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externalLinks/externalLink9.xml" ContentType="application/vnd.openxmlformats-officedocument.spreadsheetml.externalLink+xml"/>
  <Override PartName="/xl/styles.xml" ContentType="application/vnd.openxmlformats-officedocument.spreadsheetml.styles+xml"/>
  <Override PartName="/xl/drawings/drawing6.xml" ContentType="application/vnd.openxmlformats-officedocument.drawingml.chartshapes+xml"/>
  <Override PartName="/xl/charts/chart4.xml" ContentType="application/vnd.openxmlformats-officedocument.drawingml.chart+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drawings/drawing2.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worksheets/sheet1.xml" ContentType="application/vnd.openxmlformats-officedocument.spreadsheetml.worksheet+xml"/>
  <Override PartName="/xl/chartsheets/sheet4.xml" ContentType="application/vnd.openxmlformats-officedocument.spreadsheetml.chart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drawings/drawing11.xml" ContentType="application/vnd.openxmlformats-officedocument.drawing+xml"/>
  <Override PartName="/xl/drawings/drawing20.xml" ContentType="application/vnd.openxmlformats-officedocument.drawing+xml"/>
  <Override PartName="/xl/chartsheets/sheet2.xml" ContentType="application/vnd.openxmlformats-officedocument.spreadsheetml.chart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externalLinks/externalLink10.xml" ContentType="application/vnd.openxmlformats-officedocument.spreadsheetml.externalLink+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charts/chart9.xml" ContentType="application/vnd.openxmlformats-officedocument.drawingml.char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charts/chart7.xml" ContentType="application/vnd.openxmlformats-officedocument.drawingml.chart+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externalLinks/externalLink8.xml" ContentType="application/vnd.openxmlformats-officedocument.spreadsheetml.externalLink+xml"/>
  <Override PartName="/xl/drawings/drawing7.xml" ContentType="application/vnd.openxmlformats-officedocument.drawing+xml"/>
  <Override PartName="/xl/charts/chart5.xml" ContentType="application/vnd.openxmlformats-officedocument.drawingml.char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Default Extension="jpeg" ContentType="image/jpeg"/>
  <Override PartName="/xl/drawings/drawing5.xml" ContentType="application/vnd.openxmlformats-officedocument.drawing+xml"/>
  <Override PartName="/xl/charts/chart3.xml" ContentType="application/vnd.openxmlformats-officedocument.drawingml.chart+xml"/>
  <Override PartName="/xl/drawings/drawing18.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drawings/drawing3.xml" ContentType="application/vnd.openxmlformats-officedocument.drawing+xml"/>
  <Override PartName="/xl/charts/chart1.xml" ContentType="application/vnd.openxmlformats-officedocument.drawingml.chart+xml"/>
  <Override PartName="/xl/drawings/drawing16.xml" ContentType="application/vnd.openxmlformats-officedocument.drawingml.chartshapes+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drawings/drawing1.xml" ContentType="application/vnd.openxmlformats-officedocument.drawing+xml"/>
  <Override PartName="/xl/comments3.xml" ContentType="application/vnd.openxmlformats-officedocument.spreadsheetml.comments+xml"/>
  <Override PartName="/xl/drawings/drawing14.xml" ContentType="application/vnd.openxmlformats-officedocument.drawingml.chartshapes+xml"/>
  <Override PartName="/xl/drawings/drawing23.xml" ContentType="application/vnd.openxmlformats-officedocument.drawingml.chartshapes+xml"/>
  <Override PartName="/xl/chartsheets/sheet5.xml" ContentType="application/vnd.openxmlformats-officedocument.spreadsheetml.chartsheet+xml"/>
  <Override PartName="/xl/externalLinks/externalLink1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drawings/drawing12.xml" ContentType="application/vnd.openxmlformats-officedocument.drawingml.chartshapes+xml"/>
  <Override PartName="/xl/drawings/drawing2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chartsheets/sheet3.xml" ContentType="application/vnd.openxmlformats-officedocument.spreadsheetml.chart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drawings/drawing10.xml" ContentType="application/vnd.openxmlformats-officedocument.drawingml.chartshapes+xml"/>
  <Override PartName="/xl/worksheets/sheet17.xml" ContentType="application/vnd.openxmlformats-officedocument.spreadsheetml.worksheet+xml"/>
  <Override PartName="/xl/worksheets/sheet26.xml" ContentType="application/vnd.openxmlformats-officedocument.spreadsheetml.worksheet+xml"/>
  <Override PartName="/xl/chartsheets/sheet1.xml" ContentType="application/vnd.openxmlformats-officedocument.spreadsheetml.chartsheet+xml"/>
  <Override PartName="/xl/worksheets/sheet37.xml" ContentType="application/vnd.openxmlformats-officedocument.spreadsheetml.worksheet+xml"/>
  <Override PartName="/xl/worksheets/sheet46.xml" ContentType="application/vnd.openxmlformats-officedocument.spreadsheetml.worksheet+xml"/>
  <Override PartName="/xl/charts/chart8.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charts/chart6.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drawings/drawing8.xml" ContentType="application/vnd.openxmlformats-officedocument.drawingml.chartshapes+xml"/>
  <Override PartName="/xl/drawings/drawing19.xml" ContentType="application/vnd.openxmlformats-officedocument.drawingml.chartshapes+xml"/>
  <Override PartName="/xl/worksheets/sheet1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drawings/drawing4.xml" ContentType="application/vnd.openxmlformats-officedocument.drawing+xml"/>
  <Override PartName="/xl/charts/chart2.xml" ContentType="application/vnd.openxmlformats-officedocument.drawingml.chart+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chartsheets/sheet6.xml" ContentType="application/vnd.openxmlformats-officedocument.spreadsheetml.chart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comments2.xml" ContentType="application/vnd.openxmlformats-officedocument.spreadsheetml.comments+xml"/>
  <Override PartName="/xl/drawings/drawing22.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5075" yWindow="-105" windowWidth="13755" windowHeight="12345" tabRatio="808" firstSheet="12" activeTab="22"/>
  </bookViews>
  <sheets>
    <sheet name="PG_0" sheetId="177" r:id="rId1"/>
    <sheet name="sommaire" sheetId="93" r:id="rId2"/>
    <sheet name="PG_1" sheetId="173" r:id="rId3"/>
    <sheet name="Récapitulatif" sheetId="94" r:id="rId4"/>
    <sheet name="Bilan non permanents 2013" sheetId="95" r:id="rId5"/>
    <sheet name="poids relatif AS ATER" sheetId="231" r:id="rId6"/>
    <sheet name="poids relatif AS ATER_3_bis" sheetId="232" r:id="rId7"/>
    <sheet name="PG_2" sheetId="174" r:id="rId8"/>
    <sheet name="ater evo" sheetId="96" r:id="rId9"/>
    <sheet name="TAB ATER_SEXE" sheetId="225" r:id="rId10"/>
    <sheet name="nouveau ATER" sheetId="129" r:id="rId11"/>
    <sheet name="nomen ATER" sheetId="97" r:id="rId12"/>
    <sheet name="ATER tab1 Total" sheetId="98" r:id="rId13"/>
    <sheet name="ATER tab1 Droit" sheetId="99" r:id="rId14"/>
    <sheet name="ATER tab1 Lettres" sheetId="100" r:id="rId15"/>
    <sheet name="ATER tab1 Sciences" sheetId="101" r:id="rId16"/>
    <sheet name="ATER tab1 Pharmacie" sheetId="102" r:id="rId17"/>
    <sheet name="ATER sexe Total " sheetId="103" r:id="rId18"/>
    <sheet name="ATER sexeDroit" sheetId="104" r:id="rId19"/>
    <sheet name="ATERsexe  Lettres " sheetId="105" r:id="rId20"/>
    <sheet name="ATER sexe Sciences " sheetId="106" r:id="rId21"/>
    <sheet name="ATER sexe  Pharmacie " sheetId="107" r:id="rId22"/>
    <sheet name="tableau ATER PT-MT" sheetId="132" r:id="rId23"/>
    <sheet name="tableau par âges" sheetId="109" r:id="rId24"/>
    <sheet name="Age moy Tot+D+L" sheetId="133" r:id="rId25"/>
    <sheet name="Ages moyens Sc+Ph" sheetId="134" r:id="rId26"/>
    <sheet name="Pyrage Tot" sheetId="135" r:id="rId27"/>
    <sheet name="Pyrage Droit" sheetId="136" r:id="rId28"/>
    <sheet name="Pyrage Lettres" sheetId="137" r:id="rId29"/>
    <sheet name="Pyrage Sciences" sheetId="138" r:id="rId30"/>
    <sheet name="Pyrage Pharma" sheetId="139" r:id="rId31"/>
    <sheet name="docateror" sheetId="222" r:id="rId32"/>
    <sheet name="docaterec" sheetId="170" r:id="rId33"/>
    <sheet name="PG_3 " sheetId="226" r:id="rId34"/>
    <sheet name="TAB DOCT_SEXE " sheetId="227" r:id="rId35"/>
    <sheet name="nouveau DC" sheetId="230" r:id="rId36"/>
    <sheet name="DC_Age moy Tot+D+L" sheetId="228" r:id="rId37"/>
    <sheet name="DC_Ages moyens Sc+Ph" sheetId="229" r:id="rId38"/>
    <sheet name="PG_4" sheetId="175" r:id="rId39"/>
    <sheet name="AS et section" sheetId="141" r:id="rId40"/>
    <sheet name="ASMT et section" sheetId="142" r:id="rId41"/>
    <sheet name="associes" sheetId="206" r:id="rId42"/>
    <sheet name="ASSOC age" sheetId="143" r:id="rId43"/>
    <sheet name="ASSOC age Sc+Ph" sheetId="145" r:id="rId44"/>
    <sheet name="Pyrage associes total" sheetId="218" r:id="rId45"/>
    <sheet name="PG_5" sheetId="201" r:id="rId46"/>
    <sheet name="VAC par E" sheetId="208" r:id="rId47"/>
    <sheet name="VAC par CNU" sheetId="209" r:id="rId48"/>
    <sheet name="VAC par CNU (2)" sheetId="210" r:id="rId49"/>
    <sheet name="PG_6" sheetId="176" r:id="rId50"/>
    <sheet name="Nomenclature CNU" sheetId="205" r:id="rId51"/>
    <sheet name="fiche technique" sheetId="178" state="hidden" r:id="rId52"/>
    <sheet name="invites_sect" sheetId="151" state="hidden" r:id="rId53"/>
    <sheet name="Feuil1" sheetId="223" state="hidden" r:id="rId54"/>
  </sheets>
  <externalReferences>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s>
  <definedNames>
    <definedName name="__BD1">[1]astra_digital!$A$1:$C$62</definedName>
    <definedName name="__CPT1">[2]CPT1!$A$1:$B$211</definedName>
    <definedName name="__FRM1" localSheetId="35">'[3]Tab 1'!#REF!</definedName>
    <definedName name="__FRM1" localSheetId="33">'[3]Tab 1'!#REF!</definedName>
    <definedName name="__FRM1" localSheetId="34">'[3]Tab 1'!#REF!</definedName>
    <definedName name="__FRM1">'[3]Tab 1'!#REF!</definedName>
    <definedName name="__FRM2" localSheetId="35">[4]NBT7!#REF!</definedName>
    <definedName name="__FRM2" localSheetId="33">[4]NBT7!#REF!</definedName>
    <definedName name="__FRM2" localSheetId="34">[4]NBT7!#REF!</definedName>
    <definedName name="__FRM2">[4]NBT7!#REF!</definedName>
    <definedName name="__IMP1">'[5]NBT4 92-93'!$A$1:$V$33</definedName>
    <definedName name="__IMP2">'[5]NBT4 92-93'!$A$35:$V$85</definedName>
    <definedName name="__lib1">[6]libdisc!$A$2:$B$16</definedName>
    <definedName name="__mcf1" localSheetId="35">#REF!</definedName>
    <definedName name="__mcf1" localSheetId="33">#REF!</definedName>
    <definedName name="__mcf1" localSheetId="5">#REF!</definedName>
    <definedName name="__mcf1" localSheetId="6">#REF!</definedName>
    <definedName name="__mcf1" localSheetId="34">#REF!</definedName>
    <definedName name="__mcf1">#REF!</definedName>
    <definedName name="__mcf2" localSheetId="35">#REF!</definedName>
    <definedName name="__mcf2" localSheetId="33">#REF!</definedName>
    <definedName name="__mcf2" localSheetId="5">#REF!</definedName>
    <definedName name="__mcf2" localSheetId="6">#REF!</definedName>
    <definedName name="__mcf2" localSheetId="34">#REF!</definedName>
    <definedName name="__mcf2">#REF!</definedName>
    <definedName name="__mcf3" localSheetId="35">#REF!</definedName>
    <definedName name="__mcf3" localSheetId="33">#REF!</definedName>
    <definedName name="__mcf3" localSheetId="5">#REF!</definedName>
    <definedName name="__mcf3" localSheetId="6">#REF!</definedName>
    <definedName name="__mcf3" localSheetId="34">#REF!</definedName>
    <definedName name="__mcf3">#REF!</definedName>
    <definedName name="__pr92" localSheetId="35">[3]astra_digital!#REF!</definedName>
    <definedName name="__pr92" localSheetId="33">[3]astra_digital!#REF!</definedName>
    <definedName name="__pr92" localSheetId="34">[3]astra_digital!#REF!</definedName>
    <definedName name="__pr92">[3]astra_digital!#REF!</definedName>
    <definedName name="__tab1" localSheetId="35">#REF!</definedName>
    <definedName name="__tab1" localSheetId="33">#REF!</definedName>
    <definedName name="__tab1" localSheetId="5">#REF!</definedName>
    <definedName name="__tab1" localSheetId="6">#REF!</definedName>
    <definedName name="__tab1" localSheetId="34">#REF!</definedName>
    <definedName name="__tab1">#REF!</definedName>
    <definedName name="__tab2" localSheetId="35">#REF!</definedName>
    <definedName name="__tab2" localSheetId="33">#REF!</definedName>
    <definedName name="__tab2" localSheetId="5">#REF!</definedName>
    <definedName name="__tab2" localSheetId="6">#REF!</definedName>
    <definedName name="__tab2" localSheetId="34">#REF!</definedName>
    <definedName name="__tab2">#REF!</definedName>
    <definedName name="__tab7" localSheetId="35">#REF!</definedName>
    <definedName name="__tab7" localSheetId="33">#REF!</definedName>
    <definedName name="__tab7" localSheetId="5">#REF!</definedName>
    <definedName name="__tab7" localSheetId="6">#REF!</definedName>
    <definedName name="__tab7" localSheetId="34">#REF!</definedName>
    <definedName name="__tab7">#REF!</definedName>
    <definedName name="__tab8" localSheetId="35">#REF!</definedName>
    <definedName name="__tab8" localSheetId="33">#REF!</definedName>
    <definedName name="__tab8" localSheetId="5">#REF!</definedName>
    <definedName name="__tab8" localSheetId="6">#REF!</definedName>
    <definedName name="__tab8" localSheetId="34">#REF!</definedName>
    <definedName name="__tab8">#REF!</definedName>
    <definedName name="__tab9" localSheetId="35">#REF!</definedName>
    <definedName name="__tab9" localSheetId="33">#REF!</definedName>
    <definedName name="__tab9" localSheetId="5">#REF!</definedName>
    <definedName name="__tab9" localSheetId="6">#REF!</definedName>
    <definedName name="__tab9" localSheetId="34">#REF!</definedName>
    <definedName name="__tab9">#REF!</definedName>
    <definedName name="_BD1">[3]astra_digital!$A$1:$C$62</definedName>
    <definedName name="_CPT1">[7]CPT1!$A$1:$B$211</definedName>
    <definedName name="_xlnm._FilterDatabase" localSheetId="22" hidden="1">'tableau ATER PT-MT'!$A$1:$O$168</definedName>
    <definedName name="_FRM1" localSheetId="35">'[1]Tab 1'!#REF!</definedName>
    <definedName name="_FRM1" localSheetId="33">'[1]Tab 1'!#REF!</definedName>
    <definedName name="_FRM1" localSheetId="34">'[1]Tab 1'!#REF!</definedName>
    <definedName name="_FRM1">'[1]Tab 1'!#REF!</definedName>
    <definedName name="_FRM2" localSheetId="35">[8]NBT7!#REF!</definedName>
    <definedName name="_FRM2" localSheetId="33">[8]NBT7!#REF!</definedName>
    <definedName name="_FRM2" localSheetId="34">[8]NBT7!#REF!</definedName>
    <definedName name="_FRM2">[8]NBT7!#REF!</definedName>
    <definedName name="_IMP1">'[9]NBT4 92-93'!$A$1:$V$33</definedName>
    <definedName name="_IMP2">'[9]NBT4 92-93'!$A$35:$V$85</definedName>
    <definedName name="_lib1">[6]libdisc!$A$2:$B$16</definedName>
    <definedName name="_mcf1" localSheetId="35">#REF!</definedName>
    <definedName name="_mcf1" localSheetId="33">#REF!</definedName>
    <definedName name="_mcf1" localSheetId="5">#REF!</definedName>
    <definedName name="_mcf1" localSheetId="6">#REF!</definedName>
    <definedName name="_mcf1" localSheetId="34">#REF!</definedName>
    <definedName name="_mcf1">#REF!</definedName>
    <definedName name="_mcf2" localSheetId="35">#REF!</definedName>
    <definedName name="_mcf2" localSheetId="33">#REF!</definedName>
    <definedName name="_mcf2" localSheetId="5">#REF!</definedName>
    <definedName name="_mcf2" localSheetId="6">#REF!</definedName>
    <definedName name="_mcf2" localSheetId="34">#REF!</definedName>
    <definedName name="_mcf2">#REF!</definedName>
    <definedName name="_mcf3" localSheetId="35">#REF!</definedName>
    <definedName name="_mcf3" localSheetId="33">#REF!</definedName>
    <definedName name="_mcf3" localSheetId="5">#REF!</definedName>
    <definedName name="_mcf3" localSheetId="6">#REF!</definedName>
    <definedName name="_mcf3" localSheetId="34">#REF!</definedName>
    <definedName name="_mcf3">#REF!</definedName>
    <definedName name="_pr92" localSheetId="35">[1]astra_digital!#REF!</definedName>
    <definedName name="_pr92" localSheetId="33">[1]astra_digital!#REF!</definedName>
    <definedName name="_pr92" localSheetId="34">[1]astra_digital!#REF!</definedName>
    <definedName name="_pr92">[1]astra_digital!#REF!</definedName>
    <definedName name="_tab1" localSheetId="35">#REF!</definedName>
    <definedName name="_tab1" localSheetId="33">#REF!</definedName>
    <definedName name="_tab1" localSheetId="5">#REF!</definedName>
    <definedName name="_tab1" localSheetId="6">#REF!</definedName>
    <definedName name="_tab1" localSheetId="34">#REF!</definedName>
    <definedName name="_tab1">#REF!</definedName>
    <definedName name="_tab2" localSheetId="35">#REF!</definedName>
    <definedName name="_tab2" localSheetId="33">#REF!</definedName>
    <definedName name="_tab2" localSheetId="5">#REF!</definedName>
    <definedName name="_tab2" localSheetId="6">#REF!</definedName>
    <definedName name="_tab2" localSheetId="34">#REF!</definedName>
    <definedName name="_tab2">#REF!</definedName>
    <definedName name="_tab7" localSheetId="35">#REF!</definedName>
    <definedName name="_tab7" localSheetId="33">#REF!</definedName>
    <definedName name="_tab7" localSheetId="5">#REF!</definedName>
    <definedName name="_tab7" localSheetId="6">#REF!</definedName>
    <definedName name="_tab7" localSheetId="34">#REF!</definedName>
    <definedName name="_tab7">#REF!</definedName>
    <definedName name="_tab8" localSheetId="35">#REF!</definedName>
    <definedName name="_tab8" localSheetId="33">#REF!</definedName>
    <definedName name="_tab8" localSheetId="5">#REF!</definedName>
    <definedName name="_tab8" localSheetId="6">#REF!</definedName>
    <definedName name="_tab8" localSheetId="34">#REF!</definedName>
    <definedName name="_tab8">#REF!</definedName>
    <definedName name="_tab9" localSheetId="35">#REF!</definedName>
    <definedName name="_tab9" localSheetId="33">#REF!</definedName>
    <definedName name="_tab9" localSheetId="5">#REF!</definedName>
    <definedName name="_tab9" localSheetId="6">#REF!</definedName>
    <definedName name="_tab9" localSheetId="34">#REF!</definedName>
    <definedName name="_tab9">#REF!</definedName>
    <definedName name="aa" localSheetId="35">[1]astra_digital!#REF!</definedName>
    <definedName name="aa" localSheetId="33">[1]astra_digital!#REF!</definedName>
    <definedName name="aa" localSheetId="34">[1]astra_digital!#REF!</definedName>
    <definedName name="aa">[1]astra_digital!#REF!</definedName>
    <definedName name="ab" localSheetId="35">[1]astra_digital!#REF!</definedName>
    <definedName name="ab" localSheetId="33">[1]astra_digital!#REF!</definedName>
    <definedName name="ab" localSheetId="34">[1]astra_digital!#REF!</definedName>
    <definedName name="ab">[1]astra_digital!#REF!</definedName>
    <definedName name="an">"donnee99!$B$1"</definedName>
    <definedName name="_xlnm.Database" localSheetId="35">#REF!</definedName>
    <definedName name="_xlnm.Database" localSheetId="33">#REF!</definedName>
    <definedName name="_xlnm.Database" localSheetId="5">#REF!</definedName>
    <definedName name="_xlnm.Database" localSheetId="6">#REF!</definedName>
    <definedName name="_xlnm.Database" localSheetId="34">#REF!</definedName>
    <definedName name="_xlnm.Database">#REF!</definedName>
    <definedName name="bb" localSheetId="35">[1]astra_digital!#REF!</definedName>
    <definedName name="bb" localSheetId="33">[1]astra_digital!#REF!</definedName>
    <definedName name="bb" localSheetId="34">[1]astra_digital!#REF!</definedName>
    <definedName name="bb">[1]astra_digital!#REF!</definedName>
    <definedName name="bbb">'[10]Tableau de données'!$A$2:$B$32</definedName>
    <definedName name="bbcc">[11]Feuil1!$A$2:$C$45</definedName>
    <definedName name="BCL_REC" localSheetId="35">'[1]Tab 1'!#REF!</definedName>
    <definedName name="BCL_REC" localSheetId="33">'[1]Tab 1'!#REF!</definedName>
    <definedName name="BCL_REC" localSheetId="34">'[1]Tab 1'!#REF!</definedName>
    <definedName name="BCL_REC">'[1]Tab 1'!#REF!</definedName>
    <definedName name="bd">'[1]#REF'!$A$1:$C$45</definedName>
    <definedName name="bdd">[12]GDISC98!$A$1:$N$191</definedName>
    <definedName name="cb" localSheetId="35">[1]astra_digital!#REF!</definedName>
    <definedName name="cb" localSheetId="33">[1]astra_digital!#REF!</definedName>
    <definedName name="cb" localSheetId="34">[1]astra_digital!#REF!</definedName>
    <definedName name="cb">[1]astra_digital!#REF!</definedName>
    <definedName name="cc" localSheetId="35">#REF!</definedName>
    <definedName name="cc" localSheetId="33">#REF!</definedName>
    <definedName name="cc" localSheetId="5">#REF!</definedName>
    <definedName name="cc" localSheetId="6">#REF!</definedName>
    <definedName name="cc" localSheetId="34">#REF!</definedName>
    <definedName name="cc">#REF!</definedName>
    <definedName name="clecr">[11]NAISCRDR!$A$36:$D$1883</definedName>
    <definedName name="cledr">[11]NAISCRDR!$A$36:$E$1883</definedName>
    <definedName name="DATE">'[5]NBT4 92-93'!$V$3</definedName>
    <definedName name="donnee99_cum_mcf">"donnee99!$A$9:$O$3749"</definedName>
    <definedName name="donnee99_cum_pr">"donnee99!$A$9:$N$3749"</definedName>
    <definedName name="donnee99_cum_tot">"donnee99!$A$9:$P$3749"</definedName>
    <definedName name="donnee99_eff_moyen">"donnee99!$A$9:$Q$3749"</definedName>
    <definedName name="donnee99_mcf_tot">"donnee99!$A$9:$I$3749"</definedName>
    <definedName name="donnee99_median_mcf">"donnee99!$A$9:$X$3750"</definedName>
    <definedName name="donnee99_median_pr">"donnee99!$A$9:$U$3750"</definedName>
    <definedName name="donnee99_median_tot">"donnee99!$A$9:$AA$3750"</definedName>
    <definedName name="donnee99_pr_tot">"donnee99!$A$9:$F$3749"</definedName>
    <definedName name="donnee99_tot_tot">"donnee99!$A$9:$L$3749"</definedName>
    <definedName name="Effectifs_en_Activité" localSheetId="35">#REF!</definedName>
    <definedName name="Effectifs_en_Activité" localSheetId="33">#REF!</definedName>
    <definedName name="Effectifs_en_Activité" localSheetId="5">#REF!</definedName>
    <definedName name="Effectifs_en_Activité" localSheetId="6">#REF!</definedName>
    <definedName name="Effectifs_en_Activité" localSheetId="34">#REF!</definedName>
    <definedName name="Effectifs_en_Activité">#REF!</definedName>
    <definedName name="Enseigndec2000" localSheetId="35">'[13]Intercalaire 1'!#REF!</definedName>
    <definedName name="Enseigndec2000" localSheetId="33">'[13]Intercalaire 1'!#REF!</definedName>
    <definedName name="Enseigndec2000" localSheetId="34">'[13]Intercalaire 1'!#REF!</definedName>
    <definedName name="Enseigndec2000">'[13]Intercalaire 1'!#REF!</definedName>
    <definedName name="enseigntotaldec2000" localSheetId="35">'[13]Intercalaire 1'!#REF!</definedName>
    <definedName name="enseigntotaldec2000" localSheetId="33">'[13]Intercalaire 1'!#REF!</definedName>
    <definedName name="enseigntotaldec2000" localSheetId="34">'[13]Intercalaire 1'!#REF!</definedName>
    <definedName name="enseigntotaldec2000">'[13]Intercalaire 1'!#REF!</definedName>
    <definedName name="Excel_BuiltIn_Database">NA()</definedName>
    <definedName name="FORMAT" localSheetId="35">'[1]Tab 1'!#REF!</definedName>
    <definedName name="FORMAT" localSheetId="33">'[1]Tab 1'!#REF!</definedName>
    <definedName name="FORMAT" localSheetId="34">'[1]Tab 1'!#REF!</definedName>
    <definedName name="FORMAT">'[1]Tab 1'!#REF!</definedName>
    <definedName name="FORMAT2" localSheetId="35">'[1]Tab 1'!#REF!</definedName>
    <definedName name="FORMAT2" localSheetId="33">'[1]Tab 1'!#REF!</definedName>
    <definedName name="FORMAT2" localSheetId="34">'[1]Tab 1'!#REF!</definedName>
    <definedName name="FORMAT2">'[1]Tab 1'!#REF!</definedName>
    <definedName name="gd98_cum_mcf">[14]gd98!$A$11:$O$251</definedName>
    <definedName name="gd98_cum_pr">[14]gd98!$A$11:$N$251</definedName>
    <definedName name="gd98_cum_tot">[14]gd98!$A$11:$P$251</definedName>
    <definedName name="gd98_eff_moyen">[14]gd98!$A$11:$Q$251</definedName>
    <definedName name="gd98_mcf_tot">[14]gd98!$A$11:$I$251</definedName>
    <definedName name="gd98_median_mcf">[14]gd98!$A$11:$X$252</definedName>
    <definedName name="gd98_median_pr">[14]gd98!$A$11:$U$252</definedName>
    <definedName name="gd98_median_tot">[14]gd98!$A$11:$AA$252</definedName>
    <definedName name="gd98_pr_tot">[14]gd98!$A$11:$F$251</definedName>
    <definedName name="gd98_tot_tot">[14]gd98!$A$11:$L$251</definedName>
    <definedName name="gp98_cum_mcf" localSheetId="35">#REF!</definedName>
    <definedName name="gp98_cum_mcf" localSheetId="33">#REF!</definedName>
    <definedName name="gp98_cum_mcf" localSheetId="5">#REF!</definedName>
    <definedName name="gp98_cum_mcf" localSheetId="6">#REF!</definedName>
    <definedName name="gp98_cum_mcf" localSheetId="34">#REF!</definedName>
    <definedName name="gp98_cum_mcf">#REF!</definedName>
    <definedName name="gp98_cum_pr" localSheetId="35">#REF!</definedName>
    <definedName name="gp98_cum_pr" localSheetId="33">#REF!</definedName>
    <definedName name="gp98_cum_pr" localSheetId="5">#REF!</definedName>
    <definedName name="gp98_cum_pr" localSheetId="6">#REF!</definedName>
    <definedName name="gp98_cum_pr" localSheetId="34">#REF!</definedName>
    <definedName name="gp98_cum_pr">#REF!</definedName>
    <definedName name="gp98_cum_tot" localSheetId="35">#REF!</definedName>
    <definedName name="gp98_cum_tot" localSheetId="33">#REF!</definedName>
    <definedName name="gp98_cum_tot" localSheetId="5">#REF!</definedName>
    <definedName name="gp98_cum_tot" localSheetId="6">#REF!</definedName>
    <definedName name="gp98_cum_tot" localSheetId="34">#REF!</definedName>
    <definedName name="gp98_cum_tot">#REF!</definedName>
    <definedName name="gp98_eff_moyen" localSheetId="35">#REF!</definedName>
    <definedName name="gp98_eff_moyen" localSheetId="33">#REF!</definedName>
    <definedName name="gp98_eff_moyen" localSheetId="5">#REF!</definedName>
    <definedName name="gp98_eff_moyen" localSheetId="6">#REF!</definedName>
    <definedName name="gp98_eff_moyen" localSheetId="34">#REF!</definedName>
    <definedName name="gp98_eff_moyen">#REF!</definedName>
    <definedName name="gp98_mcf_tot" localSheetId="35">#REF!</definedName>
    <definedName name="gp98_mcf_tot" localSheetId="33">#REF!</definedName>
    <definedName name="gp98_mcf_tot" localSheetId="5">#REF!</definedName>
    <definedName name="gp98_mcf_tot" localSheetId="6">#REF!</definedName>
    <definedName name="gp98_mcf_tot" localSheetId="34">#REF!</definedName>
    <definedName name="gp98_mcf_tot">#REF!</definedName>
    <definedName name="gp98_median_mcf" localSheetId="35">#REF!</definedName>
    <definedName name="gp98_median_mcf" localSheetId="33">#REF!</definedName>
    <definedName name="gp98_median_mcf" localSheetId="5">#REF!</definedName>
    <definedName name="gp98_median_mcf" localSheetId="6">#REF!</definedName>
    <definedName name="gp98_median_mcf" localSheetId="34">#REF!</definedName>
    <definedName name="gp98_median_mcf">#REF!</definedName>
    <definedName name="gp98_median_pr" localSheetId="35">#REF!</definedName>
    <definedName name="gp98_median_pr" localSheetId="33">#REF!</definedName>
    <definedName name="gp98_median_pr" localSheetId="5">#REF!</definedName>
    <definedName name="gp98_median_pr" localSheetId="6">#REF!</definedName>
    <definedName name="gp98_median_pr" localSheetId="34">#REF!</definedName>
    <definedName name="gp98_median_pr">#REF!</definedName>
    <definedName name="gp98_median_tot" localSheetId="35">#REF!</definedName>
    <definedName name="gp98_median_tot" localSheetId="33">#REF!</definedName>
    <definedName name="gp98_median_tot" localSheetId="5">#REF!</definedName>
    <definedName name="gp98_median_tot" localSheetId="6">#REF!</definedName>
    <definedName name="gp98_median_tot" localSheetId="34">#REF!</definedName>
    <definedName name="gp98_median_tot">#REF!</definedName>
    <definedName name="gp98_pr_tot" localSheetId="35">#REF!</definedName>
    <definedName name="gp98_pr_tot" localSheetId="33">#REF!</definedName>
    <definedName name="gp98_pr_tot" localSheetId="5">#REF!</definedName>
    <definedName name="gp98_pr_tot" localSheetId="6">#REF!</definedName>
    <definedName name="gp98_pr_tot" localSheetId="34">#REF!</definedName>
    <definedName name="gp98_pr_tot">#REF!</definedName>
    <definedName name="gp98_tot_tot" localSheetId="35">#REF!</definedName>
    <definedName name="gp98_tot_tot" localSheetId="33">#REF!</definedName>
    <definedName name="gp98_tot_tot" localSheetId="5">#REF!</definedName>
    <definedName name="gp98_tot_tot" localSheetId="6">#REF!</definedName>
    <definedName name="gp98_tot_tot" localSheetId="34">#REF!</definedName>
    <definedName name="gp98_tot_tot">#REF!</definedName>
    <definedName name="groupe">[1]astra_digital!$A$1:$C$62</definedName>
    <definedName name="IMP" localSheetId="35">'[1]Tab 3'!#REF!</definedName>
    <definedName name="IMP" localSheetId="33">'[1]Tab 3'!#REF!</definedName>
    <definedName name="IMP" localSheetId="34">'[1]Tab 3'!#REF!</definedName>
    <definedName name="IMP">'[1]Tab 3'!#REF!</definedName>
    <definedName name="_xlnm.Print_Titles" localSheetId="4">'Bilan non permanents 2013'!$1:$5</definedName>
    <definedName name="_xlnm.Print_Titles" localSheetId="32">docaterec!$2:$6</definedName>
    <definedName name="_xlnm.Print_Titles" localSheetId="31">docateror!$2:$6</definedName>
    <definedName name="_xlnm.Print_Titles" localSheetId="1">sommaire!$1:$9</definedName>
    <definedName name="_xlnm.Print_Titles" localSheetId="9">'TAB ATER_SEXE'!$1:$6</definedName>
    <definedName name="_xlnm.Print_Titles" localSheetId="34">'TAB DOCT_SEXE '!$1:$6</definedName>
    <definedName name="_xlnm.Print_Titles" localSheetId="22">'tableau ATER PT-MT'!$1:$2</definedName>
    <definedName name="_xlnm.Print_Titles" localSheetId="46">'VAC par E'!$1:$4</definedName>
    <definedName name="lib_section">[11]Section!$A$2:$B$43</definedName>
    <definedName name="Medecine" localSheetId="35">[1]astra_digital!#REF!</definedName>
    <definedName name="Medecine" localSheetId="33">[1]astra_digital!#REF!</definedName>
    <definedName name="Medecine" localSheetId="34">[1]astra_digital!#REF!</definedName>
    <definedName name="Medecine">[1]astra_digital!#REF!</definedName>
    <definedName name="Médecine" localSheetId="35">[1]astra_digital!#REF!</definedName>
    <definedName name="Médecine" localSheetId="33">[1]astra_digital!#REF!</definedName>
    <definedName name="Médecine" localSheetId="34">[1]astra_digital!#REF!</definedName>
    <definedName name="Médecine">[1]astra_digital!#REF!</definedName>
    <definedName name="moy" localSheetId="35">#REF!</definedName>
    <definedName name="moy" localSheetId="33">#REF!</definedName>
    <definedName name="moy" localSheetId="5">#REF!</definedName>
    <definedName name="moy" localSheetId="6">#REF!</definedName>
    <definedName name="moy" localSheetId="34">#REF!</definedName>
    <definedName name="moy">#REF!</definedName>
    <definedName name="nnn">[11]Feuil1!$A$2:$B$45</definedName>
    <definedName name="Odonto" localSheetId="35">[1]astra_digital!#REF!</definedName>
    <definedName name="Odonto" localSheetId="33">[1]astra_digital!#REF!</definedName>
    <definedName name="Odonto" localSheetId="34">[1]astra_digital!#REF!</definedName>
    <definedName name="Odonto">[1]astra_digital!#REF!</definedName>
    <definedName name="Odontologie" localSheetId="35">[1]astra_digital!#REF!</definedName>
    <definedName name="Odontologie" localSheetId="33">[1]astra_digital!#REF!</definedName>
    <definedName name="Odontologie" localSheetId="34">[1]astra_digital!#REF!</definedName>
    <definedName name="Odontologie">[1]astra_digital!#REF!</definedName>
    <definedName name="Pharma" localSheetId="35">[1]astra_digital!#REF!</definedName>
    <definedName name="Pharma" localSheetId="33">[1]astra_digital!#REF!</definedName>
    <definedName name="Pharma" localSheetId="34">[1]astra_digital!#REF!</definedName>
    <definedName name="Pharma">[1]astra_digital!#REF!</definedName>
    <definedName name="Pharmacie" localSheetId="35">[1]astra_digital!#REF!</definedName>
    <definedName name="Pharmacie" localSheetId="33">[1]astra_digital!#REF!</definedName>
    <definedName name="Pharmacie" localSheetId="34">[1]astra_digital!#REF!</definedName>
    <definedName name="Pharmacie">[1]astra_digital!#REF!</definedName>
    <definedName name="PRINCIPAL" localSheetId="35">'[1]Tab 1'!#REF!</definedName>
    <definedName name="PRINCIPAL" localSheetId="33">'[1]Tab 1'!#REF!</definedName>
    <definedName name="PRINCIPAL" localSheetId="34">'[1]Tab 1'!#REF!</definedName>
    <definedName name="PRINCIPAL">'[1]Tab 1'!#REF!</definedName>
    <definedName name="qual06">[15]Feuil2!$A$1:$E$8035</definedName>
    <definedName name="qualif06">[15]Feuil2!$A$1:$E$8035</definedName>
    <definedName name="Sciences" localSheetId="35">[1]astra_digital!#REF!</definedName>
    <definedName name="Sciences" localSheetId="33">[1]astra_digital!#REF!</definedName>
    <definedName name="Sciences" localSheetId="34">[1]astra_digital!#REF!</definedName>
    <definedName name="Sciences">[1]astra_digital!#REF!</definedName>
    <definedName name="STAPS" localSheetId="35">[1]astra_digital!#REF!</definedName>
    <definedName name="STAPS" localSheetId="33">[1]astra_digital!#REF!</definedName>
    <definedName name="STAPS" localSheetId="34">[1]astra_digital!#REF!</definedName>
    <definedName name="STAPS">[1]astra_digital!#REF!</definedName>
    <definedName name="TABDS">'[10]Tableau de données'!$A$2:$B$32</definedName>
    <definedName name="TCNU">'[1]#REF'!$A$1:$B$118</definedName>
    <definedName name="TDIORIG" localSheetId="35">#REF!</definedName>
    <definedName name="TDIORIG" localSheetId="33">#REF!</definedName>
    <definedName name="TDIORIG" localSheetId="5">#REF!</definedName>
    <definedName name="TDIORIG" localSheetId="6">#REF!</definedName>
    <definedName name="TDIORIG" localSheetId="34">#REF!</definedName>
    <definedName name="TDIORIG">#REF!</definedName>
    <definedName name="TE_Droit" localSheetId="35">[1]astra_digital!#REF!</definedName>
    <definedName name="TE_Droit" localSheetId="33">[1]astra_digital!#REF!</definedName>
    <definedName name="TE_Droit" localSheetId="34">[1]astra_digital!#REF!</definedName>
    <definedName name="TE_Droit">[1]astra_digital!#REF!</definedName>
    <definedName name="TE_Lettres" localSheetId="35">[1]astra_digital!#REF!</definedName>
    <definedName name="TE_Lettres" localSheetId="33">[1]astra_digital!#REF!</definedName>
    <definedName name="TE_Lettres" localSheetId="34">[1]astra_digital!#REF!</definedName>
    <definedName name="TE_Lettres">[1]astra_digital!#REF!</definedName>
    <definedName name="TE_Médecine" localSheetId="35">[1]astra_digital!#REF!</definedName>
    <definedName name="TE_Médecine" localSheetId="33">[1]astra_digital!#REF!</definedName>
    <definedName name="TE_Médecine" localSheetId="34">[1]astra_digital!#REF!</definedName>
    <definedName name="TE_Médecine">[1]astra_digital!#REF!</definedName>
    <definedName name="TE_Odonto" localSheetId="35">[1]astra_digital!#REF!</definedName>
    <definedName name="TE_Odonto" localSheetId="33">[1]astra_digital!#REF!</definedName>
    <definedName name="TE_Odonto" localSheetId="34">[1]astra_digital!#REF!</definedName>
    <definedName name="TE_Odonto">[1]astra_digital!#REF!</definedName>
    <definedName name="TE_Pharma" localSheetId="35">[1]astra_digital!#REF!</definedName>
    <definedName name="TE_Pharma" localSheetId="33">[1]astra_digital!#REF!</definedName>
    <definedName name="TE_Pharma" localSheetId="34">[1]astra_digital!#REF!</definedName>
    <definedName name="TE_Pharma">[1]astra_digital!#REF!</definedName>
    <definedName name="TE_Sciences" localSheetId="35">[1]astra_digital!#REF!</definedName>
    <definedName name="TE_Sciences" localSheetId="33">[1]astra_digital!#REF!</definedName>
    <definedName name="TE_Sciences" localSheetId="34">[1]astra_digital!#REF!</definedName>
    <definedName name="TE_Sciences">[1]astra_digital!#REF!</definedName>
    <definedName name="tetab">'[1]Etabt-corps (DLSP)'!$B$3:$K$182</definedName>
    <definedName name="TGD">'[1]#REF'!$A$2:$B$7</definedName>
    <definedName name="tgrade">[1]CORPS!$A$1:$C$62</definedName>
    <definedName name="titi" localSheetId="35">#REF!</definedName>
    <definedName name="titi" localSheetId="33">#REF!</definedName>
    <definedName name="titi" localSheetId="5">#REF!</definedName>
    <definedName name="titi" localSheetId="6">#REF!</definedName>
    <definedName name="titi" localSheetId="34">#REF!</definedName>
    <definedName name="titi">#REF!</definedName>
    <definedName name="tlibc" localSheetId="35">#REF!</definedName>
    <definedName name="tlibc" localSheetId="33">#REF!</definedName>
    <definedName name="tlibc" localSheetId="5">#REF!</definedName>
    <definedName name="tlibc" localSheetId="6">#REF!</definedName>
    <definedName name="tlibc" localSheetId="34">#REF!</definedName>
    <definedName name="tlibc">#REF!</definedName>
    <definedName name="tnom" localSheetId="35">#REF!</definedName>
    <definedName name="tnom" localSheetId="33">#REF!</definedName>
    <definedName name="tnom" localSheetId="5">#REF!</definedName>
    <definedName name="tnom" localSheetId="6">#REF!</definedName>
    <definedName name="tnom" localSheetId="34">#REF!</definedName>
    <definedName name="tnom">#REF!</definedName>
    <definedName name="tnomm" localSheetId="35">#REF!</definedName>
    <definedName name="tnomm" localSheetId="33">#REF!</definedName>
    <definedName name="tnomm" localSheetId="5">#REF!</definedName>
    <definedName name="tnomm" localSheetId="6">#REF!</definedName>
    <definedName name="tnomm" localSheetId="34">#REF!</definedName>
    <definedName name="tnomm">#REF!</definedName>
    <definedName name="tnumetab" localSheetId="35">#REF!</definedName>
    <definedName name="tnumetab" localSheetId="33">#REF!</definedName>
    <definedName name="tnumetab" localSheetId="5">#REF!</definedName>
    <definedName name="tnumetab" localSheetId="6">#REF!</definedName>
    <definedName name="tnumetab" localSheetId="34">#REF!</definedName>
    <definedName name="tnumetab">#REF!</definedName>
    <definedName name="tot_cr">[11]Feuil1!$A$2:$C$45</definedName>
    <definedName name="tot_dr">[11]Feuil1!$A$2:$B$45</definedName>
    <definedName name="total_aut">'[13]Intercalaire 1'!$K$37</definedName>
    <definedName name="totalagre" localSheetId="35">#REF!</definedName>
    <definedName name="totalagre" localSheetId="33">#REF!</definedName>
    <definedName name="totalagre" localSheetId="5">#REF!</definedName>
    <definedName name="totalagre" localSheetId="6">#REF!</definedName>
    <definedName name="totalagre" localSheetId="34">#REF!</definedName>
    <definedName name="totalagre">#REF!</definedName>
    <definedName name="totalaut" localSheetId="35">#REF!</definedName>
    <definedName name="totalaut" localSheetId="33">#REF!</definedName>
    <definedName name="totalaut" localSheetId="5">#REF!</definedName>
    <definedName name="totalaut" localSheetId="6">#REF!</definedName>
    <definedName name="totalaut" localSheetId="34">#REF!</definedName>
    <definedName name="totalaut">#REF!</definedName>
    <definedName name="totalcert" localSheetId="35">#REF!</definedName>
    <definedName name="totalcert" localSheetId="33">#REF!</definedName>
    <definedName name="totalcert" localSheetId="5">#REF!</definedName>
    <definedName name="totalcert" localSheetId="6">#REF!</definedName>
    <definedName name="totalcert" localSheetId="34">#REF!</definedName>
    <definedName name="totalcert">#REF!</definedName>
    <definedName name="totalfrance" localSheetId="35">#REF!</definedName>
    <definedName name="totalfrance" localSheetId="33">#REF!</definedName>
    <definedName name="totalfrance" localSheetId="5">#REF!</definedName>
    <definedName name="totalfrance" localSheetId="6">#REF!</definedName>
    <definedName name="totalfrance" localSheetId="34">#REF!</definedName>
    <definedName name="totalfrance">#REF!</definedName>
    <definedName name="totalplp" localSheetId="35">#REF!</definedName>
    <definedName name="totalplp" localSheetId="33">#REF!</definedName>
    <definedName name="totalplp" localSheetId="5">#REF!</definedName>
    <definedName name="totalplp" localSheetId="6">#REF!</definedName>
    <definedName name="totalplp" localSheetId="34">#REF!</definedName>
    <definedName name="totalplp">#REF!</definedName>
    <definedName name="toto" localSheetId="35">'[16]TAB I'!#REF!</definedName>
    <definedName name="toto" localSheetId="33">'[16]TAB I'!#REF!</definedName>
    <definedName name="toto" localSheetId="34">'[16]TAB I'!#REF!</definedName>
    <definedName name="toto">'[16]TAB I'!#REF!</definedName>
    <definedName name="tprenom" localSheetId="35">#REF!</definedName>
    <definedName name="tprenom" localSheetId="33">#REF!</definedName>
    <definedName name="tprenom" localSheetId="5">#REF!</definedName>
    <definedName name="tprenom" localSheetId="6">#REF!</definedName>
    <definedName name="tprenom" localSheetId="34">#REF!</definedName>
    <definedName name="tprenom">#REF!</definedName>
    <definedName name="TPROMO">[17]Tables!$A$25:$B$28</definedName>
    <definedName name="TRACE1" localSheetId="35">'[1]Tab 1'!#REF!</definedName>
    <definedName name="TRACE1" localSheetId="33">'[1]Tab 1'!#REF!</definedName>
    <definedName name="TRACE1" localSheetId="34">'[1]Tab 1'!#REF!</definedName>
    <definedName name="TRACE1">'[1]Tab 1'!#REF!</definedName>
    <definedName name="TRACE2" localSheetId="35">'[1]Tab 1'!#REF!</definedName>
    <definedName name="TRACE2" localSheetId="33">'[1]Tab 1'!#REF!</definedName>
    <definedName name="TRACE2" localSheetId="34">'[1]Tab 1'!#REF!</definedName>
    <definedName name="TRACE2">'[1]Tab 1'!#REF!</definedName>
    <definedName name="Ttypepromo">[17]Tables!$A$52:$B$54</definedName>
    <definedName name="vv">[11]Section!$A$2:$B$43</definedName>
    <definedName name="xxxx">[18]x!$A$1:$C$58</definedName>
    <definedName name="_xlnm.Print_Area" localSheetId="24">'Age moy Tot+D+L'!$A$1:$J$41</definedName>
    <definedName name="_xlnm.Print_Area" localSheetId="25">'Ages moyens Sc+Ph'!$A$1:$J$27</definedName>
    <definedName name="_xlnm.Print_Area" localSheetId="39">'AS et section'!$A$1:$K$73</definedName>
    <definedName name="_xlnm.Print_Area" localSheetId="40">'ASMT et section'!$A$1:$K$73</definedName>
    <definedName name="_xlnm.Print_Area" localSheetId="42">'ASSOC age'!$A$1:$J$46</definedName>
    <definedName name="_xlnm.Print_Area" localSheetId="43">'ASSOC age Sc+Ph'!$A$1:$J$34</definedName>
    <definedName name="_xlnm.Print_Area" localSheetId="41">associes!$A$1:$S$31</definedName>
    <definedName name="_xlnm.Print_Area" localSheetId="8">'ater evo'!$A$1:$P$80</definedName>
    <definedName name="_xlnm.Print_Area" localSheetId="21">'ATER sexe  Pharmacie '!$A$1:$R$20</definedName>
    <definedName name="_xlnm.Print_Area" localSheetId="20">'ATER sexe Sciences '!$A$1:$R$20</definedName>
    <definedName name="_xlnm.Print_Area" localSheetId="17">'ATER sexe Total '!$A$1:$R$20</definedName>
    <definedName name="_xlnm.Print_Area" localSheetId="18">'ATER sexeDroit'!$A$1:$R$20</definedName>
    <definedName name="_xlnm.Print_Area" localSheetId="13">'ATER tab1 Droit'!$A$1:$R$20</definedName>
    <definedName name="_xlnm.Print_Area" localSheetId="14">'ATER tab1 Lettres'!$A$1:$R$20</definedName>
    <definedName name="_xlnm.Print_Area" localSheetId="16">'ATER tab1 Pharmacie'!$A$1:$R$20</definedName>
    <definedName name="_xlnm.Print_Area" localSheetId="15">'ATER tab1 Sciences'!$A$1:$R$20</definedName>
    <definedName name="_xlnm.Print_Area" localSheetId="12">'ATER tab1 Total'!$A$1:$R$20</definedName>
    <definedName name="_xlnm.Print_Area" localSheetId="19">'ATERsexe  Lettres '!$A$1:$R$20</definedName>
    <definedName name="_xlnm.Print_Area" localSheetId="4">'Bilan non permanents 2013'!$A$1:$Q$200</definedName>
    <definedName name="_xlnm.Print_Area" localSheetId="36">'DC_Age moy Tot+D+L'!$A$1:$J$42</definedName>
    <definedName name="_xlnm.Print_Area" localSheetId="37">'DC_Ages moyens Sc+Ph'!$A$1:$J$29</definedName>
    <definedName name="_xlnm.Print_Area" localSheetId="32">docaterec!$A$1:$F$178</definedName>
    <definedName name="_xlnm.Print_Area" localSheetId="31">docateror!$A$1:$D$152</definedName>
    <definedName name="_xlnm.Print_Area" localSheetId="53">Feuil1!$A$3:$D$58</definedName>
    <definedName name="_xlnm.Print_Area" localSheetId="11">'nomen ATER'!$A$1:$G$29</definedName>
    <definedName name="_xlnm.Print_Area" localSheetId="50">'Nomenclature CNU'!$A$1:$E$59</definedName>
    <definedName name="_xlnm.Print_Area" localSheetId="10">'nouveau ATER'!$A$1:$G$67</definedName>
    <definedName name="_xlnm.Print_Area" localSheetId="35">'nouveau DC'!$A$1:$J$69</definedName>
    <definedName name="_xlnm.Print_Area" localSheetId="0">PG_0!$A$1:$I$72</definedName>
    <definedName name="_xlnm.Print_Area" localSheetId="2">PG_1!$A$1:$I$59</definedName>
    <definedName name="_xlnm.Print_Area" localSheetId="7">PG_2!$A$1:$I$59</definedName>
    <definedName name="_xlnm.Print_Area" localSheetId="33">'PG_3 '!$A$1:$I$59</definedName>
    <definedName name="_xlnm.Print_Area" localSheetId="38">PG_4!$A$1:$I$59</definedName>
    <definedName name="_xlnm.Print_Area" localSheetId="45">PG_5!$A$1:$I$59</definedName>
    <definedName name="_xlnm.Print_Area" localSheetId="49">PG_6!$A$1:$I$59</definedName>
    <definedName name="_xlnm.Print_Area" localSheetId="5">'poids relatif AS ATER'!$A$1:$M$76</definedName>
    <definedName name="_xlnm.Print_Area" localSheetId="6">'poids relatif AS ATER_3_bis'!$A$1:$O$92</definedName>
    <definedName name="_xlnm.Print_Area" localSheetId="3">Récapitulatif!$A$1:$AD$29</definedName>
    <definedName name="_xlnm.Print_Area" localSheetId="1">sommaire!$A$1:$I$105</definedName>
    <definedName name="_xlnm.Print_Area" localSheetId="9">'TAB ATER_SEXE'!$A$1:$J$90</definedName>
    <definedName name="_xlnm.Print_Area" localSheetId="34">'TAB DOCT_SEXE '!$A$1:$J$92</definedName>
    <definedName name="_xlnm.Print_Area" localSheetId="22">'tableau ATER PT-MT'!$B$1:$O$175</definedName>
    <definedName name="_xlnm.Print_Area" localSheetId="23">'tableau par âges'!$A$1:$G$65</definedName>
    <definedName name="_xlnm.Print_Area" localSheetId="47">'VAC par CNU'!$A$1:$E$69</definedName>
    <definedName name="_xlnm.Print_Area" localSheetId="48">'VAC par CNU (2)'!$A$1:$E$18</definedName>
    <definedName name="_xlnm.Print_Area" localSheetId="46">'VAC par E'!$B$1:$E$182</definedName>
  </definedNames>
  <calcPr calcId="125725"/>
</workbook>
</file>

<file path=xl/calcChain.xml><?xml version="1.0" encoding="utf-8"?>
<calcChain xmlns="http://schemas.openxmlformats.org/spreadsheetml/2006/main">
  <c r="P22" i="94"/>
  <c r="A1" i="133" l="1"/>
  <c r="T4"/>
  <c r="U4"/>
  <c r="W4"/>
  <c r="X4"/>
  <c r="Z4"/>
  <c r="AA4"/>
  <c r="AC4"/>
  <c r="AD4"/>
  <c r="AF4"/>
  <c r="AG4"/>
  <c r="AI4"/>
  <c r="AJ4"/>
  <c r="AM4"/>
  <c r="AO4"/>
  <c r="AQ4"/>
  <c r="AS4"/>
  <c r="AU4"/>
  <c r="AW4" s="1"/>
  <c r="AY4"/>
  <c r="BA4"/>
  <c r="BC4"/>
  <c r="T5"/>
  <c r="U5"/>
  <c r="W5"/>
  <c r="X5"/>
  <c r="Z5"/>
  <c r="AA5"/>
  <c r="AC5"/>
  <c r="AD5"/>
  <c r="AF5"/>
  <c r="AG5"/>
  <c r="AI5"/>
  <c r="AJ5"/>
  <c r="AM5"/>
  <c r="AQ5" s="1"/>
  <c r="AO5"/>
  <c r="AS5"/>
  <c r="AU5"/>
  <c r="AU6" s="1"/>
  <c r="AY5"/>
  <c r="BA5"/>
  <c r="BC5"/>
  <c r="T6"/>
  <c r="U6"/>
  <c r="W6"/>
  <c r="X6"/>
  <c r="Z6"/>
  <c r="AA6"/>
  <c r="AC6"/>
  <c r="AD6"/>
  <c r="AF6"/>
  <c r="AG6"/>
  <c r="AI6"/>
  <c r="AJ6"/>
  <c r="AO6"/>
  <c r="AS6"/>
  <c r="AY6"/>
  <c r="AY7" s="1"/>
  <c r="BA6"/>
  <c r="BC6"/>
  <c r="T7"/>
  <c r="U7"/>
  <c r="W7"/>
  <c r="X7"/>
  <c r="Z7"/>
  <c r="AA7"/>
  <c r="AC7"/>
  <c r="AD7"/>
  <c r="AF7"/>
  <c r="AG7"/>
  <c r="AI7"/>
  <c r="AJ7"/>
  <c r="AO7"/>
  <c r="AS7"/>
  <c r="BA7"/>
  <c r="BA8" s="1"/>
  <c r="D8"/>
  <c r="T8"/>
  <c r="U8"/>
  <c r="W8"/>
  <c r="X8"/>
  <c r="Z8"/>
  <c r="AA8"/>
  <c r="AC8"/>
  <c r="AD8"/>
  <c r="AF8"/>
  <c r="AG8"/>
  <c r="AI8"/>
  <c r="AJ8"/>
  <c r="AO8"/>
  <c r="AO9" s="1"/>
  <c r="C9"/>
  <c r="T9"/>
  <c r="U9"/>
  <c r="W9"/>
  <c r="X9"/>
  <c r="Z9"/>
  <c r="AA9"/>
  <c r="AC9"/>
  <c r="AD9"/>
  <c r="AF9"/>
  <c r="AG9"/>
  <c r="AI9"/>
  <c r="AJ9"/>
  <c r="BA9"/>
  <c r="T10"/>
  <c r="U10"/>
  <c r="W10"/>
  <c r="X10"/>
  <c r="Z10"/>
  <c r="AA10"/>
  <c r="AC10"/>
  <c r="AD10"/>
  <c r="AF10"/>
  <c r="AG10"/>
  <c r="AI10"/>
  <c r="AJ10"/>
  <c r="BA10"/>
  <c r="T11"/>
  <c r="U11"/>
  <c r="W11"/>
  <c r="X11"/>
  <c r="Z11"/>
  <c r="AA11"/>
  <c r="AC11"/>
  <c r="AD11"/>
  <c r="AF11"/>
  <c r="AG11"/>
  <c r="AI11"/>
  <c r="AJ11"/>
  <c r="T12"/>
  <c r="U12"/>
  <c r="W12"/>
  <c r="X12"/>
  <c r="Z12"/>
  <c r="AA12"/>
  <c r="AC12"/>
  <c r="AD12"/>
  <c r="AF12"/>
  <c r="AG12"/>
  <c r="AI12"/>
  <c r="AJ12"/>
  <c r="T13"/>
  <c r="U13"/>
  <c r="W13"/>
  <c r="X13"/>
  <c r="Z13"/>
  <c r="AA13"/>
  <c r="AC13"/>
  <c r="AD13"/>
  <c r="AF13"/>
  <c r="AG13"/>
  <c r="AI13"/>
  <c r="AJ13"/>
  <c r="T14"/>
  <c r="U14"/>
  <c r="W14"/>
  <c r="X14"/>
  <c r="Z14"/>
  <c r="AA14"/>
  <c r="AC14"/>
  <c r="AD14"/>
  <c r="AF14"/>
  <c r="AG14"/>
  <c r="AI14"/>
  <c r="AJ14"/>
  <c r="T15"/>
  <c r="U15"/>
  <c r="W15"/>
  <c r="X15"/>
  <c r="Z15"/>
  <c r="AA15"/>
  <c r="AC15"/>
  <c r="AD15"/>
  <c r="AF15"/>
  <c r="AG15"/>
  <c r="AI15"/>
  <c r="AJ15"/>
  <c r="T16"/>
  <c r="U16"/>
  <c r="W16"/>
  <c r="X16"/>
  <c r="Z16"/>
  <c r="AA16"/>
  <c r="AC16"/>
  <c r="AD16"/>
  <c r="AF16"/>
  <c r="AG16"/>
  <c r="AI16"/>
  <c r="AJ16"/>
  <c r="T17"/>
  <c r="U17"/>
  <c r="W17"/>
  <c r="X17"/>
  <c r="Z17"/>
  <c r="AA17"/>
  <c r="AC17"/>
  <c r="AD17"/>
  <c r="AF17"/>
  <c r="AG17"/>
  <c r="AI17"/>
  <c r="AJ17"/>
  <c r="T18"/>
  <c r="U18"/>
  <c r="W18"/>
  <c r="X18"/>
  <c r="Z18"/>
  <c r="AA18"/>
  <c r="AC18"/>
  <c r="AD18"/>
  <c r="AF18"/>
  <c r="AG18"/>
  <c r="AI18"/>
  <c r="AJ18"/>
  <c r="C19"/>
  <c r="T19"/>
  <c r="U19"/>
  <c r="W19"/>
  <c r="X19"/>
  <c r="Z19"/>
  <c r="AA19"/>
  <c r="AC19"/>
  <c r="AD19"/>
  <c r="AF19"/>
  <c r="AG19"/>
  <c r="AI19"/>
  <c r="AJ19"/>
  <c r="T20"/>
  <c r="U20"/>
  <c r="W20"/>
  <c r="X20"/>
  <c r="Z20"/>
  <c r="AA20"/>
  <c r="AC20"/>
  <c r="AD20"/>
  <c r="AF20"/>
  <c r="AG20"/>
  <c r="AI20"/>
  <c r="AJ20"/>
  <c r="D21"/>
  <c r="T21"/>
  <c r="U21"/>
  <c r="W21"/>
  <c r="X21"/>
  <c r="Z21"/>
  <c r="AA21"/>
  <c r="AC21"/>
  <c r="AD21"/>
  <c r="AF21"/>
  <c r="AG21"/>
  <c r="AI21"/>
  <c r="AJ21"/>
  <c r="T22"/>
  <c r="U22"/>
  <c r="W22"/>
  <c r="X22"/>
  <c r="Z22"/>
  <c r="AA22"/>
  <c r="AC22"/>
  <c r="AD22"/>
  <c r="AF22"/>
  <c r="AG22"/>
  <c r="AI22"/>
  <c r="AJ22"/>
  <c r="T23"/>
  <c r="U23"/>
  <c r="W23"/>
  <c r="X23"/>
  <c r="Z23"/>
  <c r="AA23"/>
  <c r="AC23"/>
  <c r="AD23"/>
  <c r="AF23"/>
  <c r="AG23"/>
  <c r="AI23"/>
  <c r="AJ23"/>
  <c r="T24"/>
  <c r="U24"/>
  <c r="W24"/>
  <c r="X24"/>
  <c r="Z24"/>
  <c r="AA24"/>
  <c r="AC24"/>
  <c r="AD24"/>
  <c r="AF24"/>
  <c r="AG24"/>
  <c r="AI24"/>
  <c r="AJ24"/>
  <c r="T25"/>
  <c r="U25"/>
  <c r="W25"/>
  <c r="X25"/>
  <c r="Z25"/>
  <c r="AA25"/>
  <c r="AC25"/>
  <c r="AD25"/>
  <c r="AF25"/>
  <c r="AG25"/>
  <c r="AI25"/>
  <c r="AJ25"/>
  <c r="T26"/>
  <c r="U26"/>
  <c r="W26"/>
  <c r="X26"/>
  <c r="Z26"/>
  <c r="AA26"/>
  <c r="AC26"/>
  <c r="AD26"/>
  <c r="AF26"/>
  <c r="AG26"/>
  <c r="AI26"/>
  <c r="AJ26"/>
  <c r="T27"/>
  <c r="U27"/>
  <c r="W27"/>
  <c r="X27"/>
  <c r="Z27"/>
  <c r="AA27"/>
  <c r="AC27"/>
  <c r="AD27"/>
  <c r="AF27"/>
  <c r="AG27"/>
  <c r="AI27"/>
  <c r="AJ27"/>
  <c r="T28"/>
  <c r="U28"/>
  <c r="W28"/>
  <c r="X28"/>
  <c r="Z28"/>
  <c r="AA28"/>
  <c r="AC28"/>
  <c r="AD28"/>
  <c r="AF28"/>
  <c r="AG28"/>
  <c r="AI28"/>
  <c r="AJ28"/>
  <c r="T29"/>
  <c r="U29"/>
  <c r="W29"/>
  <c r="X29"/>
  <c r="Z29"/>
  <c r="AA29"/>
  <c r="AC29"/>
  <c r="AD29"/>
  <c r="AF29"/>
  <c r="AG29"/>
  <c r="AI29"/>
  <c r="AJ29"/>
  <c r="T30"/>
  <c r="U30"/>
  <c r="W30"/>
  <c r="X30"/>
  <c r="Z30"/>
  <c r="AA30"/>
  <c r="AC30"/>
  <c r="AD30"/>
  <c r="AF30"/>
  <c r="AG30"/>
  <c r="AI30"/>
  <c r="AJ30"/>
  <c r="T31"/>
  <c r="U31"/>
  <c r="W31"/>
  <c r="X31"/>
  <c r="Z31"/>
  <c r="AA31"/>
  <c r="AC31"/>
  <c r="AD31"/>
  <c r="AF31"/>
  <c r="AG31"/>
  <c r="AI31"/>
  <c r="AJ31"/>
  <c r="T32"/>
  <c r="U32"/>
  <c r="W32"/>
  <c r="X32"/>
  <c r="Z32"/>
  <c r="AA32"/>
  <c r="AC32"/>
  <c r="AD32"/>
  <c r="AF32"/>
  <c r="AG32"/>
  <c r="AI32"/>
  <c r="AJ32"/>
  <c r="T33"/>
  <c r="U33"/>
  <c r="W33"/>
  <c r="X33"/>
  <c r="Z33"/>
  <c r="AA33"/>
  <c r="AC33"/>
  <c r="AD33"/>
  <c r="AF33"/>
  <c r="AG33"/>
  <c r="AI33"/>
  <c r="AJ33"/>
  <c r="T34"/>
  <c r="U34"/>
  <c r="W34"/>
  <c r="X34"/>
  <c r="Z34"/>
  <c r="AA34"/>
  <c r="AC34"/>
  <c r="AD34"/>
  <c r="AF34"/>
  <c r="AG34"/>
  <c r="AI34"/>
  <c r="AJ34"/>
  <c r="T35"/>
  <c r="U35"/>
  <c r="W35"/>
  <c r="X35"/>
  <c r="Z35"/>
  <c r="AA35"/>
  <c r="AC35"/>
  <c r="AD35"/>
  <c r="AF35"/>
  <c r="AG35"/>
  <c r="AI35"/>
  <c r="AJ35"/>
  <c r="T36"/>
  <c r="U36"/>
  <c r="W36"/>
  <c r="X36"/>
  <c r="Z36"/>
  <c r="AA36"/>
  <c r="AC36"/>
  <c r="AD36"/>
  <c r="AF36"/>
  <c r="AG36"/>
  <c r="AI36"/>
  <c r="AJ36"/>
  <c r="T37"/>
  <c r="U37"/>
  <c r="W37"/>
  <c r="X37"/>
  <c r="Z37"/>
  <c r="AA37"/>
  <c r="AC37"/>
  <c r="AD37"/>
  <c r="AF37"/>
  <c r="AG37"/>
  <c r="AI37"/>
  <c r="AJ37"/>
  <c r="T38"/>
  <c r="U38"/>
  <c r="W38"/>
  <c r="X38"/>
  <c r="Z38"/>
  <c r="AA38"/>
  <c r="AC38"/>
  <c r="AD38"/>
  <c r="AF38"/>
  <c r="AG38"/>
  <c r="AI38"/>
  <c r="AJ38"/>
  <c r="T39"/>
  <c r="U39"/>
  <c r="W39"/>
  <c r="X39"/>
  <c r="Z39"/>
  <c r="AA39"/>
  <c r="AC39"/>
  <c r="AD39"/>
  <c r="AF39"/>
  <c r="AG39"/>
  <c r="AI39"/>
  <c r="AJ39"/>
  <c r="T40"/>
  <c r="U40"/>
  <c r="W40"/>
  <c r="X40"/>
  <c r="Z40"/>
  <c r="AA40"/>
  <c r="AC40"/>
  <c r="AD40"/>
  <c r="AF40"/>
  <c r="AG40"/>
  <c r="AI40"/>
  <c r="AJ40"/>
  <c r="T41"/>
  <c r="U41"/>
  <c r="W41"/>
  <c r="X41"/>
  <c r="Z41"/>
  <c r="AA41"/>
  <c r="AC41"/>
  <c r="AD41"/>
  <c r="AF41"/>
  <c r="AG41"/>
  <c r="AI41"/>
  <c r="AJ41"/>
  <c r="AC42"/>
  <c r="AD42"/>
  <c r="AF42"/>
  <c r="AG42"/>
  <c r="AI42"/>
  <c r="AJ42"/>
  <c r="T43"/>
  <c r="U43"/>
  <c r="W43"/>
  <c r="X43"/>
  <c r="Z43"/>
  <c r="AA43"/>
  <c r="AC43"/>
  <c r="AD43"/>
  <c r="AF43"/>
  <c r="AG43"/>
  <c r="AI43"/>
  <c r="AJ43"/>
  <c r="T44"/>
  <c r="U44"/>
  <c r="W44"/>
  <c r="X44"/>
  <c r="Z44"/>
  <c r="AA44"/>
  <c r="AC44"/>
  <c r="AD44"/>
  <c r="AF44"/>
  <c r="AG44"/>
  <c r="AI44"/>
  <c r="AJ44"/>
  <c r="T45"/>
  <c r="U45"/>
  <c r="W45"/>
  <c r="X45"/>
  <c r="Z45"/>
  <c r="AA45"/>
  <c r="AC45"/>
  <c r="AD45"/>
  <c r="AF45"/>
  <c r="AG45"/>
  <c r="AI45"/>
  <c r="AJ45"/>
  <c r="T46"/>
  <c r="U46"/>
  <c r="W46"/>
  <c r="X46"/>
  <c r="Z46"/>
  <c r="AA46"/>
  <c r="AC46"/>
  <c r="AD46"/>
  <c r="AF46"/>
  <c r="AG46"/>
  <c r="AI46"/>
  <c r="AJ46"/>
  <c r="T47"/>
  <c r="U47"/>
  <c r="W47"/>
  <c r="X47"/>
  <c r="Z47"/>
  <c r="AA47"/>
  <c r="AC47"/>
  <c r="AD47"/>
  <c r="AF47"/>
  <c r="AG47"/>
  <c r="AI47"/>
  <c r="AJ47"/>
  <c r="T48"/>
  <c r="U48"/>
  <c r="W48"/>
  <c r="X48"/>
  <c r="Z48"/>
  <c r="AA48"/>
  <c r="AC48"/>
  <c r="AD48"/>
  <c r="AF48"/>
  <c r="AG48"/>
  <c r="AI48"/>
  <c r="AJ48"/>
  <c r="T49"/>
  <c r="U49"/>
  <c r="W49"/>
  <c r="X49"/>
  <c r="Z49"/>
  <c r="AA49"/>
  <c r="AC49"/>
  <c r="AD49"/>
  <c r="AF49"/>
  <c r="AG49"/>
  <c r="AI49"/>
  <c r="AJ49"/>
  <c r="L50"/>
  <c r="M50"/>
  <c r="N50"/>
  <c r="O50"/>
  <c r="P50"/>
  <c r="Q50"/>
  <c r="C64"/>
  <c r="D64"/>
  <c r="F64"/>
  <c r="G64"/>
  <c r="H64"/>
  <c r="I64"/>
  <c r="J64"/>
  <c r="L64"/>
  <c r="C65"/>
  <c r="D65"/>
  <c r="F65"/>
  <c r="G65"/>
  <c r="I65"/>
  <c r="J65"/>
  <c r="C66"/>
  <c r="D66"/>
  <c r="F66"/>
  <c r="H66" s="1"/>
  <c r="AH6" s="1"/>
  <c r="G66"/>
  <c r="I66"/>
  <c r="K66" s="1"/>
  <c r="AK6" s="1"/>
  <c r="J66"/>
  <c r="C67"/>
  <c r="D67"/>
  <c r="F67"/>
  <c r="G67"/>
  <c r="H67"/>
  <c r="AH7" s="1"/>
  <c r="I67"/>
  <c r="K67" s="1"/>
  <c r="AK7" s="1"/>
  <c r="J67"/>
  <c r="L67"/>
  <c r="C68"/>
  <c r="D68"/>
  <c r="F68"/>
  <c r="G68"/>
  <c r="H68"/>
  <c r="AH8" s="1"/>
  <c r="I68"/>
  <c r="J68"/>
  <c r="L68"/>
  <c r="C69"/>
  <c r="D69"/>
  <c r="E69"/>
  <c r="F69"/>
  <c r="G69"/>
  <c r="H69" s="1"/>
  <c r="AH9" s="1"/>
  <c r="I69"/>
  <c r="C31" s="1"/>
  <c r="J69"/>
  <c r="K69"/>
  <c r="AK9" s="1"/>
  <c r="M69"/>
  <c r="C70"/>
  <c r="D70"/>
  <c r="F70"/>
  <c r="G70"/>
  <c r="H70"/>
  <c r="I70"/>
  <c r="J70"/>
  <c r="L70"/>
  <c r="C71"/>
  <c r="D71"/>
  <c r="E71"/>
  <c r="F71"/>
  <c r="G71"/>
  <c r="H71"/>
  <c r="AH11" s="1"/>
  <c r="I71"/>
  <c r="J71"/>
  <c r="M71"/>
  <c r="C72"/>
  <c r="E72" s="1"/>
  <c r="D72"/>
  <c r="F72"/>
  <c r="G72"/>
  <c r="M72" s="1"/>
  <c r="I72"/>
  <c r="J72"/>
  <c r="K72"/>
  <c r="AK12" s="1"/>
  <c r="C73"/>
  <c r="D73"/>
  <c r="F73"/>
  <c r="G73"/>
  <c r="H73" s="1"/>
  <c r="AH13" s="1"/>
  <c r="I73"/>
  <c r="J73"/>
  <c r="K73"/>
  <c r="AK13" s="1"/>
  <c r="C74"/>
  <c r="E74" s="1"/>
  <c r="D74"/>
  <c r="M74" s="1"/>
  <c r="F74"/>
  <c r="G74"/>
  <c r="H74"/>
  <c r="AH14" s="1"/>
  <c r="I74"/>
  <c r="J74"/>
  <c r="D32" s="1"/>
  <c r="K74"/>
  <c r="AK14" s="1"/>
  <c r="L74"/>
  <c r="C75"/>
  <c r="D75"/>
  <c r="F75"/>
  <c r="G75"/>
  <c r="D20" s="1"/>
  <c r="I75"/>
  <c r="J75"/>
  <c r="C76"/>
  <c r="D76"/>
  <c r="M76" s="1"/>
  <c r="F76"/>
  <c r="G76"/>
  <c r="H76"/>
  <c r="AH16" s="1"/>
  <c r="I76"/>
  <c r="J76"/>
  <c r="K76"/>
  <c r="AK16" s="1"/>
  <c r="L76"/>
  <c r="C77"/>
  <c r="D77"/>
  <c r="F77"/>
  <c r="G77"/>
  <c r="I77"/>
  <c r="J77"/>
  <c r="K77" s="1"/>
  <c r="AK17" s="1"/>
  <c r="C78"/>
  <c r="E78" s="1"/>
  <c r="D78"/>
  <c r="M78" s="1"/>
  <c r="F78"/>
  <c r="G78"/>
  <c r="H78"/>
  <c r="AH18" s="1"/>
  <c r="I78"/>
  <c r="J78"/>
  <c r="K78"/>
  <c r="AK18" s="1"/>
  <c r="L78"/>
  <c r="C79"/>
  <c r="D79"/>
  <c r="E79"/>
  <c r="AE19" s="1"/>
  <c r="F79"/>
  <c r="G79"/>
  <c r="I79"/>
  <c r="K79" s="1"/>
  <c r="AK19" s="1"/>
  <c r="J79"/>
  <c r="M79" s="1"/>
  <c r="C80"/>
  <c r="D80"/>
  <c r="F80"/>
  <c r="G80"/>
  <c r="I80"/>
  <c r="J80"/>
  <c r="K80"/>
  <c r="M80"/>
  <c r="C81"/>
  <c r="D81"/>
  <c r="E81"/>
  <c r="AE21" s="1"/>
  <c r="F81"/>
  <c r="G81"/>
  <c r="I81"/>
  <c r="K81" s="1"/>
  <c r="AK21" s="1"/>
  <c r="J81"/>
  <c r="M81" s="1"/>
  <c r="C82"/>
  <c r="D82"/>
  <c r="F82"/>
  <c r="H82" s="1"/>
  <c r="AH22" s="1"/>
  <c r="G82"/>
  <c r="I82"/>
  <c r="J82"/>
  <c r="K82"/>
  <c r="AK22" s="1"/>
  <c r="M82"/>
  <c r="C83"/>
  <c r="D83"/>
  <c r="E83"/>
  <c r="AE23" s="1"/>
  <c r="F83"/>
  <c r="G83"/>
  <c r="I83"/>
  <c r="K83" s="1"/>
  <c r="AK23" s="1"/>
  <c r="J83"/>
  <c r="M83" s="1"/>
  <c r="A84"/>
  <c r="C84"/>
  <c r="D84"/>
  <c r="E84"/>
  <c r="AE24" s="1"/>
  <c r="F84"/>
  <c r="H84" s="1"/>
  <c r="AH24" s="1"/>
  <c r="G84"/>
  <c r="I84"/>
  <c r="K84" s="1"/>
  <c r="AK24" s="1"/>
  <c r="J84"/>
  <c r="M84" s="1"/>
  <c r="C85"/>
  <c r="E85" s="1"/>
  <c r="D85"/>
  <c r="F85"/>
  <c r="G85"/>
  <c r="M85" s="1"/>
  <c r="I85"/>
  <c r="J85"/>
  <c r="K85" s="1"/>
  <c r="C86"/>
  <c r="E86" s="1"/>
  <c r="AE26" s="1"/>
  <c r="D86"/>
  <c r="F86"/>
  <c r="H86" s="1"/>
  <c r="AH26" s="1"/>
  <c r="G86"/>
  <c r="I86"/>
  <c r="J86"/>
  <c r="K86" s="1"/>
  <c r="AK26" s="1"/>
  <c r="C87"/>
  <c r="E87" s="1"/>
  <c r="AE27" s="1"/>
  <c r="D87"/>
  <c r="F87"/>
  <c r="H87" s="1"/>
  <c r="AH27" s="1"/>
  <c r="G87"/>
  <c r="I87"/>
  <c r="J87"/>
  <c r="K87" s="1"/>
  <c r="AK27" s="1"/>
  <c r="C88"/>
  <c r="E88" s="1"/>
  <c r="AE28" s="1"/>
  <c r="D88"/>
  <c r="F88"/>
  <c r="H88" s="1"/>
  <c r="AH28" s="1"/>
  <c r="G88"/>
  <c r="M88" s="1"/>
  <c r="I88"/>
  <c r="J88"/>
  <c r="K88" s="1"/>
  <c r="AK28" s="1"/>
  <c r="A89"/>
  <c r="C89"/>
  <c r="D89"/>
  <c r="E89"/>
  <c r="F89"/>
  <c r="H89" s="1"/>
  <c r="AH29" s="1"/>
  <c r="G89"/>
  <c r="I89"/>
  <c r="K89" s="1"/>
  <c r="AK29" s="1"/>
  <c r="J89"/>
  <c r="M89"/>
  <c r="C90"/>
  <c r="D90"/>
  <c r="E90"/>
  <c r="F90"/>
  <c r="G90"/>
  <c r="I90"/>
  <c r="J90"/>
  <c r="M90"/>
  <c r="C91"/>
  <c r="D91"/>
  <c r="E91"/>
  <c r="F91"/>
  <c r="H91" s="1"/>
  <c r="AH31" s="1"/>
  <c r="G91"/>
  <c r="I91"/>
  <c r="K91" s="1"/>
  <c r="AK31" s="1"/>
  <c r="J91"/>
  <c r="M91"/>
  <c r="C92"/>
  <c r="D92"/>
  <c r="E92"/>
  <c r="F92"/>
  <c r="H92" s="1"/>
  <c r="AH32" s="1"/>
  <c r="G92"/>
  <c r="I92"/>
  <c r="K92" s="1"/>
  <c r="AK32" s="1"/>
  <c r="J92"/>
  <c r="M92"/>
  <c r="C93"/>
  <c r="D93"/>
  <c r="E93"/>
  <c r="F93"/>
  <c r="H93" s="1"/>
  <c r="AH33" s="1"/>
  <c r="G93"/>
  <c r="I93"/>
  <c r="K93" s="1"/>
  <c r="AK33" s="1"/>
  <c r="J93"/>
  <c r="M93"/>
  <c r="C94"/>
  <c r="A94" s="1"/>
  <c r="D94"/>
  <c r="F94"/>
  <c r="G94"/>
  <c r="H94"/>
  <c r="AH34" s="1"/>
  <c r="I94"/>
  <c r="K94" s="1"/>
  <c r="AK34" s="1"/>
  <c r="J94"/>
  <c r="L94"/>
  <c r="C95"/>
  <c r="D95"/>
  <c r="F95"/>
  <c r="G95"/>
  <c r="H95"/>
  <c r="I95"/>
  <c r="C37" s="1"/>
  <c r="J95"/>
  <c r="L95"/>
  <c r="C96"/>
  <c r="D96"/>
  <c r="F96"/>
  <c r="G96"/>
  <c r="H96"/>
  <c r="AH36" s="1"/>
  <c r="I96"/>
  <c r="K96" s="1"/>
  <c r="AK36" s="1"/>
  <c r="J96"/>
  <c r="L96"/>
  <c r="C97"/>
  <c r="D97"/>
  <c r="F97"/>
  <c r="G97"/>
  <c r="H97"/>
  <c r="AH37" s="1"/>
  <c r="I97"/>
  <c r="K97" s="1"/>
  <c r="AK37" s="1"/>
  <c r="J97"/>
  <c r="L97"/>
  <c r="C98"/>
  <c r="D98"/>
  <c r="F98"/>
  <c r="G98"/>
  <c r="H98"/>
  <c r="AH38" s="1"/>
  <c r="I98"/>
  <c r="K98" s="1"/>
  <c r="AK38" s="1"/>
  <c r="J98"/>
  <c r="L98"/>
  <c r="C99"/>
  <c r="D99"/>
  <c r="F99"/>
  <c r="G99"/>
  <c r="I99"/>
  <c r="J99"/>
  <c r="K99"/>
  <c r="AK39" s="1"/>
  <c r="C100"/>
  <c r="D100"/>
  <c r="F100"/>
  <c r="G100"/>
  <c r="I100"/>
  <c r="J100"/>
  <c r="K100"/>
  <c r="C101"/>
  <c r="D101"/>
  <c r="M101" s="1"/>
  <c r="F101"/>
  <c r="G101"/>
  <c r="H101" s="1"/>
  <c r="AH41" s="1"/>
  <c r="I101"/>
  <c r="J101"/>
  <c r="K101"/>
  <c r="AK41" s="1"/>
  <c r="C102"/>
  <c r="D102"/>
  <c r="F102"/>
  <c r="G102"/>
  <c r="I102"/>
  <c r="J102"/>
  <c r="K102"/>
  <c r="AK43" s="1"/>
  <c r="C103"/>
  <c r="D103"/>
  <c r="F103"/>
  <c r="G103"/>
  <c r="H103" s="1"/>
  <c r="AH44" s="1"/>
  <c r="I103"/>
  <c r="K103" s="1"/>
  <c r="AK44" s="1"/>
  <c r="J103"/>
  <c r="C104"/>
  <c r="D104"/>
  <c r="F104"/>
  <c r="G104"/>
  <c r="I104"/>
  <c r="J104"/>
  <c r="C105"/>
  <c r="D105"/>
  <c r="F105"/>
  <c r="G105"/>
  <c r="I105"/>
  <c r="K105" s="1"/>
  <c r="J105"/>
  <c r="C106"/>
  <c r="D106"/>
  <c r="F106"/>
  <c r="G106"/>
  <c r="I106"/>
  <c r="J106"/>
  <c r="K106" s="1"/>
  <c r="AK47" s="1"/>
  <c r="C107"/>
  <c r="D107"/>
  <c r="F107"/>
  <c r="G107"/>
  <c r="I107"/>
  <c r="J107"/>
  <c r="C108"/>
  <c r="D108"/>
  <c r="F108"/>
  <c r="G108"/>
  <c r="I108"/>
  <c r="K108" s="1"/>
  <c r="AK49" s="1"/>
  <c r="J108"/>
  <c r="A1" i="134"/>
  <c r="T4"/>
  <c r="U4"/>
  <c r="W4"/>
  <c r="X4"/>
  <c r="Z4"/>
  <c r="AA4"/>
  <c r="AC4"/>
  <c r="AD4"/>
  <c r="AF4"/>
  <c r="AG4"/>
  <c r="AI4"/>
  <c r="AJ4"/>
  <c r="AM4"/>
  <c r="AO4"/>
  <c r="AQ4" s="1"/>
  <c r="AS4"/>
  <c r="AU4"/>
  <c r="AW4"/>
  <c r="AY4"/>
  <c r="BA4"/>
  <c r="BC4" s="1"/>
  <c r="T5"/>
  <c r="U5"/>
  <c r="W5"/>
  <c r="X5"/>
  <c r="Z5"/>
  <c r="AA5"/>
  <c r="AC5"/>
  <c r="AD5"/>
  <c r="AF5"/>
  <c r="AG5"/>
  <c r="AI5"/>
  <c r="AJ5"/>
  <c r="AM5"/>
  <c r="AO5"/>
  <c r="AS5"/>
  <c r="AU5"/>
  <c r="AW5"/>
  <c r="AY5"/>
  <c r="BA5"/>
  <c r="T6"/>
  <c r="U6"/>
  <c r="W6"/>
  <c r="X6"/>
  <c r="Z6"/>
  <c r="AA6"/>
  <c r="AC6"/>
  <c r="AD6"/>
  <c r="AF6"/>
  <c r="AG6"/>
  <c r="AI6"/>
  <c r="AJ6"/>
  <c r="AM6"/>
  <c r="AO6"/>
  <c r="AS6"/>
  <c r="AU6"/>
  <c r="AW6"/>
  <c r="AY6"/>
  <c r="BA6"/>
  <c r="T7"/>
  <c r="U7"/>
  <c r="W7"/>
  <c r="X7"/>
  <c r="Z7"/>
  <c r="AA7"/>
  <c r="AC7"/>
  <c r="AD7"/>
  <c r="AF7"/>
  <c r="AG7"/>
  <c r="AI7"/>
  <c r="AJ7"/>
  <c r="AM7"/>
  <c r="AU7"/>
  <c r="AU8" s="1"/>
  <c r="AY7"/>
  <c r="T8"/>
  <c r="U8"/>
  <c r="W8"/>
  <c r="X8"/>
  <c r="Z8"/>
  <c r="AA8"/>
  <c r="AC8"/>
  <c r="AD8"/>
  <c r="AF8"/>
  <c r="AG8"/>
  <c r="AI8"/>
  <c r="AJ8"/>
  <c r="AM8"/>
  <c r="AY8"/>
  <c r="T9"/>
  <c r="U9"/>
  <c r="W9"/>
  <c r="X9"/>
  <c r="Z9"/>
  <c r="AA9"/>
  <c r="AC9"/>
  <c r="AD9"/>
  <c r="AF9"/>
  <c r="AG9"/>
  <c r="AI9"/>
  <c r="AJ9"/>
  <c r="AM9"/>
  <c r="T10"/>
  <c r="U10"/>
  <c r="W10"/>
  <c r="X10"/>
  <c r="Z10"/>
  <c r="AA10"/>
  <c r="AC10"/>
  <c r="AD10"/>
  <c r="AF10"/>
  <c r="AG10"/>
  <c r="AI10"/>
  <c r="AJ10"/>
  <c r="T11"/>
  <c r="U11"/>
  <c r="W11"/>
  <c r="X11"/>
  <c r="Z11"/>
  <c r="AA11"/>
  <c r="AC11"/>
  <c r="AD11"/>
  <c r="AF11"/>
  <c r="AG11"/>
  <c r="AI11"/>
  <c r="AJ11"/>
  <c r="T12"/>
  <c r="U12"/>
  <c r="W12"/>
  <c r="X12"/>
  <c r="Z12"/>
  <c r="AA12"/>
  <c r="AC12"/>
  <c r="AD12"/>
  <c r="AF12"/>
  <c r="AG12"/>
  <c r="AI12"/>
  <c r="AJ12"/>
  <c r="T13"/>
  <c r="U13"/>
  <c r="W13"/>
  <c r="X13"/>
  <c r="Z13"/>
  <c r="AA13"/>
  <c r="AC13"/>
  <c r="AD13"/>
  <c r="AF13"/>
  <c r="AG13"/>
  <c r="AI13"/>
  <c r="AJ13"/>
  <c r="T14"/>
  <c r="U14"/>
  <c r="W14"/>
  <c r="X14"/>
  <c r="Z14"/>
  <c r="AA14"/>
  <c r="AC14"/>
  <c r="AD14"/>
  <c r="AF14"/>
  <c r="AG14"/>
  <c r="AI14"/>
  <c r="AJ14"/>
  <c r="T15"/>
  <c r="U15"/>
  <c r="W15"/>
  <c r="X15"/>
  <c r="Z15"/>
  <c r="AA15"/>
  <c r="AC15"/>
  <c r="AD15"/>
  <c r="AF15"/>
  <c r="AG15"/>
  <c r="AI15"/>
  <c r="AJ15"/>
  <c r="T16"/>
  <c r="U16"/>
  <c r="W16"/>
  <c r="X16"/>
  <c r="Z16"/>
  <c r="AA16"/>
  <c r="AC16"/>
  <c r="AD16"/>
  <c r="AF16"/>
  <c r="AG16"/>
  <c r="AI16"/>
  <c r="AJ16"/>
  <c r="T17"/>
  <c r="U17"/>
  <c r="W17"/>
  <c r="X17"/>
  <c r="Z17"/>
  <c r="AA17"/>
  <c r="AC17"/>
  <c r="AD17"/>
  <c r="AF17"/>
  <c r="AG17"/>
  <c r="AI17"/>
  <c r="AJ17"/>
  <c r="T18"/>
  <c r="U18"/>
  <c r="W18"/>
  <c r="X18"/>
  <c r="Z18"/>
  <c r="AA18"/>
  <c r="AC18"/>
  <c r="AD18"/>
  <c r="AF18"/>
  <c r="AG18"/>
  <c r="AI18"/>
  <c r="AJ18"/>
  <c r="T19"/>
  <c r="U19"/>
  <c r="W19"/>
  <c r="X19"/>
  <c r="Z19"/>
  <c r="AA19"/>
  <c r="AC19"/>
  <c r="AD19"/>
  <c r="AF19"/>
  <c r="AG19"/>
  <c r="AI19"/>
  <c r="AJ19"/>
  <c r="T20"/>
  <c r="U20"/>
  <c r="W20"/>
  <c r="X20"/>
  <c r="Z20"/>
  <c r="AA20"/>
  <c r="AC20"/>
  <c r="AD20"/>
  <c r="AF20"/>
  <c r="AG20"/>
  <c r="AI20"/>
  <c r="AJ20"/>
  <c r="T21"/>
  <c r="U21"/>
  <c r="W21"/>
  <c r="X21"/>
  <c r="Z21"/>
  <c r="AA21"/>
  <c r="AC21"/>
  <c r="AD21"/>
  <c r="AF21"/>
  <c r="AG21"/>
  <c r="AI21"/>
  <c r="AJ21"/>
  <c r="T22"/>
  <c r="U22"/>
  <c r="W22"/>
  <c r="X22"/>
  <c r="Z22"/>
  <c r="AA22"/>
  <c r="AC22"/>
  <c r="AD22"/>
  <c r="AF22"/>
  <c r="AG22"/>
  <c r="AI22"/>
  <c r="AJ22"/>
  <c r="T23"/>
  <c r="U23"/>
  <c r="W23"/>
  <c r="X23"/>
  <c r="Z23"/>
  <c r="AA23"/>
  <c r="AC23"/>
  <c r="AD23"/>
  <c r="AF23"/>
  <c r="AG23"/>
  <c r="AI23"/>
  <c r="AJ23"/>
  <c r="T24"/>
  <c r="U24"/>
  <c r="W24"/>
  <c r="X24"/>
  <c r="Z24"/>
  <c r="AA24"/>
  <c r="AC24"/>
  <c r="AD24"/>
  <c r="AF24"/>
  <c r="AG24"/>
  <c r="AI24"/>
  <c r="AJ24"/>
  <c r="T25"/>
  <c r="U25"/>
  <c r="W25"/>
  <c r="X25"/>
  <c r="Z25"/>
  <c r="AA25"/>
  <c r="AC25"/>
  <c r="AD25"/>
  <c r="AF25"/>
  <c r="AG25"/>
  <c r="AI25"/>
  <c r="AJ25"/>
  <c r="T26"/>
  <c r="U26"/>
  <c r="W26"/>
  <c r="X26"/>
  <c r="Z26"/>
  <c r="AA26"/>
  <c r="AC26"/>
  <c r="AD26"/>
  <c r="AF26"/>
  <c r="AG26"/>
  <c r="AI26"/>
  <c r="AJ26"/>
  <c r="T27"/>
  <c r="U27"/>
  <c r="W27"/>
  <c r="X27"/>
  <c r="Z27"/>
  <c r="AA27"/>
  <c r="AC27"/>
  <c r="AD27"/>
  <c r="AF27"/>
  <c r="AG27"/>
  <c r="AI27"/>
  <c r="AJ27"/>
  <c r="T28"/>
  <c r="U28"/>
  <c r="W28"/>
  <c r="X28"/>
  <c r="Z28"/>
  <c r="AA28"/>
  <c r="AC28"/>
  <c r="AD28"/>
  <c r="AF28"/>
  <c r="AG28"/>
  <c r="AI28"/>
  <c r="AJ28"/>
  <c r="T29"/>
  <c r="U29"/>
  <c r="W29"/>
  <c r="X29"/>
  <c r="X50" s="1"/>
  <c r="Z29"/>
  <c r="AA29"/>
  <c r="AC29"/>
  <c r="AD29"/>
  <c r="AD50" s="1"/>
  <c r="AD51" s="1"/>
  <c r="AF29"/>
  <c r="AG29"/>
  <c r="AI29"/>
  <c r="AJ29"/>
  <c r="T30"/>
  <c r="U30"/>
  <c r="W30"/>
  <c r="X30"/>
  <c r="Z30"/>
  <c r="AA30"/>
  <c r="AC30"/>
  <c r="AD30"/>
  <c r="AF30"/>
  <c r="AG30"/>
  <c r="AI30"/>
  <c r="AJ30"/>
  <c r="T31"/>
  <c r="U31"/>
  <c r="W31"/>
  <c r="X31"/>
  <c r="Z31"/>
  <c r="AA31"/>
  <c r="AC31"/>
  <c r="AD31"/>
  <c r="AF31"/>
  <c r="AG31"/>
  <c r="AI31"/>
  <c r="AJ31"/>
  <c r="T32"/>
  <c r="U32"/>
  <c r="W32"/>
  <c r="X32"/>
  <c r="Z32"/>
  <c r="AA32"/>
  <c r="AC32"/>
  <c r="AD32"/>
  <c r="AF32"/>
  <c r="AG32"/>
  <c r="AI32"/>
  <c r="AJ32"/>
  <c r="T33"/>
  <c r="U33"/>
  <c r="W33"/>
  <c r="X33"/>
  <c r="Z33"/>
  <c r="AA33"/>
  <c r="AC33"/>
  <c r="AD33"/>
  <c r="AF33"/>
  <c r="AG33"/>
  <c r="AI33"/>
  <c r="AJ33"/>
  <c r="T34"/>
  <c r="U34"/>
  <c r="W34"/>
  <c r="X34"/>
  <c r="Z34"/>
  <c r="AA34"/>
  <c r="AC34"/>
  <c r="AD34"/>
  <c r="AF34"/>
  <c r="AG34"/>
  <c r="AI34"/>
  <c r="AJ34"/>
  <c r="T35"/>
  <c r="U35"/>
  <c r="W35"/>
  <c r="X35"/>
  <c r="Z35"/>
  <c r="AA35"/>
  <c r="AC35"/>
  <c r="AD35"/>
  <c r="AF35"/>
  <c r="AG35"/>
  <c r="AI35"/>
  <c r="AJ35"/>
  <c r="T36"/>
  <c r="U36"/>
  <c r="W36"/>
  <c r="X36"/>
  <c r="Z36"/>
  <c r="AA36"/>
  <c r="AC36"/>
  <c r="AD36"/>
  <c r="AF36"/>
  <c r="AG36"/>
  <c r="AI36"/>
  <c r="AJ36"/>
  <c r="T37"/>
  <c r="U37"/>
  <c r="W37"/>
  <c r="X37"/>
  <c r="Z37"/>
  <c r="AA37"/>
  <c r="AC37"/>
  <c r="AD37"/>
  <c r="AF37"/>
  <c r="AG37"/>
  <c r="AI37"/>
  <c r="AJ37"/>
  <c r="T38"/>
  <c r="U38"/>
  <c r="W38"/>
  <c r="X38"/>
  <c r="Z38"/>
  <c r="AA38"/>
  <c r="AC38"/>
  <c r="AD38"/>
  <c r="AF38"/>
  <c r="AG38"/>
  <c r="AI38"/>
  <c r="AJ38"/>
  <c r="T39"/>
  <c r="U39"/>
  <c r="W39"/>
  <c r="X39"/>
  <c r="Z39"/>
  <c r="AA39"/>
  <c r="AC39"/>
  <c r="AD39"/>
  <c r="AF39"/>
  <c r="AG39"/>
  <c r="AI39"/>
  <c r="AJ39"/>
  <c r="T40"/>
  <c r="U40"/>
  <c r="W40"/>
  <c r="X40"/>
  <c r="Z40"/>
  <c r="AA40"/>
  <c r="AC40"/>
  <c r="AD40"/>
  <c r="AF40"/>
  <c r="AG40"/>
  <c r="AI40"/>
  <c r="AJ40"/>
  <c r="T41"/>
  <c r="U41"/>
  <c r="W41"/>
  <c r="X41"/>
  <c r="Z41"/>
  <c r="AA41"/>
  <c r="AC41"/>
  <c r="AD41"/>
  <c r="AF41"/>
  <c r="AG41"/>
  <c r="AI41"/>
  <c r="AJ41"/>
  <c r="AC42"/>
  <c r="AD42"/>
  <c r="AF42"/>
  <c r="AG42"/>
  <c r="AI42"/>
  <c r="AJ42"/>
  <c r="T43"/>
  <c r="U43"/>
  <c r="W43"/>
  <c r="X43"/>
  <c r="Z43"/>
  <c r="AA43"/>
  <c r="AC43"/>
  <c r="AD43"/>
  <c r="AF43"/>
  <c r="AG43"/>
  <c r="AI43"/>
  <c r="AJ43"/>
  <c r="T44"/>
  <c r="U44"/>
  <c r="W44"/>
  <c r="X44"/>
  <c r="Z44"/>
  <c r="AA44"/>
  <c r="AC44"/>
  <c r="AD44"/>
  <c r="AF44"/>
  <c r="AG44"/>
  <c r="AI44"/>
  <c r="AJ44"/>
  <c r="T45"/>
  <c r="U45"/>
  <c r="W45"/>
  <c r="X45"/>
  <c r="Z45"/>
  <c r="AA45"/>
  <c r="AC45"/>
  <c r="AD45"/>
  <c r="AF45"/>
  <c r="AG45"/>
  <c r="AI45"/>
  <c r="AJ45"/>
  <c r="T46"/>
  <c r="U46"/>
  <c r="W46"/>
  <c r="X46"/>
  <c r="Z46"/>
  <c r="AA46"/>
  <c r="AC46"/>
  <c r="AD46"/>
  <c r="AF46"/>
  <c r="AG46"/>
  <c r="AI46"/>
  <c r="AJ46"/>
  <c r="T47"/>
  <c r="U47"/>
  <c r="W47"/>
  <c r="X47"/>
  <c r="Z47"/>
  <c r="AA47"/>
  <c r="AC47"/>
  <c r="AD47"/>
  <c r="AF47"/>
  <c r="AG47"/>
  <c r="AI47"/>
  <c r="AJ47"/>
  <c r="T48"/>
  <c r="U48"/>
  <c r="W48"/>
  <c r="X48"/>
  <c r="Z48"/>
  <c r="AA48"/>
  <c r="AC48"/>
  <c r="AD48"/>
  <c r="AF48"/>
  <c r="AG48"/>
  <c r="AI48"/>
  <c r="AJ48"/>
  <c r="T49"/>
  <c r="U49"/>
  <c r="W49"/>
  <c r="X49"/>
  <c r="Z49"/>
  <c r="AA49"/>
  <c r="AC49"/>
  <c r="AD49"/>
  <c r="AF49"/>
  <c r="AG49"/>
  <c r="AI49"/>
  <c r="AJ49"/>
  <c r="L50"/>
  <c r="M50"/>
  <c r="N50"/>
  <c r="O50"/>
  <c r="P50"/>
  <c r="Q50"/>
  <c r="C64"/>
  <c r="E64" s="1"/>
  <c r="D64"/>
  <c r="F64"/>
  <c r="G64"/>
  <c r="H64" s="1"/>
  <c r="I64"/>
  <c r="J64"/>
  <c r="K64"/>
  <c r="AK4" s="1"/>
  <c r="C65"/>
  <c r="E65" s="1"/>
  <c r="D65"/>
  <c r="M65" s="1"/>
  <c r="F65"/>
  <c r="G65"/>
  <c r="H65" s="1"/>
  <c r="AH5" s="1"/>
  <c r="I65"/>
  <c r="J65"/>
  <c r="K65"/>
  <c r="AK5" s="1"/>
  <c r="C66"/>
  <c r="E66" s="1"/>
  <c r="D66"/>
  <c r="M66" s="1"/>
  <c r="F66"/>
  <c r="G66"/>
  <c r="H66" s="1"/>
  <c r="AH6" s="1"/>
  <c r="I66"/>
  <c r="J66"/>
  <c r="K66"/>
  <c r="AK6" s="1"/>
  <c r="C67"/>
  <c r="E67" s="1"/>
  <c r="D67"/>
  <c r="M67" s="1"/>
  <c r="F67"/>
  <c r="G67"/>
  <c r="H67" s="1"/>
  <c r="AH7" s="1"/>
  <c r="I67"/>
  <c r="J67"/>
  <c r="K67"/>
  <c r="AK7" s="1"/>
  <c r="C68"/>
  <c r="E68" s="1"/>
  <c r="D68"/>
  <c r="M68" s="1"/>
  <c r="F68"/>
  <c r="G68"/>
  <c r="H68" s="1"/>
  <c r="AH8" s="1"/>
  <c r="I68"/>
  <c r="J68"/>
  <c r="K68"/>
  <c r="AK8" s="1"/>
  <c r="C69"/>
  <c r="E69" s="1"/>
  <c r="D69"/>
  <c r="M69" s="1"/>
  <c r="F69"/>
  <c r="G69"/>
  <c r="H69" s="1"/>
  <c r="AH9" s="1"/>
  <c r="I69"/>
  <c r="J69"/>
  <c r="K69"/>
  <c r="AK9" s="1"/>
  <c r="C70"/>
  <c r="E70" s="1"/>
  <c r="D70"/>
  <c r="F70"/>
  <c r="G70"/>
  <c r="D19" s="1"/>
  <c r="I70"/>
  <c r="J70"/>
  <c r="K70"/>
  <c r="AK10" s="1"/>
  <c r="C71"/>
  <c r="E71" s="1"/>
  <c r="D71"/>
  <c r="F71"/>
  <c r="G71"/>
  <c r="M71" s="1"/>
  <c r="I71"/>
  <c r="J71"/>
  <c r="K71"/>
  <c r="AK11" s="1"/>
  <c r="C72"/>
  <c r="E72" s="1"/>
  <c r="D72"/>
  <c r="F72"/>
  <c r="G72"/>
  <c r="M72" s="1"/>
  <c r="I72"/>
  <c r="J72"/>
  <c r="K72"/>
  <c r="AK12" s="1"/>
  <c r="C73"/>
  <c r="E73" s="1"/>
  <c r="D73"/>
  <c r="F73"/>
  <c r="G73"/>
  <c r="M73" s="1"/>
  <c r="I73"/>
  <c r="J73"/>
  <c r="K73"/>
  <c r="AK13" s="1"/>
  <c r="C74"/>
  <c r="E74" s="1"/>
  <c r="D74"/>
  <c r="F74"/>
  <c r="G74"/>
  <c r="M74" s="1"/>
  <c r="I74"/>
  <c r="J74"/>
  <c r="K74"/>
  <c r="AK14" s="1"/>
  <c r="C75"/>
  <c r="E75" s="1"/>
  <c r="D75"/>
  <c r="F75"/>
  <c r="G75"/>
  <c r="I75"/>
  <c r="C33" s="1"/>
  <c r="J75"/>
  <c r="K75"/>
  <c r="C76"/>
  <c r="E76" s="1"/>
  <c r="D76"/>
  <c r="F76"/>
  <c r="H76" s="1"/>
  <c r="AH16" s="1"/>
  <c r="G76"/>
  <c r="M76" s="1"/>
  <c r="I76"/>
  <c r="J76"/>
  <c r="K76"/>
  <c r="AK16" s="1"/>
  <c r="C77"/>
  <c r="E77" s="1"/>
  <c r="D77"/>
  <c r="F77"/>
  <c r="H77" s="1"/>
  <c r="AH17" s="1"/>
  <c r="G77"/>
  <c r="M77" s="1"/>
  <c r="I77"/>
  <c r="J77"/>
  <c r="K77"/>
  <c r="AK17" s="1"/>
  <c r="C78"/>
  <c r="E78" s="1"/>
  <c r="D78"/>
  <c r="F78"/>
  <c r="H78" s="1"/>
  <c r="AH18" s="1"/>
  <c r="G78"/>
  <c r="M78" s="1"/>
  <c r="I78"/>
  <c r="J78"/>
  <c r="K78"/>
  <c r="AK18" s="1"/>
  <c r="C79"/>
  <c r="E79" s="1"/>
  <c r="D79"/>
  <c r="F79"/>
  <c r="H79" s="1"/>
  <c r="AH19" s="1"/>
  <c r="G79"/>
  <c r="M79" s="1"/>
  <c r="I79"/>
  <c r="J79"/>
  <c r="K79"/>
  <c r="AK19" s="1"/>
  <c r="C80"/>
  <c r="D80"/>
  <c r="F80"/>
  <c r="G80"/>
  <c r="I80"/>
  <c r="C34" s="1"/>
  <c r="J80"/>
  <c r="K80"/>
  <c r="C81"/>
  <c r="E81" s="1"/>
  <c r="D81"/>
  <c r="F81"/>
  <c r="H81" s="1"/>
  <c r="AH21" s="1"/>
  <c r="G81"/>
  <c r="M81" s="1"/>
  <c r="I81"/>
  <c r="J81"/>
  <c r="K81"/>
  <c r="AK21" s="1"/>
  <c r="C82"/>
  <c r="E82" s="1"/>
  <c r="D82"/>
  <c r="F82"/>
  <c r="H82" s="1"/>
  <c r="AH22" s="1"/>
  <c r="G82"/>
  <c r="M82" s="1"/>
  <c r="I82"/>
  <c r="J82"/>
  <c r="K82"/>
  <c r="AK22" s="1"/>
  <c r="C83"/>
  <c r="E83" s="1"/>
  <c r="D83"/>
  <c r="F83"/>
  <c r="H83" s="1"/>
  <c r="AH23" s="1"/>
  <c r="G83"/>
  <c r="M83" s="1"/>
  <c r="I83"/>
  <c r="J83"/>
  <c r="K83"/>
  <c r="AK23" s="1"/>
  <c r="C84"/>
  <c r="E84" s="1"/>
  <c r="D84"/>
  <c r="F84"/>
  <c r="H84" s="1"/>
  <c r="AH24" s="1"/>
  <c r="G84"/>
  <c r="M84" s="1"/>
  <c r="I84"/>
  <c r="J84"/>
  <c r="K84"/>
  <c r="AK24" s="1"/>
  <c r="C85"/>
  <c r="D85"/>
  <c r="F85"/>
  <c r="G85"/>
  <c r="I85"/>
  <c r="J85"/>
  <c r="K85"/>
  <c r="C86"/>
  <c r="E86" s="1"/>
  <c r="D86"/>
  <c r="F86"/>
  <c r="H86" s="1"/>
  <c r="AH26" s="1"/>
  <c r="G86"/>
  <c r="M86" s="1"/>
  <c r="I86"/>
  <c r="J86"/>
  <c r="K86"/>
  <c r="AK26" s="1"/>
  <c r="C87"/>
  <c r="E87" s="1"/>
  <c r="D87"/>
  <c r="F87"/>
  <c r="H87" s="1"/>
  <c r="AH27" s="1"/>
  <c r="G87"/>
  <c r="M87" s="1"/>
  <c r="I87"/>
  <c r="J87"/>
  <c r="K87"/>
  <c r="AK27" s="1"/>
  <c r="C88"/>
  <c r="E88" s="1"/>
  <c r="D88"/>
  <c r="F88"/>
  <c r="H88" s="1"/>
  <c r="AH28" s="1"/>
  <c r="G88"/>
  <c r="M88" s="1"/>
  <c r="I88"/>
  <c r="J88"/>
  <c r="K88"/>
  <c r="AK28" s="1"/>
  <c r="C89"/>
  <c r="D89"/>
  <c r="F89"/>
  <c r="G89"/>
  <c r="I89"/>
  <c r="C35" s="1"/>
  <c r="J89"/>
  <c r="C90"/>
  <c r="D90"/>
  <c r="F90"/>
  <c r="G90"/>
  <c r="I90"/>
  <c r="K90" s="1"/>
  <c r="J90"/>
  <c r="C91"/>
  <c r="D91"/>
  <c r="F91"/>
  <c r="H91" s="1"/>
  <c r="AH31" s="1"/>
  <c r="G91"/>
  <c r="I91"/>
  <c r="J91"/>
  <c r="K91" s="1"/>
  <c r="AK31" s="1"/>
  <c r="C92"/>
  <c r="E92" s="1"/>
  <c r="D92"/>
  <c r="F92"/>
  <c r="G92"/>
  <c r="M92" s="1"/>
  <c r="I92"/>
  <c r="K92" s="1"/>
  <c r="AK32" s="1"/>
  <c r="J92"/>
  <c r="C93"/>
  <c r="E93" s="1"/>
  <c r="D93"/>
  <c r="F93"/>
  <c r="G93"/>
  <c r="I93"/>
  <c r="K93" s="1"/>
  <c r="AK33" s="1"/>
  <c r="J93"/>
  <c r="C94"/>
  <c r="D94"/>
  <c r="F94"/>
  <c r="H94" s="1"/>
  <c r="AH34" s="1"/>
  <c r="G94"/>
  <c r="I94"/>
  <c r="J94"/>
  <c r="C95"/>
  <c r="D95"/>
  <c r="F95"/>
  <c r="G95"/>
  <c r="I95"/>
  <c r="J95"/>
  <c r="C96"/>
  <c r="E96" s="1"/>
  <c r="D96"/>
  <c r="F96"/>
  <c r="H96" s="1"/>
  <c r="AH36" s="1"/>
  <c r="G96"/>
  <c r="M96" s="1"/>
  <c r="I96"/>
  <c r="J96"/>
  <c r="K96"/>
  <c r="AK36" s="1"/>
  <c r="C97"/>
  <c r="E97" s="1"/>
  <c r="D97"/>
  <c r="F97"/>
  <c r="G97"/>
  <c r="M97" s="1"/>
  <c r="I97"/>
  <c r="K97" s="1"/>
  <c r="AK37" s="1"/>
  <c r="J97"/>
  <c r="C98"/>
  <c r="D98"/>
  <c r="F98"/>
  <c r="H98" s="1"/>
  <c r="AH38" s="1"/>
  <c r="G98"/>
  <c r="I98"/>
  <c r="J98"/>
  <c r="C99"/>
  <c r="D99"/>
  <c r="F99"/>
  <c r="G99"/>
  <c r="I99"/>
  <c r="J99"/>
  <c r="C100"/>
  <c r="D100"/>
  <c r="F100"/>
  <c r="H100" s="1"/>
  <c r="G100"/>
  <c r="I100"/>
  <c r="J100"/>
  <c r="K100" s="1"/>
  <c r="C101"/>
  <c r="D101"/>
  <c r="F101"/>
  <c r="G101"/>
  <c r="M101" s="1"/>
  <c r="I101"/>
  <c r="K101" s="1"/>
  <c r="AK41" s="1"/>
  <c r="J101"/>
  <c r="C102"/>
  <c r="E102" s="1"/>
  <c r="D102"/>
  <c r="F102"/>
  <c r="H102" s="1"/>
  <c r="AH43" s="1"/>
  <c r="G102"/>
  <c r="I102"/>
  <c r="K102" s="1"/>
  <c r="AK43" s="1"/>
  <c r="J102"/>
  <c r="C103"/>
  <c r="D103"/>
  <c r="F103"/>
  <c r="H103" s="1"/>
  <c r="AH44" s="1"/>
  <c r="G103"/>
  <c r="I103"/>
  <c r="J103"/>
  <c r="C104"/>
  <c r="E104" s="1"/>
  <c r="D104"/>
  <c r="F104"/>
  <c r="H104" s="1"/>
  <c r="AH45" s="1"/>
  <c r="G104"/>
  <c r="I104"/>
  <c r="K104" s="1"/>
  <c r="AK45" s="1"/>
  <c r="J104"/>
  <c r="C105"/>
  <c r="D105"/>
  <c r="F105"/>
  <c r="G105"/>
  <c r="I105"/>
  <c r="J105"/>
  <c r="C106"/>
  <c r="E106" s="1"/>
  <c r="D106"/>
  <c r="F106"/>
  <c r="G106"/>
  <c r="I106"/>
  <c r="K106" s="1"/>
  <c r="AK47" s="1"/>
  <c r="J106"/>
  <c r="C107"/>
  <c r="D107"/>
  <c r="F107"/>
  <c r="H107" s="1"/>
  <c r="AH48" s="1"/>
  <c r="G107"/>
  <c r="I107"/>
  <c r="J107"/>
  <c r="K107" s="1"/>
  <c r="AK48" s="1"/>
  <c r="C108"/>
  <c r="E108" s="1"/>
  <c r="D108"/>
  <c r="F108"/>
  <c r="G108"/>
  <c r="M108" s="1"/>
  <c r="I108"/>
  <c r="K108" s="1"/>
  <c r="AK49" s="1"/>
  <c r="J108"/>
  <c r="G109"/>
  <c r="D39" i="133" l="1"/>
  <c r="C38"/>
  <c r="C109"/>
  <c r="H107"/>
  <c r="AH48" s="1"/>
  <c r="K107"/>
  <c r="AK48" s="1"/>
  <c r="K104"/>
  <c r="AK45" s="1"/>
  <c r="AI50" i="134"/>
  <c r="AI51" s="1"/>
  <c r="AI54" s="1"/>
  <c r="D26"/>
  <c r="E101"/>
  <c r="K99"/>
  <c r="AK39" s="1"/>
  <c r="K94"/>
  <c r="AK34" s="1"/>
  <c r="E94"/>
  <c r="N94" s="1"/>
  <c r="D109"/>
  <c r="M89"/>
  <c r="C109"/>
  <c r="H108"/>
  <c r="AH49" s="1"/>
  <c r="H106"/>
  <c r="AH47" s="1"/>
  <c r="K105"/>
  <c r="E39" s="1"/>
  <c r="M104"/>
  <c r="K103"/>
  <c r="AK44" s="1"/>
  <c r="H99"/>
  <c r="AH39" s="1"/>
  <c r="K98"/>
  <c r="AK38" s="1"/>
  <c r="E98"/>
  <c r="AE38" s="1"/>
  <c r="M93"/>
  <c r="H92"/>
  <c r="AH32" s="1"/>
  <c r="E89"/>
  <c r="AI55"/>
  <c r="D37"/>
  <c r="AG50"/>
  <c r="AG51" s="1"/>
  <c r="AG55" s="1"/>
  <c r="AA50"/>
  <c r="U50"/>
  <c r="AF50"/>
  <c r="AF51" s="1"/>
  <c r="I109"/>
  <c r="L105"/>
  <c r="K95"/>
  <c r="E37" s="1"/>
  <c r="C24"/>
  <c r="D36"/>
  <c r="AC50"/>
  <c r="AC51" s="1"/>
  <c r="AC55" s="1"/>
  <c r="W50"/>
  <c r="J109"/>
  <c r="M107"/>
  <c r="M103"/>
  <c r="L100"/>
  <c r="M99"/>
  <c r="M91"/>
  <c r="C23"/>
  <c r="AJ50"/>
  <c r="AJ51" s="1"/>
  <c r="AJ55" s="1"/>
  <c r="F109"/>
  <c r="E107"/>
  <c r="N107" s="1"/>
  <c r="M106"/>
  <c r="E103"/>
  <c r="M102"/>
  <c r="H101"/>
  <c r="AH41" s="1"/>
  <c r="D38"/>
  <c r="E99"/>
  <c r="M98"/>
  <c r="H97"/>
  <c r="AH37" s="1"/>
  <c r="M94"/>
  <c r="H93"/>
  <c r="AH33" s="1"/>
  <c r="E91"/>
  <c r="N91" s="1"/>
  <c r="K89"/>
  <c r="AK29" s="1"/>
  <c r="H89"/>
  <c r="AH29" s="1"/>
  <c r="Z50"/>
  <c r="T50"/>
  <c r="N84" i="133"/>
  <c r="AC50"/>
  <c r="AC51" s="1"/>
  <c r="AC54" s="1"/>
  <c r="H108"/>
  <c r="AH49" s="1"/>
  <c r="M106"/>
  <c r="H104"/>
  <c r="AH45" s="1"/>
  <c r="M102"/>
  <c r="N88"/>
  <c r="D12"/>
  <c r="M105"/>
  <c r="H106"/>
  <c r="AH47" s="1"/>
  <c r="H102"/>
  <c r="AH43" s="1"/>
  <c r="AC55"/>
  <c r="C13"/>
  <c r="L105"/>
  <c r="E105"/>
  <c r="E101"/>
  <c r="L101"/>
  <c r="D25"/>
  <c r="H100"/>
  <c r="N93"/>
  <c r="AE33"/>
  <c r="AE32"/>
  <c r="N92"/>
  <c r="AE31"/>
  <c r="N91"/>
  <c r="AE30"/>
  <c r="AE29"/>
  <c r="N89"/>
  <c r="E76"/>
  <c r="A79"/>
  <c r="C20"/>
  <c r="H75"/>
  <c r="L75"/>
  <c r="L71"/>
  <c r="K71"/>
  <c r="AK11" s="1"/>
  <c r="AE11"/>
  <c r="AW6"/>
  <c r="AU7"/>
  <c r="L108"/>
  <c r="E108"/>
  <c r="E104"/>
  <c r="L104"/>
  <c r="C12"/>
  <c r="E100"/>
  <c r="L100"/>
  <c r="D24"/>
  <c r="H99"/>
  <c r="AH39" s="1"/>
  <c r="E9"/>
  <c r="AE25"/>
  <c r="AE14"/>
  <c r="N74"/>
  <c r="E107"/>
  <c r="L107"/>
  <c r="AK46"/>
  <c r="E103"/>
  <c r="L103"/>
  <c r="A99"/>
  <c r="L99"/>
  <c r="E99"/>
  <c r="AH35"/>
  <c r="AK25"/>
  <c r="E35"/>
  <c r="AK20"/>
  <c r="E34"/>
  <c r="C21"/>
  <c r="H80"/>
  <c r="L73"/>
  <c r="E73"/>
  <c r="AH10"/>
  <c r="F109"/>
  <c r="H65"/>
  <c r="L65"/>
  <c r="G109"/>
  <c r="N87"/>
  <c r="J109"/>
  <c r="T50"/>
  <c r="M108"/>
  <c r="M104"/>
  <c r="M100"/>
  <c r="M87"/>
  <c r="N86"/>
  <c r="D35"/>
  <c r="AI50"/>
  <c r="AI51" s="1"/>
  <c r="AG50"/>
  <c r="AG51" s="1"/>
  <c r="E106"/>
  <c r="L106"/>
  <c r="D26"/>
  <c r="H105"/>
  <c r="L102"/>
  <c r="E102"/>
  <c r="AK40"/>
  <c r="E38"/>
  <c r="E98"/>
  <c r="M98"/>
  <c r="E97"/>
  <c r="M97"/>
  <c r="E96"/>
  <c r="M96"/>
  <c r="D11"/>
  <c r="E95"/>
  <c r="M95"/>
  <c r="M94"/>
  <c r="D10"/>
  <c r="E94"/>
  <c r="C36"/>
  <c r="K90"/>
  <c r="C22"/>
  <c r="H85"/>
  <c r="N85" s="1"/>
  <c r="AE18"/>
  <c r="N78"/>
  <c r="H77"/>
  <c r="AH17" s="1"/>
  <c r="L77"/>
  <c r="K75"/>
  <c r="D33"/>
  <c r="AE12"/>
  <c r="D6"/>
  <c r="E70"/>
  <c r="M70"/>
  <c r="N69"/>
  <c r="AE9"/>
  <c r="E66"/>
  <c r="M66"/>
  <c r="D109"/>
  <c r="M107"/>
  <c r="M103"/>
  <c r="M99"/>
  <c r="M86"/>
  <c r="M73"/>
  <c r="C18"/>
  <c r="Z50"/>
  <c r="W50"/>
  <c r="C8"/>
  <c r="L80"/>
  <c r="E67"/>
  <c r="M67"/>
  <c r="C7"/>
  <c r="E75"/>
  <c r="L69"/>
  <c r="A69"/>
  <c r="E68"/>
  <c r="M68"/>
  <c r="E64"/>
  <c r="M64"/>
  <c r="D5"/>
  <c r="AO10"/>
  <c r="C23"/>
  <c r="L82"/>
  <c r="C32"/>
  <c r="D13"/>
  <c r="AF50"/>
  <c r="AF51" s="1"/>
  <c r="I109"/>
  <c r="C39"/>
  <c r="D37"/>
  <c r="C24"/>
  <c r="D23"/>
  <c r="C10"/>
  <c r="C50" s="1"/>
  <c r="L88"/>
  <c r="L87"/>
  <c r="L86"/>
  <c r="L85"/>
  <c r="D9"/>
  <c r="L84"/>
  <c r="H83"/>
  <c r="H81"/>
  <c r="C34"/>
  <c r="H79"/>
  <c r="E77"/>
  <c r="L72"/>
  <c r="H72"/>
  <c r="AH12" s="1"/>
  <c r="K68"/>
  <c r="AK8" s="1"/>
  <c r="L66"/>
  <c r="K64"/>
  <c r="BA11"/>
  <c r="AA50"/>
  <c r="U50"/>
  <c r="AM6"/>
  <c r="AW5"/>
  <c r="D7"/>
  <c r="M75"/>
  <c r="E65"/>
  <c r="M65"/>
  <c r="AS8"/>
  <c r="AW7"/>
  <c r="AD50"/>
  <c r="AD51" s="1"/>
  <c r="X50"/>
  <c r="D36"/>
  <c r="D22"/>
  <c r="C26"/>
  <c r="D38"/>
  <c r="C25"/>
  <c r="K95"/>
  <c r="C11"/>
  <c r="C51" s="1"/>
  <c r="L93"/>
  <c r="L92"/>
  <c r="L91"/>
  <c r="L90"/>
  <c r="H90"/>
  <c r="L89"/>
  <c r="C35"/>
  <c r="L83"/>
  <c r="E82"/>
  <c r="L81"/>
  <c r="D34"/>
  <c r="D48" s="1"/>
  <c r="E80"/>
  <c r="L79"/>
  <c r="M77"/>
  <c r="A74"/>
  <c r="K70"/>
  <c r="D19"/>
  <c r="C6"/>
  <c r="K65"/>
  <c r="AK5" s="1"/>
  <c r="D31"/>
  <c r="AJ50"/>
  <c r="AJ51" s="1"/>
  <c r="AH4"/>
  <c r="C33"/>
  <c r="C40" s="1"/>
  <c r="D18"/>
  <c r="C5"/>
  <c r="BC7"/>
  <c r="AY8"/>
  <c r="AE39" i="134"/>
  <c r="N99"/>
  <c r="AE19"/>
  <c r="N79"/>
  <c r="E7"/>
  <c r="AE15"/>
  <c r="AE7"/>
  <c r="N67"/>
  <c r="AH40"/>
  <c r="AE22"/>
  <c r="N82"/>
  <c r="AE18"/>
  <c r="N78"/>
  <c r="AE14"/>
  <c r="N74"/>
  <c r="E6"/>
  <c r="AE10"/>
  <c r="AE6"/>
  <c r="N66"/>
  <c r="AF55"/>
  <c r="AF54"/>
  <c r="AE41"/>
  <c r="AE37"/>
  <c r="N97"/>
  <c r="AE33"/>
  <c r="N93"/>
  <c r="AE29"/>
  <c r="AE21"/>
  <c r="N81"/>
  <c r="AE17"/>
  <c r="N77"/>
  <c r="AE13"/>
  <c r="AE9"/>
  <c r="N69"/>
  <c r="AE5"/>
  <c r="N65"/>
  <c r="E18"/>
  <c r="AH4"/>
  <c r="AD55"/>
  <c r="AD54"/>
  <c r="AE44"/>
  <c r="N103"/>
  <c r="AE27"/>
  <c r="N87"/>
  <c r="AE23"/>
  <c r="N83"/>
  <c r="AE11"/>
  <c r="AE47"/>
  <c r="N106"/>
  <c r="AE43"/>
  <c r="N102"/>
  <c r="N98"/>
  <c r="AE26"/>
  <c r="N86"/>
  <c r="AE49"/>
  <c r="N108"/>
  <c r="AE45"/>
  <c r="N104"/>
  <c r="AE36"/>
  <c r="N96"/>
  <c r="AE32"/>
  <c r="N92"/>
  <c r="AE28"/>
  <c r="N88"/>
  <c r="AE24"/>
  <c r="N84"/>
  <c r="AE16"/>
  <c r="N76"/>
  <c r="AE12"/>
  <c r="AE8"/>
  <c r="N68"/>
  <c r="AE4"/>
  <c r="E5"/>
  <c r="N64"/>
  <c r="AU9"/>
  <c r="D25"/>
  <c r="C11"/>
  <c r="C9"/>
  <c r="C8"/>
  <c r="D20"/>
  <c r="D39"/>
  <c r="C26"/>
  <c r="D35"/>
  <c r="C22"/>
  <c r="D34"/>
  <c r="C21"/>
  <c r="D33"/>
  <c r="C20"/>
  <c r="D32"/>
  <c r="C19"/>
  <c r="D31"/>
  <c r="C18"/>
  <c r="AK46"/>
  <c r="C25"/>
  <c r="D18"/>
  <c r="AY9"/>
  <c r="C7"/>
  <c r="C6"/>
  <c r="C5"/>
  <c r="E38"/>
  <c r="AK40"/>
  <c r="AK30"/>
  <c r="AK20"/>
  <c r="E34"/>
  <c r="AM10"/>
  <c r="AQ6"/>
  <c r="AO7"/>
  <c r="AQ5"/>
  <c r="C10"/>
  <c r="L108"/>
  <c r="L107"/>
  <c r="L106"/>
  <c r="H105"/>
  <c r="D13"/>
  <c r="D53" s="1"/>
  <c r="L104"/>
  <c r="L103"/>
  <c r="L102"/>
  <c r="L101"/>
  <c r="D12"/>
  <c r="L99"/>
  <c r="L98"/>
  <c r="L97"/>
  <c r="L96"/>
  <c r="L95"/>
  <c r="H95"/>
  <c r="D11"/>
  <c r="D51" s="1"/>
  <c r="L94"/>
  <c r="L93"/>
  <c r="L92"/>
  <c r="L91"/>
  <c r="L90"/>
  <c r="H90"/>
  <c r="D10"/>
  <c r="L89"/>
  <c r="L88"/>
  <c r="L87"/>
  <c r="L86"/>
  <c r="L85"/>
  <c r="H85"/>
  <c r="D9"/>
  <c r="L84"/>
  <c r="L83"/>
  <c r="L82"/>
  <c r="L81"/>
  <c r="L80"/>
  <c r="H80"/>
  <c r="D8"/>
  <c r="L79"/>
  <c r="L78"/>
  <c r="L77"/>
  <c r="L76"/>
  <c r="L75"/>
  <c r="H75"/>
  <c r="N75" s="1"/>
  <c r="D7"/>
  <c r="L74"/>
  <c r="H74"/>
  <c r="AH14" s="1"/>
  <c r="L73"/>
  <c r="H73"/>
  <c r="AH13" s="1"/>
  <c r="L72"/>
  <c r="H72"/>
  <c r="AH12" s="1"/>
  <c r="L71"/>
  <c r="H71"/>
  <c r="AH11" s="1"/>
  <c r="L70"/>
  <c r="H70"/>
  <c r="D6"/>
  <c r="D46" s="1"/>
  <c r="L69"/>
  <c r="L68"/>
  <c r="L67"/>
  <c r="L66"/>
  <c r="L65"/>
  <c r="L64"/>
  <c r="D5"/>
  <c r="E32"/>
  <c r="AK25"/>
  <c r="AK15"/>
  <c r="E33"/>
  <c r="BC6"/>
  <c r="BA7"/>
  <c r="AS7"/>
  <c r="BC5"/>
  <c r="C13"/>
  <c r="C12"/>
  <c r="C52" s="1"/>
  <c r="D24"/>
  <c r="D23"/>
  <c r="D22"/>
  <c r="D21"/>
  <c r="M105"/>
  <c r="C39"/>
  <c r="E105"/>
  <c r="M100"/>
  <c r="C38"/>
  <c r="E100"/>
  <c r="M95"/>
  <c r="C37"/>
  <c r="E95"/>
  <c r="M90"/>
  <c r="C36"/>
  <c r="E90"/>
  <c r="M85"/>
  <c r="E85"/>
  <c r="M80"/>
  <c r="E80"/>
  <c r="M75"/>
  <c r="M70"/>
  <c r="C32"/>
  <c r="M64"/>
  <c r="C31"/>
  <c r="E31"/>
  <c r="D53" i="133" l="1"/>
  <c r="E39"/>
  <c r="D52"/>
  <c r="C46"/>
  <c r="C52"/>
  <c r="E109" i="134"/>
  <c r="D112" s="1"/>
  <c r="D47"/>
  <c r="N89"/>
  <c r="AE34"/>
  <c r="AK35"/>
  <c r="AK50" s="1"/>
  <c r="AK51" s="1"/>
  <c r="AK55" s="1"/>
  <c r="E36"/>
  <c r="AJ54"/>
  <c r="D40"/>
  <c r="H10"/>
  <c r="AG54"/>
  <c r="C27"/>
  <c r="AC54"/>
  <c r="G10" s="1"/>
  <c r="N101"/>
  <c r="AE31"/>
  <c r="AE48"/>
  <c r="G35"/>
  <c r="E35"/>
  <c r="E40" s="1"/>
  <c r="E25"/>
  <c r="K109"/>
  <c r="D49" i="133"/>
  <c r="D40"/>
  <c r="D47"/>
  <c r="N71"/>
  <c r="N72"/>
  <c r="L109"/>
  <c r="G10"/>
  <c r="AG54"/>
  <c r="AG55"/>
  <c r="H109"/>
  <c r="AH5"/>
  <c r="AJ55"/>
  <c r="AJ54"/>
  <c r="AH30"/>
  <c r="E23"/>
  <c r="AF55"/>
  <c r="AF54"/>
  <c r="D45"/>
  <c r="D14"/>
  <c r="AE8"/>
  <c r="N68"/>
  <c r="AE38"/>
  <c r="N98"/>
  <c r="AE47"/>
  <c r="N106"/>
  <c r="C14"/>
  <c r="C45"/>
  <c r="AS9"/>
  <c r="AM7"/>
  <c r="AQ6"/>
  <c r="AH19"/>
  <c r="N79"/>
  <c r="AE15"/>
  <c r="N75"/>
  <c r="E7"/>
  <c r="AE6"/>
  <c r="N66"/>
  <c r="AE10"/>
  <c r="N70"/>
  <c r="E6"/>
  <c r="E36"/>
  <c r="AK30"/>
  <c r="AE43"/>
  <c r="N102"/>
  <c r="E21"/>
  <c r="AH20"/>
  <c r="AE39"/>
  <c r="N99"/>
  <c r="N103"/>
  <c r="AE44"/>
  <c r="N107"/>
  <c r="AE48"/>
  <c r="E12"/>
  <c r="AE40"/>
  <c r="N100"/>
  <c r="N108"/>
  <c r="AE49"/>
  <c r="AE41"/>
  <c r="N101"/>
  <c r="C48"/>
  <c r="D46"/>
  <c r="E19"/>
  <c r="E18"/>
  <c r="N90"/>
  <c r="BC8"/>
  <c r="AY9"/>
  <c r="E32"/>
  <c r="AK10"/>
  <c r="E8"/>
  <c r="E48" s="1"/>
  <c r="AE20"/>
  <c r="N80"/>
  <c r="E31"/>
  <c r="AK4"/>
  <c r="K109"/>
  <c r="AH21"/>
  <c r="N81"/>
  <c r="E22"/>
  <c r="E49" s="1"/>
  <c r="AH25"/>
  <c r="AE34"/>
  <c r="N94"/>
  <c r="E11"/>
  <c r="AE35"/>
  <c r="N95"/>
  <c r="AH46"/>
  <c r="E26"/>
  <c r="N73"/>
  <c r="AE13"/>
  <c r="E20"/>
  <c r="AH15"/>
  <c r="AE22"/>
  <c r="N82"/>
  <c r="BA12"/>
  <c r="AK15"/>
  <c r="E33"/>
  <c r="AE36"/>
  <c r="N96"/>
  <c r="AE16"/>
  <c r="N76"/>
  <c r="AH40"/>
  <c r="E25"/>
  <c r="E13"/>
  <c r="N105"/>
  <c r="AE46"/>
  <c r="AK35"/>
  <c r="E37"/>
  <c r="AD55"/>
  <c r="AD54"/>
  <c r="AE5"/>
  <c r="N65"/>
  <c r="N77"/>
  <c r="AE17"/>
  <c r="AH23"/>
  <c r="N83"/>
  <c r="AO11"/>
  <c r="AE4"/>
  <c r="E5"/>
  <c r="E109"/>
  <c r="D112" s="1"/>
  <c r="D114" s="1"/>
  <c r="N64"/>
  <c r="AE7"/>
  <c r="N67"/>
  <c r="N97"/>
  <c r="AE37"/>
  <c r="AI54"/>
  <c r="AI55"/>
  <c r="N104"/>
  <c r="AE45"/>
  <c r="AU8"/>
  <c r="M109"/>
  <c r="E10"/>
  <c r="D27"/>
  <c r="C47"/>
  <c r="C27"/>
  <c r="C49"/>
  <c r="D50"/>
  <c r="D51"/>
  <c r="E24"/>
  <c r="C53"/>
  <c r="E11" i="134"/>
  <c r="AE35"/>
  <c r="N95"/>
  <c r="BA8"/>
  <c r="BC7"/>
  <c r="D14"/>
  <c r="D45"/>
  <c r="E19"/>
  <c r="AH10"/>
  <c r="E23"/>
  <c r="AH30"/>
  <c r="AM11"/>
  <c r="C45"/>
  <c r="C14"/>
  <c r="C46"/>
  <c r="C40"/>
  <c r="D49"/>
  <c r="C47"/>
  <c r="C49"/>
  <c r="H109"/>
  <c r="H22"/>
  <c r="E13"/>
  <c r="AE46"/>
  <c r="N105"/>
  <c r="AE25"/>
  <c r="E9"/>
  <c r="E14" s="1"/>
  <c r="N85"/>
  <c r="AE40"/>
  <c r="E12"/>
  <c r="N100"/>
  <c r="AH15"/>
  <c r="E20"/>
  <c r="E47" s="1"/>
  <c r="AH35"/>
  <c r="E24"/>
  <c r="E26"/>
  <c r="AH46"/>
  <c r="AU10"/>
  <c r="D27"/>
  <c r="C53"/>
  <c r="D50"/>
  <c r="C48"/>
  <c r="N73"/>
  <c r="N70"/>
  <c r="AW7"/>
  <c r="AS8"/>
  <c r="AH20"/>
  <c r="E21"/>
  <c r="E8"/>
  <c r="N80"/>
  <c r="AE20"/>
  <c r="AE30"/>
  <c r="E10"/>
  <c r="N90"/>
  <c r="AH25"/>
  <c r="E22"/>
  <c r="AO8"/>
  <c r="AQ7"/>
  <c r="AY10"/>
  <c r="E45"/>
  <c r="M109"/>
  <c r="L109"/>
  <c r="D48"/>
  <c r="D52"/>
  <c r="C50"/>
  <c r="C51"/>
  <c r="H35"/>
  <c r="N72"/>
  <c r="N71"/>
  <c r="G22"/>
  <c r="E46"/>
  <c r="AH50" i="133" l="1"/>
  <c r="AH51" s="1"/>
  <c r="AH54" s="1"/>
  <c r="E46"/>
  <c r="H22"/>
  <c r="M51" i="134"/>
  <c r="H7" s="1"/>
  <c r="L51"/>
  <c r="G7" s="1"/>
  <c r="E50"/>
  <c r="Q51"/>
  <c r="H32" s="1"/>
  <c r="P51"/>
  <c r="G32" s="1"/>
  <c r="AH50"/>
  <c r="AH51" s="1"/>
  <c r="AH55" s="1"/>
  <c r="E52"/>
  <c r="AE50"/>
  <c r="AE51" s="1"/>
  <c r="AE55" s="1"/>
  <c r="AK54"/>
  <c r="I35" s="1"/>
  <c r="E27"/>
  <c r="N109"/>
  <c r="E51" i="133"/>
  <c r="G35"/>
  <c r="AH55"/>
  <c r="AU9"/>
  <c r="BA13"/>
  <c r="BC9"/>
  <c r="AY10"/>
  <c r="AQ7"/>
  <c r="AM8"/>
  <c r="M51"/>
  <c r="H7" s="1"/>
  <c r="L51"/>
  <c r="G7" s="1"/>
  <c r="AO12"/>
  <c r="AW9"/>
  <c r="AS10"/>
  <c r="AE50"/>
  <c r="AE51" s="1"/>
  <c r="AK50"/>
  <c r="AK51" s="1"/>
  <c r="C54"/>
  <c r="G22"/>
  <c r="H35"/>
  <c r="E45"/>
  <c r="E14"/>
  <c r="Q51"/>
  <c r="H32" s="1"/>
  <c r="P51"/>
  <c r="G32" s="1"/>
  <c r="O51"/>
  <c r="H19" s="1"/>
  <c r="N51"/>
  <c r="G19" s="1"/>
  <c r="E53"/>
  <c r="E52"/>
  <c r="E50"/>
  <c r="N109"/>
  <c r="H10"/>
  <c r="E40"/>
  <c r="E27"/>
  <c r="E47"/>
  <c r="AW8"/>
  <c r="D54"/>
  <c r="AH54" i="134"/>
  <c r="AO9"/>
  <c r="AQ8"/>
  <c r="AW8"/>
  <c r="AS9"/>
  <c r="O51"/>
  <c r="H19" s="1"/>
  <c r="N51"/>
  <c r="G19" s="1"/>
  <c r="C54"/>
  <c r="D54"/>
  <c r="BA9"/>
  <c r="BC8"/>
  <c r="E51"/>
  <c r="AY11"/>
  <c r="AU11"/>
  <c r="AM12"/>
  <c r="E48"/>
  <c r="E49"/>
  <c r="E53"/>
  <c r="I22" l="1"/>
  <c r="E54"/>
  <c r="AE54"/>
  <c r="I10" s="1"/>
  <c r="AK54" i="133"/>
  <c r="I35" s="1"/>
  <c r="AK55"/>
  <c r="BA14"/>
  <c r="AW10"/>
  <c r="AS11"/>
  <c r="AO13"/>
  <c r="AQ8"/>
  <c r="AM9"/>
  <c r="AU10"/>
  <c r="E54"/>
  <c r="I22"/>
  <c r="AE54"/>
  <c r="AE55"/>
  <c r="AY11"/>
  <c r="BC10"/>
  <c r="AS10" i="134"/>
  <c r="AW9"/>
  <c r="AO10"/>
  <c r="AQ9"/>
  <c r="AY12"/>
  <c r="AU12"/>
  <c r="AM13"/>
  <c r="BA10"/>
  <c r="BC9"/>
  <c r="C71" i="170"/>
  <c r="F140"/>
  <c r="D140"/>
  <c r="AO14" i="133" l="1"/>
  <c r="AY12"/>
  <c r="BC11"/>
  <c r="AU11"/>
  <c r="AQ9"/>
  <c r="AM10"/>
  <c r="AW11"/>
  <c r="AS12"/>
  <c r="BA15"/>
  <c r="I10"/>
  <c r="AW10" i="134"/>
  <c r="AS11"/>
  <c r="AU13"/>
  <c r="AM14"/>
  <c r="BA11"/>
  <c r="BC10"/>
  <c r="AY13"/>
  <c r="AO11"/>
  <c r="AQ10"/>
  <c r="D42" i="170"/>
  <c r="AS13" i="133" l="1"/>
  <c r="AW12"/>
  <c r="AO15"/>
  <c r="BA16"/>
  <c r="AQ10"/>
  <c r="AM11"/>
  <c r="AU12"/>
  <c r="AY13"/>
  <c r="BC12"/>
  <c r="AM15" i="134"/>
  <c r="AW11"/>
  <c r="AS12"/>
  <c r="AO12"/>
  <c r="AQ11"/>
  <c r="AY14"/>
  <c r="BA12"/>
  <c r="BC11"/>
  <c r="AU14"/>
  <c r="AO16" i="133" l="1"/>
  <c r="AS14"/>
  <c r="AQ11"/>
  <c r="AM12"/>
  <c r="BC13"/>
  <c r="AY14"/>
  <c r="BA17"/>
  <c r="AU13"/>
  <c r="AW12" i="134"/>
  <c r="AS13"/>
  <c r="AY15"/>
  <c r="AO13"/>
  <c r="AQ12"/>
  <c r="BA13"/>
  <c r="BC12"/>
  <c r="AU15"/>
  <c r="AM16"/>
  <c r="AY15" i="133" l="1"/>
  <c r="BC14"/>
  <c r="BA18"/>
  <c r="AO17"/>
  <c r="AU14"/>
  <c r="AQ12"/>
  <c r="AM13"/>
  <c r="AW14"/>
  <c r="AS15"/>
  <c r="AW13"/>
  <c r="AU16" i="134"/>
  <c r="BA14"/>
  <c r="BC13"/>
  <c r="AY16"/>
  <c r="AW13"/>
  <c r="AS14"/>
  <c r="AM17"/>
  <c r="AO14"/>
  <c r="AQ13"/>
  <c r="I59" i="226"/>
  <c r="B33"/>
  <c r="B142" i="222"/>
  <c r="C142"/>
  <c r="AQ13" i="133" l="1"/>
  <c r="AM14"/>
  <c r="AU15"/>
  <c r="AY16"/>
  <c r="BC15"/>
  <c r="AO18"/>
  <c r="AW15"/>
  <c r="AS16"/>
  <c r="BA19"/>
  <c r="AS15" i="134"/>
  <c r="AW14"/>
  <c r="AU17"/>
  <c r="AO15"/>
  <c r="AQ14"/>
  <c r="AM18"/>
  <c r="AY17"/>
  <c r="BA15"/>
  <c r="BC14"/>
  <c r="BA20" i="133" l="1"/>
  <c r="AS17"/>
  <c r="AW16"/>
  <c r="AQ14"/>
  <c r="AM15"/>
  <c r="BC16"/>
  <c r="AY17"/>
  <c r="AO19"/>
  <c r="AU16"/>
  <c r="BA16" i="134"/>
  <c r="BC15"/>
  <c r="AY18"/>
  <c r="AU18"/>
  <c r="AW15"/>
  <c r="AS16"/>
  <c r="AM19"/>
  <c r="AO16"/>
  <c r="AQ15"/>
  <c r="AO20" i="133" l="1"/>
  <c r="BA21"/>
  <c r="AU17"/>
  <c r="AM16"/>
  <c r="AQ15"/>
  <c r="AS18"/>
  <c r="AY18"/>
  <c r="BC17"/>
  <c r="BA17" i="134"/>
  <c r="BC16"/>
  <c r="AO17"/>
  <c r="AQ16"/>
  <c r="AY19"/>
  <c r="AM20"/>
  <c r="AS17"/>
  <c r="AW16"/>
  <c r="AU19"/>
  <c r="AS19" i="133" l="1"/>
  <c r="AU18"/>
  <c r="AO21"/>
  <c r="AQ16"/>
  <c r="AM17"/>
  <c r="AW17"/>
  <c r="AY19"/>
  <c r="BC18"/>
  <c r="BA22"/>
  <c r="AM21" i="134"/>
  <c r="BA18"/>
  <c r="BC17"/>
  <c r="AW17"/>
  <c r="AS18"/>
  <c r="AU20"/>
  <c r="AY20"/>
  <c r="AO18"/>
  <c r="AQ17"/>
  <c r="AY20" i="133" l="1"/>
  <c r="BC19"/>
  <c r="AU19"/>
  <c r="AQ17"/>
  <c r="AM18"/>
  <c r="AO22"/>
  <c r="AS20"/>
  <c r="AW18"/>
  <c r="BA23"/>
  <c r="AU21" i="134"/>
  <c r="BA19"/>
  <c r="BC18"/>
  <c r="AS19"/>
  <c r="AW18"/>
  <c r="AM22"/>
  <c r="AO19"/>
  <c r="AQ18"/>
  <c r="AY21"/>
  <c r="AO23" i="133" l="1"/>
  <c r="AY21"/>
  <c r="BC20"/>
  <c r="AS21"/>
  <c r="AU20"/>
  <c r="BA24"/>
  <c r="AQ18"/>
  <c r="AM19"/>
  <c r="AW19"/>
  <c r="AY22" i="134"/>
  <c r="AO20"/>
  <c r="AQ19"/>
  <c r="AU22"/>
  <c r="AW19"/>
  <c r="AS20"/>
  <c r="AM23"/>
  <c r="BA20"/>
  <c r="BC19"/>
  <c r="AS22" i="133" l="1"/>
  <c r="AW21"/>
  <c r="AU21"/>
  <c r="AO24"/>
  <c r="AQ19"/>
  <c r="AM20"/>
  <c r="BA25"/>
  <c r="AW20"/>
  <c r="AY22"/>
  <c r="BC21"/>
  <c r="AM24" i="134"/>
  <c r="AW20"/>
  <c r="AS21"/>
  <c r="AY23"/>
  <c r="BA21"/>
  <c r="BC20"/>
  <c r="AU23"/>
  <c r="AO21"/>
  <c r="AQ20"/>
  <c r="B89" i="222"/>
  <c r="B86"/>
  <c r="B83"/>
  <c r="B80"/>
  <c r="B73"/>
  <c r="B68"/>
  <c r="B57"/>
  <c r="B47"/>
  <c r="B38"/>
  <c r="B24"/>
  <c r="B134"/>
  <c r="B149"/>
  <c r="F158" i="170"/>
  <c r="F160"/>
  <c r="C149" i="222"/>
  <c r="C57"/>
  <c r="C121"/>
  <c r="B121"/>
  <c r="AU22" i="133" l="1"/>
  <c r="AW22"/>
  <c r="AS23"/>
  <c r="BC22"/>
  <c r="AY23"/>
  <c r="AQ20"/>
  <c r="AM21"/>
  <c r="AO25"/>
  <c r="BA26"/>
  <c r="AU24" i="134"/>
  <c r="AW21"/>
  <c r="AS22"/>
  <c r="BA22"/>
  <c r="BC21"/>
  <c r="AO22"/>
  <c r="AQ21"/>
  <c r="AM25"/>
  <c r="AY24"/>
  <c r="AU23" i="133" l="1"/>
  <c r="BA27"/>
  <c r="AQ21"/>
  <c r="AM22"/>
  <c r="AO26"/>
  <c r="AY24"/>
  <c r="BC23"/>
  <c r="AW23"/>
  <c r="AS24"/>
  <c r="AO23" i="134"/>
  <c r="AQ22"/>
  <c r="AU25"/>
  <c r="AY25"/>
  <c r="AW22"/>
  <c r="AS23"/>
  <c r="BA23"/>
  <c r="BC22"/>
  <c r="AM26"/>
  <c r="C134" i="222"/>
  <c r="C128"/>
  <c r="C125"/>
  <c r="C114"/>
  <c r="C111"/>
  <c r="C107"/>
  <c r="C89"/>
  <c r="C86"/>
  <c r="C83"/>
  <c r="C80"/>
  <c r="C75"/>
  <c r="C73"/>
  <c r="C68"/>
  <c r="C59"/>
  <c r="C49"/>
  <c r="C47"/>
  <c r="C40"/>
  <c r="C38"/>
  <c r="C32"/>
  <c r="C30"/>
  <c r="C27"/>
  <c r="C24"/>
  <c r="C18"/>
  <c r="C14"/>
  <c r="C12"/>
  <c r="C9"/>
  <c r="A2"/>
  <c r="D7"/>
  <c r="A152"/>
  <c r="D140"/>
  <c r="D139"/>
  <c r="D137"/>
  <c r="D136"/>
  <c r="D135"/>
  <c r="D133"/>
  <c r="D132"/>
  <c r="D131"/>
  <c r="D130"/>
  <c r="D129"/>
  <c r="B128"/>
  <c r="D127"/>
  <c r="D126"/>
  <c r="B125"/>
  <c r="D124"/>
  <c r="D123"/>
  <c r="D122"/>
  <c r="D120"/>
  <c r="D118"/>
  <c r="D117"/>
  <c r="D116"/>
  <c r="D115"/>
  <c r="B114"/>
  <c r="D113"/>
  <c r="D112"/>
  <c r="B111"/>
  <c r="D110"/>
  <c r="D108"/>
  <c r="B107"/>
  <c r="D106"/>
  <c r="D103"/>
  <c r="D102"/>
  <c r="D100"/>
  <c r="D99"/>
  <c r="D98"/>
  <c r="D97"/>
  <c r="D96"/>
  <c r="D95"/>
  <c r="D94"/>
  <c r="D93"/>
  <c r="D92"/>
  <c r="D91"/>
  <c r="D90"/>
  <c r="D85"/>
  <c r="D84"/>
  <c r="D82"/>
  <c r="D81"/>
  <c r="D79"/>
  <c r="D78"/>
  <c r="D77"/>
  <c r="D76"/>
  <c r="B75"/>
  <c r="D74"/>
  <c r="D72"/>
  <c r="D71"/>
  <c r="D70"/>
  <c r="D69"/>
  <c r="D66"/>
  <c r="D64"/>
  <c r="D63"/>
  <c r="D62"/>
  <c r="D61"/>
  <c r="D60"/>
  <c r="B59"/>
  <c r="D58"/>
  <c r="D56"/>
  <c r="D55"/>
  <c r="D54"/>
  <c r="D53"/>
  <c r="D52"/>
  <c r="D51"/>
  <c r="D50"/>
  <c r="B49"/>
  <c r="D48"/>
  <c r="D46"/>
  <c r="D42"/>
  <c r="D41"/>
  <c r="B40"/>
  <c r="D39"/>
  <c r="D37"/>
  <c r="D36"/>
  <c r="D35"/>
  <c r="D34"/>
  <c r="D33"/>
  <c r="B32"/>
  <c r="D31"/>
  <c r="B30"/>
  <c r="D29"/>
  <c r="D28"/>
  <c r="B27"/>
  <c r="D25"/>
  <c r="D23"/>
  <c r="D22"/>
  <c r="D21"/>
  <c r="D20"/>
  <c r="D19"/>
  <c r="B18"/>
  <c r="D16"/>
  <c r="D15"/>
  <c r="B14"/>
  <c r="D13"/>
  <c r="B12"/>
  <c r="D11"/>
  <c r="D10"/>
  <c r="B9"/>
  <c r="D8"/>
  <c r="F169" i="170"/>
  <c r="F54"/>
  <c r="F44"/>
  <c r="F19"/>
  <c r="F103"/>
  <c r="AO27" i="133" l="1"/>
  <c r="BA28"/>
  <c r="AU24"/>
  <c r="AW24"/>
  <c r="AS25"/>
  <c r="BC24"/>
  <c r="AY25"/>
  <c r="AQ22"/>
  <c r="AM23"/>
  <c r="AY26" i="134"/>
  <c r="AM27"/>
  <c r="BA24"/>
  <c r="BC23"/>
  <c r="AO24"/>
  <c r="AQ23"/>
  <c r="AW23"/>
  <c r="AS24"/>
  <c r="AU26"/>
  <c r="F31" i="170"/>
  <c r="F38"/>
  <c r="F57"/>
  <c r="D71"/>
  <c r="F88"/>
  <c r="F162"/>
  <c r="F133"/>
  <c r="D12" i="222"/>
  <c r="D27"/>
  <c r="D59"/>
  <c r="D40"/>
  <c r="D107"/>
  <c r="D134"/>
  <c r="D80"/>
  <c r="D125"/>
  <c r="D18"/>
  <c r="D49"/>
  <c r="D83"/>
  <c r="D111"/>
  <c r="D24"/>
  <c r="C151"/>
  <c r="D86"/>
  <c r="D14"/>
  <c r="D171" i="170"/>
  <c r="D153"/>
  <c r="D145"/>
  <c r="D28"/>
  <c r="D45"/>
  <c r="D55"/>
  <c r="D68"/>
  <c r="D91"/>
  <c r="F107"/>
  <c r="D11"/>
  <c r="D149"/>
  <c r="D136"/>
  <c r="D14"/>
  <c r="D20"/>
  <c r="D31"/>
  <c r="D48"/>
  <c r="F104"/>
  <c r="F28"/>
  <c r="D162"/>
  <c r="F36"/>
  <c r="F81"/>
  <c r="F99"/>
  <c r="F171"/>
  <c r="F153"/>
  <c r="F149"/>
  <c r="F145"/>
  <c r="F136"/>
  <c r="D133"/>
  <c r="D107"/>
  <c r="F129"/>
  <c r="D129"/>
  <c r="D104"/>
  <c r="D99"/>
  <c r="D96"/>
  <c r="F96"/>
  <c r="F91"/>
  <c r="D88"/>
  <c r="D81"/>
  <c r="F71"/>
  <c r="F68"/>
  <c r="D57"/>
  <c r="F55"/>
  <c r="F48"/>
  <c r="F45"/>
  <c r="D38"/>
  <c r="D36"/>
  <c r="F20"/>
  <c r="D16"/>
  <c r="F16"/>
  <c r="F14"/>
  <c r="F11"/>
  <c r="D128" i="222"/>
  <c r="D121"/>
  <c r="D75"/>
  <c r="D57"/>
  <c r="D30"/>
  <c r="B151"/>
  <c r="D114"/>
  <c r="D89"/>
  <c r="D142"/>
  <c r="D73"/>
  <c r="D68"/>
  <c r="D47"/>
  <c r="D38"/>
  <c r="D32"/>
  <c r="D9"/>
  <c r="AQ23" i="133" l="1"/>
  <c r="AM24"/>
  <c r="AU25"/>
  <c r="BC25"/>
  <c r="AY26"/>
  <c r="AO28"/>
  <c r="AS26"/>
  <c r="BA29"/>
  <c r="AM28" i="134"/>
  <c r="AU27"/>
  <c r="AO25"/>
  <c r="AQ24"/>
  <c r="AS25"/>
  <c r="AW24"/>
  <c r="AY27"/>
  <c r="BA25"/>
  <c r="BC24"/>
  <c r="D151" i="222"/>
  <c r="F173" i="170"/>
  <c r="AU26" i="133" l="1"/>
  <c r="AS27"/>
  <c r="AO29"/>
  <c r="AM25"/>
  <c r="AQ24"/>
  <c r="BA30"/>
  <c r="BC26"/>
  <c r="AY27"/>
  <c r="AW25"/>
  <c r="AO26" i="134"/>
  <c r="AQ25"/>
  <c r="BA26"/>
  <c r="BC25"/>
  <c r="AU28"/>
  <c r="AY28"/>
  <c r="AM29"/>
  <c r="AW25"/>
  <c r="AS26"/>
  <c r="D128" i="170"/>
  <c r="F74"/>
  <c r="AS28" i="133" l="1"/>
  <c r="AO30"/>
  <c r="BC27"/>
  <c r="AY28"/>
  <c r="AU27"/>
  <c r="BA31"/>
  <c r="AM26"/>
  <c r="AQ25"/>
  <c r="AW26"/>
  <c r="AY29" i="134"/>
  <c r="AU29"/>
  <c r="AM30"/>
  <c r="BA27"/>
  <c r="BC26"/>
  <c r="AO27"/>
  <c r="AQ26"/>
  <c r="AW26"/>
  <c r="AS27"/>
  <c r="A17" i="109"/>
  <c r="A29"/>
  <c r="A41"/>
  <c r="A53"/>
  <c r="A65"/>
  <c r="D142" i="170"/>
  <c r="F148"/>
  <c r="B69" i="151"/>
  <c r="B8"/>
  <c r="B61" s="1"/>
  <c r="B70" s="1"/>
  <c r="B32"/>
  <c r="B56"/>
  <c r="B60"/>
  <c r="B33" i="176"/>
  <c r="I59"/>
  <c r="O5" i="208"/>
  <c r="U5" s="1"/>
  <c r="O6"/>
  <c r="U6" s="1"/>
  <c r="O7"/>
  <c r="U7" s="1"/>
  <c r="O8"/>
  <c r="U8" s="1"/>
  <c r="L9"/>
  <c r="M9"/>
  <c r="N9"/>
  <c r="Q9"/>
  <c r="R9"/>
  <c r="S9"/>
  <c r="T9"/>
  <c r="V9"/>
  <c r="W9"/>
  <c r="X9"/>
  <c r="O10"/>
  <c r="U10" s="1"/>
  <c r="O11"/>
  <c r="U11" s="1"/>
  <c r="L12"/>
  <c r="M12"/>
  <c r="N12"/>
  <c r="Q12"/>
  <c r="R12"/>
  <c r="S12"/>
  <c r="T12"/>
  <c r="V12"/>
  <c r="W12"/>
  <c r="X12"/>
  <c r="O13"/>
  <c r="U13" s="1"/>
  <c r="U14"/>
  <c r="U15"/>
  <c r="U16"/>
  <c r="L17"/>
  <c r="M17"/>
  <c r="N17"/>
  <c r="Q17"/>
  <c r="R17"/>
  <c r="T17"/>
  <c r="V17"/>
  <c r="W17"/>
  <c r="X17"/>
  <c r="O18"/>
  <c r="U18" s="1"/>
  <c r="O19"/>
  <c r="U19" s="1"/>
  <c r="O20"/>
  <c r="U20" s="1"/>
  <c r="L21"/>
  <c r="M21"/>
  <c r="N21"/>
  <c r="Q21"/>
  <c r="R21"/>
  <c r="S21"/>
  <c r="T21"/>
  <c r="V21"/>
  <c r="W21"/>
  <c r="X21"/>
  <c r="O22"/>
  <c r="U22" s="1"/>
  <c r="O23"/>
  <c r="U23" s="1"/>
  <c r="O24"/>
  <c r="U24" s="1"/>
  <c r="O25"/>
  <c r="U25" s="1"/>
  <c r="O26"/>
  <c r="U26" s="1"/>
  <c r="O27"/>
  <c r="U27" s="1"/>
  <c r="O28"/>
  <c r="U28" s="1"/>
  <c r="O29"/>
  <c r="U29" s="1"/>
  <c r="L30"/>
  <c r="M30"/>
  <c r="N30"/>
  <c r="Q30"/>
  <c r="R30"/>
  <c r="S30"/>
  <c r="T30"/>
  <c r="V30"/>
  <c r="W30"/>
  <c r="X30"/>
  <c r="O31"/>
  <c r="U31" s="1"/>
  <c r="O32"/>
  <c r="U32" s="1"/>
  <c r="L33"/>
  <c r="M33"/>
  <c r="N33"/>
  <c r="Q33"/>
  <c r="R33"/>
  <c r="S33"/>
  <c r="T33"/>
  <c r="V33"/>
  <c r="W33"/>
  <c r="X33"/>
  <c r="O34"/>
  <c r="U34" s="1"/>
  <c r="O35"/>
  <c r="U35" s="1"/>
  <c r="O36"/>
  <c r="U36" s="1"/>
  <c r="O37"/>
  <c r="U37"/>
  <c r="L38"/>
  <c r="M38"/>
  <c r="N38"/>
  <c r="Q38"/>
  <c r="R38"/>
  <c r="S38"/>
  <c r="T38"/>
  <c r="V38"/>
  <c r="W38"/>
  <c r="X38"/>
  <c r="O39"/>
  <c r="U39"/>
  <c r="L40"/>
  <c r="M40"/>
  <c r="N40"/>
  <c r="Q40"/>
  <c r="R40"/>
  <c r="T40"/>
  <c r="V40"/>
  <c r="W40"/>
  <c r="X40"/>
  <c r="O41"/>
  <c r="U41" s="1"/>
  <c r="O42"/>
  <c r="U42" s="1"/>
  <c r="O43"/>
  <c r="U43" s="1"/>
  <c r="O44"/>
  <c r="U44" s="1"/>
  <c r="O45"/>
  <c r="U45" s="1"/>
  <c r="O46"/>
  <c r="U46" s="1"/>
  <c r="O47"/>
  <c r="U47" s="1"/>
  <c r="L48"/>
  <c r="M48"/>
  <c r="N48"/>
  <c r="Q48"/>
  <c r="R48"/>
  <c r="S48"/>
  <c r="T48"/>
  <c r="V48"/>
  <c r="W48"/>
  <c r="X48"/>
  <c r="O50"/>
  <c r="U50" s="1"/>
  <c r="L51"/>
  <c r="M51"/>
  <c r="N51"/>
  <c r="Q51"/>
  <c r="R51"/>
  <c r="T51"/>
  <c r="V51"/>
  <c r="W51"/>
  <c r="X51"/>
  <c r="O52"/>
  <c r="U52" s="1"/>
  <c r="O53"/>
  <c r="U53" s="1"/>
  <c r="O54"/>
  <c r="U54" s="1"/>
  <c r="O55"/>
  <c r="U55" s="1"/>
  <c r="O56"/>
  <c r="U56" s="1"/>
  <c r="O57"/>
  <c r="U57" s="1"/>
  <c r="L58"/>
  <c r="M58"/>
  <c r="N58"/>
  <c r="Q58"/>
  <c r="R58"/>
  <c r="S58"/>
  <c r="T58"/>
  <c r="V58"/>
  <c r="W58"/>
  <c r="X58"/>
  <c r="O59"/>
  <c r="U59" s="1"/>
  <c r="L60"/>
  <c r="M60"/>
  <c r="N60"/>
  <c r="Q60"/>
  <c r="R60"/>
  <c r="S60"/>
  <c r="T60"/>
  <c r="V60"/>
  <c r="W60"/>
  <c r="X60"/>
  <c r="O61"/>
  <c r="U61" s="1"/>
  <c r="O62"/>
  <c r="U62" s="1"/>
  <c r="O63"/>
  <c r="U63" s="1"/>
  <c r="O64"/>
  <c r="U64" s="1"/>
  <c r="O65"/>
  <c r="U65" s="1"/>
  <c r="O66"/>
  <c r="U66" s="1"/>
  <c r="O67"/>
  <c r="U67" s="1"/>
  <c r="O68"/>
  <c r="U68" s="1"/>
  <c r="O69"/>
  <c r="U69" s="1"/>
  <c r="U70"/>
  <c r="L71"/>
  <c r="M71"/>
  <c r="N71"/>
  <c r="Q71"/>
  <c r="R71"/>
  <c r="S71"/>
  <c r="T71"/>
  <c r="V71"/>
  <c r="W71"/>
  <c r="X71"/>
  <c r="O72"/>
  <c r="U72" s="1"/>
  <c r="O73"/>
  <c r="U73" s="1"/>
  <c r="L74"/>
  <c r="M74"/>
  <c r="N74"/>
  <c r="Q74"/>
  <c r="R74"/>
  <c r="S74"/>
  <c r="T74"/>
  <c r="V74"/>
  <c r="W74"/>
  <c r="X74"/>
  <c r="O75"/>
  <c r="U75" s="1"/>
  <c r="O76"/>
  <c r="U76" s="1"/>
  <c r="O77"/>
  <c r="U77" s="1"/>
  <c r="O78"/>
  <c r="U78" s="1"/>
  <c r="O79"/>
  <c r="U79" s="1"/>
  <c r="O80"/>
  <c r="U80" s="1"/>
  <c r="O81"/>
  <c r="U81" s="1"/>
  <c r="U82"/>
  <c r="O83"/>
  <c r="U83" s="1"/>
  <c r="U84"/>
  <c r="O85"/>
  <c r="U85" s="1"/>
  <c r="O86"/>
  <c r="U86" s="1"/>
  <c r="L87"/>
  <c r="M87"/>
  <c r="N87"/>
  <c r="Q87"/>
  <c r="R87"/>
  <c r="S87"/>
  <c r="T87"/>
  <c r="V87"/>
  <c r="W87"/>
  <c r="X87"/>
  <c r="O88"/>
  <c r="U88" s="1"/>
  <c r="O89"/>
  <c r="U89" s="1"/>
  <c r="O90"/>
  <c r="U90" s="1"/>
  <c r="L91"/>
  <c r="M91"/>
  <c r="N91"/>
  <c r="Q91"/>
  <c r="R91"/>
  <c r="S91"/>
  <c r="T91"/>
  <c r="V91"/>
  <c r="W91"/>
  <c r="X91"/>
  <c r="O92"/>
  <c r="U92" s="1"/>
  <c r="O93"/>
  <c r="U93" s="1"/>
  <c r="O94"/>
  <c r="U94" s="1"/>
  <c r="O95"/>
  <c r="U95" s="1"/>
  <c r="O96"/>
  <c r="U96" s="1"/>
  <c r="L97"/>
  <c r="M97"/>
  <c r="N97"/>
  <c r="Q97"/>
  <c r="R97"/>
  <c r="S97"/>
  <c r="T97"/>
  <c r="V97"/>
  <c r="W97"/>
  <c r="X97"/>
  <c r="O98"/>
  <c r="U98" s="1"/>
  <c r="O99"/>
  <c r="U99" s="1"/>
  <c r="O100"/>
  <c r="U100" s="1"/>
  <c r="O101"/>
  <c r="U101" s="1"/>
  <c r="L102"/>
  <c r="M102"/>
  <c r="N102"/>
  <c r="Q102"/>
  <c r="R102"/>
  <c r="S102"/>
  <c r="T102"/>
  <c r="V102"/>
  <c r="W102"/>
  <c r="X102"/>
  <c r="O103"/>
  <c r="U103" s="1"/>
  <c r="O104"/>
  <c r="U104" s="1"/>
  <c r="L106"/>
  <c r="M106"/>
  <c r="N106"/>
  <c r="Q106"/>
  <c r="R106"/>
  <c r="S106"/>
  <c r="T106"/>
  <c r="V106"/>
  <c r="W106"/>
  <c r="X106"/>
  <c r="O107"/>
  <c r="U107" s="1"/>
  <c r="O108"/>
  <c r="U108" s="1"/>
  <c r="O109"/>
  <c r="U109" s="1"/>
  <c r="U110"/>
  <c r="O111"/>
  <c r="U111" s="1"/>
  <c r="L112"/>
  <c r="M112"/>
  <c r="N112"/>
  <c r="Q112"/>
  <c r="R112"/>
  <c r="S112"/>
  <c r="T112"/>
  <c r="V112"/>
  <c r="W112"/>
  <c r="X112"/>
  <c r="O113"/>
  <c r="U113" s="1"/>
  <c r="O114"/>
  <c r="U114" s="1"/>
  <c r="O115"/>
  <c r="U115" s="1"/>
  <c r="L116"/>
  <c r="M116"/>
  <c r="N116"/>
  <c r="Q116"/>
  <c r="R116"/>
  <c r="S116"/>
  <c r="T116"/>
  <c r="V116"/>
  <c r="W116"/>
  <c r="X116"/>
  <c r="O117"/>
  <c r="U117" s="1"/>
  <c r="O118"/>
  <c r="U118" s="1"/>
  <c r="O119"/>
  <c r="U119" s="1"/>
  <c r="O120"/>
  <c r="U120" s="1"/>
  <c r="O121"/>
  <c r="U121" s="1"/>
  <c r="O122"/>
  <c r="U122" s="1"/>
  <c r="O123"/>
  <c r="U123" s="1"/>
  <c r="O124"/>
  <c r="U124" s="1"/>
  <c r="O125"/>
  <c r="U125" s="1"/>
  <c r="O126"/>
  <c r="U126" s="1"/>
  <c r="O127"/>
  <c r="U127" s="1"/>
  <c r="O128"/>
  <c r="U128" s="1"/>
  <c r="O129"/>
  <c r="U129" s="1"/>
  <c r="U130"/>
  <c r="O131"/>
  <c r="U131" s="1"/>
  <c r="O132"/>
  <c r="U132" s="1"/>
  <c r="O133"/>
  <c r="U133" s="1"/>
  <c r="O134"/>
  <c r="U134" s="1"/>
  <c r="O135"/>
  <c r="U135" s="1"/>
  <c r="O136"/>
  <c r="U136" s="1"/>
  <c r="U137"/>
  <c r="O138"/>
  <c r="U138" s="1"/>
  <c r="L139"/>
  <c r="M139"/>
  <c r="N139"/>
  <c r="Q139"/>
  <c r="R139"/>
  <c r="S139"/>
  <c r="T139"/>
  <c r="V139"/>
  <c r="W139"/>
  <c r="X139"/>
  <c r="O140"/>
  <c r="U140" s="1"/>
  <c r="O141"/>
  <c r="U141" s="1"/>
  <c r="O142"/>
  <c r="U142" s="1"/>
  <c r="L143"/>
  <c r="M143"/>
  <c r="N143"/>
  <c r="Q143"/>
  <c r="R143"/>
  <c r="S143"/>
  <c r="T143"/>
  <c r="V143"/>
  <c r="W143"/>
  <c r="X143"/>
  <c r="O144"/>
  <c r="U144" s="1"/>
  <c r="O145"/>
  <c r="U145" s="1"/>
  <c r="L146"/>
  <c r="M146"/>
  <c r="N146"/>
  <c r="Q146"/>
  <c r="R146"/>
  <c r="S146"/>
  <c r="T146"/>
  <c r="V146"/>
  <c r="W146"/>
  <c r="X146"/>
  <c r="O147"/>
  <c r="U147" s="1"/>
  <c r="O148"/>
  <c r="U148" s="1"/>
  <c r="O149"/>
  <c r="U149" s="1"/>
  <c r="O150"/>
  <c r="U150" s="1"/>
  <c r="O151"/>
  <c r="U151" s="1"/>
  <c r="O152"/>
  <c r="U152" s="1"/>
  <c r="O153"/>
  <c r="U153" s="1"/>
  <c r="O154"/>
  <c r="U154" s="1"/>
  <c r="L156"/>
  <c r="M156"/>
  <c r="N156"/>
  <c r="Q156"/>
  <c r="R156"/>
  <c r="S156"/>
  <c r="T156"/>
  <c r="V156"/>
  <c r="W156"/>
  <c r="X156"/>
  <c r="O157"/>
  <c r="U157" s="1"/>
  <c r="O158"/>
  <c r="U158" s="1"/>
  <c r="O159"/>
  <c r="U159" s="1"/>
  <c r="L160"/>
  <c r="M160"/>
  <c r="N160"/>
  <c r="Q160"/>
  <c r="R160"/>
  <c r="T160"/>
  <c r="V160"/>
  <c r="W160"/>
  <c r="X160"/>
  <c r="O161"/>
  <c r="U161" s="1"/>
  <c r="O162"/>
  <c r="U162" s="1"/>
  <c r="O163"/>
  <c r="U163" s="1"/>
  <c r="L164"/>
  <c r="M164"/>
  <c r="N164"/>
  <c r="Q164"/>
  <c r="R164"/>
  <c r="S164"/>
  <c r="T164"/>
  <c r="V164"/>
  <c r="W164"/>
  <c r="X164"/>
  <c r="O165"/>
  <c r="U165" s="1"/>
  <c r="O166"/>
  <c r="U166" s="1"/>
  <c r="O167"/>
  <c r="U167" s="1"/>
  <c r="O168"/>
  <c r="U168" s="1"/>
  <c r="O169"/>
  <c r="U169" s="1"/>
  <c r="O170"/>
  <c r="U170" s="1"/>
  <c r="O171"/>
  <c r="U171" s="1"/>
  <c r="O172"/>
  <c r="U172" s="1"/>
  <c r="L173"/>
  <c r="M173"/>
  <c r="N173"/>
  <c r="Q173"/>
  <c r="R173"/>
  <c r="S173"/>
  <c r="T173"/>
  <c r="V173"/>
  <c r="W173"/>
  <c r="X173"/>
  <c r="O174"/>
  <c r="U174" s="1"/>
  <c r="O175"/>
  <c r="U175" s="1"/>
  <c r="O176"/>
  <c r="U176" s="1"/>
  <c r="O177"/>
  <c r="U177" s="1"/>
  <c r="O178"/>
  <c r="U178" s="1"/>
  <c r="O179"/>
  <c r="U179" s="1"/>
  <c r="O180"/>
  <c r="U180" s="1"/>
  <c r="O181"/>
  <c r="U181" s="1"/>
  <c r="O182"/>
  <c r="U182" s="1"/>
  <c r="L183"/>
  <c r="M183"/>
  <c r="O183" s="1"/>
  <c r="N183"/>
  <c r="Q183"/>
  <c r="R183"/>
  <c r="S183"/>
  <c r="T183"/>
  <c r="V183"/>
  <c r="W183"/>
  <c r="X183"/>
  <c r="O184"/>
  <c r="U184" s="1"/>
  <c r="B182"/>
  <c r="B33" i="201"/>
  <c r="I59"/>
  <c r="B33" i="175"/>
  <c r="I59"/>
  <c r="A3" i="170"/>
  <c r="D122"/>
  <c r="F122"/>
  <c r="D119"/>
  <c r="F119"/>
  <c r="D158"/>
  <c r="D64"/>
  <c r="F64"/>
  <c r="D78"/>
  <c r="F78"/>
  <c r="D10"/>
  <c r="F10"/>
  <c r="D95"/>
  <c r="F95"/>
  <c r="D169"/>
  <c r="D123"/>
  <c r="F123"/>
  <c r="D144"/>
  <c r="F144"/>
  <c r="D80"/>
  <c r="D161"/>
  <c r="F161"/>
  <c r="D103"/>
  <c r="D44"/>
  <c r="D34"/>
  <c r="F34"/>
  <c r="D87"/>
  <c r="F87"/>
  <c r="D121"/>
  <c r="D77"/>
  <c r="F77"/>
  <c r="D19"/>
  <c r="D125"/>
  <c r="F125"/>
  <c r="D65"/>
  <c r="D117"/>
  <c r="F117"/>
  <c r="D168"/>
  <c r="D27"/>
  <c r="F27"/>
  <c r="D102"/>
  <c r="F102"/>
  <c r="D170"/>
  <c r="D132"/>
  <c r="F132"/>
  <c r="D118"/>
  <c r="F118"/>
  <c r="D9"/>
  <c r="D26"/>
  <c r="D54"/>
  <c r="D66"/>
  <c r="F66"/>
  <c r="D76"/>
  <c r="D127"/>
  <c r="D159"/>
  <c r="D35"/>
  <c r="D116"/>
  <c r="F116"/>
  <c r="D52"/>
  <c r="F52"/>
  <c r="D157"/>
  <c r="F157"/>
  <c r="D79"/>
  <c r="F79"/>
  <c r="D143"/>
  <c r="D148"/>
  <c r="D152"/>
  <c r="F152"/>
  <c r="D160"/>
  <c r="D120"/>
  <c r="D30"/>
  <c r="F30"/>
  <c r="D126"/>
  <c r="F126"/>
  <c r="D124"/>
  <c r="F124"/>
  <c r="D7"/>
  <c r="F7"/>
  <c r="D12"/>
  <c r="F12"/>
  <c r="D94"/>
  <c r="F94"/>
  <c r="D15"/>
  <c r="F15"/>
  <c r="D61"/>
  <c r="F61"/>
  <c r="D8"/>
  <c r="F8"/>
  <c r="D17"/>
  <c r="F17"/>
  <c r="D21"/>
  <c r="F21"/>
  <c r="D22"/>
  <c r="F22"/>
  <c r="D23"/>
  <c r="F23"/>
  <c r="D24"/>
  <c r="F24"/>
  <c r="D139"/>
  <c r="F139"/>
  <c r="D141"/>
  <c r="F141"/>
  <c r="D29"/>
  <c r="F29"/>
  <c r="D166"/>
  <c r="F166"/>
  <c r="D53"/>
  <c r="F53"/>
  <c r="D32"/>
  <c r="F32"/>
  <c r="D33"/>
  <c r="F33"/>
  <c r="D37"/>
  <c r="F37"/>
  <c r="D165"/>
  <c r="F165"/>
  <c r="D49"/>
  <c r="F49"/>
  <c r="D50"/>
  <c r="F50"/>
  <c r="D51"/>
  <c r="D56"/>
  <c r="F56"/>
  <c r="D131"/>
  <c r="F131"/>
  <c r="D147"/>
  <c r="F147"/>
  <c r="D93"/>
  <c r="F93"/>
  <c r="D58"/>
  <c r="F58"/>
  <c r="D59"/>
  <c r="F59"/>
  <c r="D60"/>
  <c r="F60"/>
  <c r="D69"/>
  <c r="F69"/>
  <c r="D62"/>
  <c r="F62"/>
  <c r="D72"/>
  <c r="F72"/>
  <c r="D73"/>
  <c r="F73"/>
  <c r="D74"/>
  <c r="D43"/>
  <c r="F43"/>
  <c r="D82"/>
  <c r="F82"/>
  <c r="D83"/>
  <c r="F83"/>
  <c r="D84"/>
  <c r="F84"/>
  <c r="D151"/>
  <c r="F151"/>
  <c r="D89"/>
  <c r="F89"/>
  <c r="D92"/>
  <c r="F92"/>
  <c r="D97"/>
  <c r="F97"/>
  <c r="D85"/>
  <c r="D106"/>
  <c r="D100"/>
  <c r="F100"/>
  <c r="D108"/>
  <c r="D109"/>
  <c r="F109"/>
  <c r="D110"/>
  <c r="F110"/>
  <c r="D111"/>
  <c r="F111"/>
  <c r="D112"/>
  <c r="F112"/>
  <c r="D113"/>
  <c r="F113"/>
  <c r="D114"/>
  <c r="F114"/>
  <c r="D39"/>
  <c r="F39"/>
  <c r="D115"/>
  <c r="F115"/>
  <c r="D163"/>
  <c r="F163"/>
  <c r="D164"/>
  <c r="D40"/>
  <c r="F40"/>
  <c r="D41"/>
  <c r="F41"/>
  <c r="D25"/>
  <c r="F25"/>
  <c r="D86"/>
  <c r="F86"/>
  <c r="D130"/>
  <c r="F130"/>
  <c r="D105"/>
  <c r="F105"/>
  <c r="D134"/>
  <c r="F134"/>
  <c r="D137"/>
  <c r="F137"/>
  <c r="D138"/>
  <c r="F138"/>
  <c r="D146"/>
  <c r="F146"/>
  <c r="D75"/>
  <c r="F75"/>
  <c r="D150"/>
  <c r="F150"/>
  <c r="D98"/>
  <c r="F98"/>
  <c r="D154"/>
  <c r="F154"/>
  <c r="D155"/>
  <c r="F155"/>
  <c r="D156"/>
  <c r="F156"/>
  <c r="D101"/>
  <c r="F101"/>
  <c r="D63"/>
  <c r="F63"/>
  <c r="D167"/>
  <c r="F167"/>
  <c r="D18"/>
  <c r="F18"/>
  <c r="D13"/>
  <c r="F13"/>
  <c r="D135"/>
  <c r="F135"/>
  <c r="A174"/>
  <c r="A3" i="109"/>
  <c r="B46"/>
  <c r="D46"/>
  <c r="B47"/>
  <c r="D47"/>
  <c r="B48"/>
  <c r="D48"/>
  <c r="B49"/>
  <c r="D49"/>
  <c r="B50"/>
  <c r="D50"/>
  <c r="B51"/>
  <c r="D51"/>
  <c r="B34"/>
  <c r="D34"/>
  <c r="B35"/>
  <c r="D35"/>
  <c r="B36"/>
  <c r="D36"/>
  <c r="B37"/>
  <c r="D37"/>
  <c r="B38"/>
  <c r="D38"/>
  <c r="B39"/>
  <c r="D39"/>
  <c r="B22"/>
  <c r="D22"/>
  <c r="B23"/>
  <c r="D23"/>
  <c r="B24"/>
  <c r="D24"/>
  <c r="B25"/>
  <c r="D25"/>
  <c r="B26"/>
  <c r="D26"/>
  <c r="B27"/>
  <c r="D27"/>
  <c r="B10"/>
  <c r="B11"/>
  <c r="D11"/>
  <c r="B12"/>
  <c r="D12"/>
  <c r="B13"/>
  <c r="D13"/>
  <c r="B14"/>
  <c r="D14"/>
  <c r="B15"/>
  <c r="D15"/>
  <c r="A1" i="97"/>
  <c r="B33" i="174"/>
  <c r="I59"/>
  <c r="B33" i="173"/>
  <c r="I59"/>
  <c r="I1" i="93"/>
  <c r="I20"/>
  <c r="B37" i="177"/>
  <c r="I72"/>
  <c r="AM27" i="133" l="1"/>
  <c r="AQ26"/>
  <c r="AU28"/>
  <c r="AW28"/>
  <c r="AS29"/>
  <c r="AW27"/>
  <c r="AO31"/>
  <c r="BA32"/>
  <c r="AY29"/>
  <c r="BC28"/>
  <c r="AO28" i="134"/>
  <c r="AQ27"/>
  <c r="AM31"/>
  <c r="AY30"/>
  <c r="AW27"/>
  <c r="AS28"/>
  <c r="BA28"/>
  <c r="BC27"/>
  <c r="AU30"/>
  <c r="O173" i="208"/>
  <c r="U183"/>
  <c r="M185"/>
  <c r="Q185"/>
  <c r="O102"/>
  <c r="O91"/>
  <c r="O71"/>
  <c r="O58"/>
  <c r="U102"/>
  <c r="U91"/>
  <c r="U71"/>
  <c r="O17"/>
  <c r="U17" s="1"/>
  <c r="O12"/>
  <c r="U12" s="1"/>
  <c r="U173"/>
  <c r="O143"/>
  <c r="U143" s="1"/>
  <c r="O156"/>
  <c r="U156" s="1"/>
  <c r="O48"/>
  <c r="U48" s="1"/>
  <c r="O40"/>
  <c r="U40" s="1"/>
  <c r="O38"/>
  <c r="O139"/>
  <c r="U139" s="1"/>
  <c r="O74"/>
  <c r="U74"/>
  <c r="U58"/>
  <c r="O9"/>
  <c r="U9" s="1"/>
  <c r="T185"/>
  <c r="N185"/>
  <c r="O106"/>
  <c r="U106" s="1"/>
  <c r="V185"/>
  <c r="U38"/>
  <c r="O30"/>
  <c r="U30" s="1"/>
  <c r="W185"/>
  <c r="R185"/>
  <c r="L185"/>
  <c r="O185" s="1"/>
  <c r="O164"/>
  <c r="U164" s="1"/>
  <c r="O146"/>
  <c r="U146" s="1"/>
  <c r="O97"/>
  <c r="U97" s="1"/>
  <c r="O87"/>
  <c r="U87" s="1"/>
  <c r="O21"/>
  <c r="U21" s="1"/>
  <c r="S185"/>
  <c r="O112"/>
  <c r="U112" s="1"/>
  <c r="F49" i="109"/>
  <c r="F37"/>
  <c r="F50"/>
  <c r="D173" i="170"/>
  <c r="F12" i="109"/>
  <c r="F48"/>
  <c r="F34"/>
  <c r="O160" i="208"/>
  <c r="U160" s="1"/>
  <c r="O33"/>
  <c r="U33" s="1"/>
  <c r="X185"/>
  <c r="O116"/>
  <c r="U116" s="1"/>
  <c r="O60"/>
  <c r="U60" s="1"/>
  <c r="O51"/>
  <c r="U51" s="1"/>
  <c r="F51" i="109"/>
  <c r="D52"/>
  <c r="F47"/>
  <c r="F35"/>
  <c r="B40"/>
  <c r="F14"/>
  <c r="B61"/>
  <c r="D10"/>
  <c r="F10" s="1"/>
  <c r="B16"/>
  <c r="D60"/>
  <c r="B59"/>
  <c r="F25"/>
  <c r="F36"/>
  <c r="B52"/>
  <c r="F11"/>
  <c r="F13"/>
  <c r="F15"/>
  <c r="F23"/>
  <c r="D61"/>
  <c r="F46"/>
  <c r="D59"/>
  <c r="D28"/>
  <c r="F27"/>
  <c r="B63"/>
  <c r="F26"/>
  <c r="B62"/>
  <c r="B60"/>
  <c r="F24"/>
  <c r="F22"/>
  <c r="B28"/>
  <c r="B58"/>
  <c r="F39"/>
  <c r="D63"/>
  <c r="D40"/>
  <c r="D62"/>
  <c r="F38"/>
  <c r="AY30" i="133" l="1"/>
  <c r="BC29"/>
  <c r="AQ27"/>
  <c r="AM28"/>
  <c r="BA33"/>
  <c r="AO32"/>
  <c r="AS30"/>
  <c r="AU29"/>
  <c r="AS29" i="134"/>
  <c r="AW28"/>
  <c r="AY31"/>
  <c r="AM32"/>
  <c r="AO29"/>
  <c r="AQ28"/>
  <c r="AU31"/>
  <c r="BA29"/>
  <c r="BC28"/>
  <c r="U185" i="208"/>
  <c r="F60" i="109"/>
  <c r="F52"/>
  <c r="F59"/>
  <c r="F40"/>
  <c r="F63"/>
  <c r="F28"/>
  <c r="F61"/>
  <c r="B64"/>
  <c r="D16"/>
  <c r="F16" s="1"/>
  <c r="D58"/>
  <c r="D64" s="1"/>
  <c r="F62"/>
  <c r="AO33" i="133" l="1"/>
  <c r="BC30"/>
  <c r="AY31"/>
  <c r="AQ28"/>
  <c r="AM29"/>
  <c r="AU30"/>
  <c r="BA34"/>
  <c r="AS31"/>
  <c r="AW29"/>
  <c r="AU32" i="134"/>
  <c r="AW29"/>
  <c r="AS30"/>
  <c r="AO30"/>
  <c r="AQ29"/>
  <c r="AY32"/>
  <c r="BA30"/>
  <c r="BC29"/>
  <c r="AM33"/>
  <c r="F64" i="109"/>
  <c r="F58"/>
  <c r="AU31" i="133" l="1"/>
  <c r="BC31"/>
  <c r="AY32"/>
  <c r="AO34"/>
  <c r="AS32"/>
  <c r="AW31"/>
  <c r="BA35"/>
  <c r="AM30"/>
  <c r="AQ29"/>
  <c r="AW30"/>
  <c r="AM34" i="134"/>
  <c r="AW30"/>
  <c r="AS31"/>
  <c r="AU33"/>
  <c r="BA31"/>
  <c r="BC30"/>
  <c r="AY33"/>
  <c r="AO31"/>
  <c r="AQ30"/>
  <c r="AQ30" i="133" l="1"/>
  <c r="AM31"/>
  <c r="AO35"/>
  <c r="AU32"/>
  <c r="BA36"/>
  <c r="AW32"/>
  <c r="AS33"/>
  <c r="BC32"/>
  <c r="AY33"/>
  <c r="AO32" i="134"/>
  <c r="AQ31"/>
  <c r="AU34"/>
  <c r="AW31"/>
  <c r="AS32"/>
  <c r="AY34"/>
  <c r="BA32"/>
  <c r="BC31"/>
  <c r="AM35"/>
  <c r="AO36" i="133" l="1"/>
  <c r="BC33"/>
  <c r="AY34"/>
  <c r="AS34"/>
  <c r="AU33"/>
  <c r="AQ31"/>
  <c r="AM32"/>
  <c r="BA37"/>
  <c r="AM36" i="134"/>
  <c r="AY35"/>
  <c r="AW32"/>
  <c r="AS33"/>
  <c r="AU35"/>
  <c r="AO33"/>
  <c r="AQ32"/>
  <c r="BA33"/>
  <c r="BC32"/>
  <c r="AQ32" i="133" l="1"/>
  <c r="AM33"/>
  <c r="AU34"/>
  <c r="AO37"/>
  <c r="BA38"/>
  <c r="AS35"/>
  <c r="AY35"/>
  <c r="BC34"/>
  <c r="AW33"/>
  <c r="AO34" i="134"/>
  <c r="AQ33"/>
  <c r="AW33"/>
  <c r="AS34"/>
  <c r="AU36"/>
  <c r="AM37"/>
  <c r="BA34"/>
  <c r="BC33"/>
  <c r="AY36"/>
  <c r="AY36" i="133" l="1"/>
  <c r="BC35"/>
  <c r="BA39"/>
  <c r="AU35"/>
  <c r="AQ33"/>
  <c r="AM34"/>
  <c r="AS36"/>
  <c r="AW35"/>
  <c r="AO38"/>
  <c r="AW34"/>
  <c r="AY37" i="134"/>
  <c r="AS35"/>
  <c r="AW34"/>
  <c r="AO35"/>
  <c r="AQ34"/>
  <c r="BA35"/>
  <c r="BC34"/>
  <c r="AM38"/>
  <c r="AU37"/>
  <c r="BA40" i="133" l="1"/>
  <c r="AY37"/>
  <c r="BC36"/>
  <c r="AQ34"/>
  <c r="AM35"/>
  <c r="AO39"/>
  <c r="AU36"/>
  <c r="AS37"/>
  <c r="AW36"/>
  <c r="AU38" i="134"/>
  <c r="AO36"/>
  <c r="AQ35"/>
  <c r="AW35"/>
  <c r="AS36"/>
  <c r="AY38"/>
  <c r="AM39"/>
  <c r="BA36"/>
  <c r="BC35"/>
  <c r="AW37" i="133" l="1"/>
  <c r="AS38"/>
  <c r="AO40"/>
  <c r="BA41"/>
  <c r="AQ35"/>
  <c r="AM36"/>
  <c r="AY38"/>
  <c r="BC37"/>
  <c r="AU37"/>
  <c r="AY39" i="134"/>
  <c r="AW36"/>
  <c r="AS37"/>
  <c r="BA37"/>
  <c r="BC36"/>
  <c r="AU39"/>
  <c r="AM40"/>
  <c r="AO37"/>
  <c r="AQ36"/>
  <c r="AQ36" i="133" l="1"/>
  <c r="AM37"/>
  <c r="AU38"/>
  <c r="BC38"/>
  <c r="AY39"/>
  <c r="BA43"/>
  <c r="AS39"/>
  <c r="AW38"/>
  <c r="AO41"/>
  <c r="AW37" i="134"/>
  <c r="AS38"/>
  <c r="AM41"/>
  <c r="AO38"/>
  <c r="AQ37"/>
  <c r="AU40"/>
  <c r="BA38"/>
  <c r="BC37"/>
  <c r="AY40"/>
  <c r="BA44" i="133" l="1"/>
  <c r="AO43"/>
  <c r="BC39"/>
  <c r="AY40"/>
  <c r="AM38"/>
  <c r="AQ37"/>
  <c r="AS40"/>
  <c r="AU39"/>
  <c r="AY41" i="134"/>
  <c r="AM43"/>
  <c r="AW38"/>
  <c r="AS39"/>
  <c r="AU41"/>
  <c r="AO39"/>
  <c r="AQ38"/>
  <c r="BA39"/>
  <c r="BC38"/>
  <c r="AW40" i="133" l="1"/>
  <c r="AS41"/>
  <c r="AU40"/>
  <c r="BC40"/>
  <c r="AY41"/>
  <c r="BA45"/>
  <c r="AO44"/>
  <c r="AQ38"/>
  <c r="AM39"/>
  <c r="AW39"/>
  <c r="AM44" i="134"/>
  <c r="AY43"/>
  <c r="BA40"/>
  <c r="BC39"/>
  <c r="AU43"/>
  <c r="AO40"/>
  <c r="AQ39"/>
  <c r="AW39"/>
  <c r="AS40"/>
  <c r="BA46" i="133" l="1"/>
  <c r="AQ39"/>
  <c r="AM40"/>
  <c r="AW41"/>
  <c r="AS43"/>
  <c r="AO45"/>
  <c r="AY43"/>
  <c r="BC41"/>
  <c r="AU41"/>
  <c r="AS41" i="134"/>
  <c r="AW40"/>
  <c r="AO41"/>
  <c r="AQ40"/>
  <c r="AM45"/>
  <c r="AY44"/>
  <c r="AU44"/>
  <c r="BA41"/>
  <c r="BC40"/>
  <c r="AO46" i="133" l="1"/>
  <c r="BA47"/>
  <c r="AU43"/>
  <c r="BC43"/>
  <c r="AY44"/>
  <c r="AS44"/>
  <c r="AQ40"/>
  <c r="AM41"/>
  <c r="AU45" i="134"/>
  <c r="AY45"/>
  <c r="AW41"/>
  <c r="AS43"/>
  <c r="AM46"/>
  <c r="AO43"/>
  <c r="AQ41"/>
  <c r="BA43"/>
  <c r="BC41"/>
  <c r="AY45" i="133" l="1"/>
  <c r="BC44"/>
  <c r="AU44"/>
  <c r="AO47"/>
  <c r="AM43"/>
  <c r="AQ41"/>
  <c r="AS45"/>
  <c r="BA48"/>
  <c r="AW43"/>
  <c r="BA44" i="134"/>
  <c r="BC43"/>
  <c r="AU46"/>
  <c r="AO44"/>
  <c r="AQ43"/>
  <c r="AM47"/>
  <c r="AY46"/>
  <c r="AS44"/>
  <c r="AW43"/>
  <c r="AU45" i="133" l="1"/>
  <c r="AY46"/>
  <c r="BC45"/>
  <c r="BA49"/>
  <c r="BB48" s="1"/>
  <c r="BA51"/>
  <c r="BB47" s="1"/>
  <c r="AS46"/>
  <c r="AO48"/>
  <c r="AQ43"/>
  <c r="AM44"/>
  <c r="AW44"/>
  <c r="BA45" i="134"/>
  <c r="BC44"/>
  <c r="AO45"/>
  <c r="AQ44"/>
  <c r="AW44"/>
  <c r="AS45"/>
  <c r="AY47"/>
  <c r="AM48"/>
  <c r="AU47"/>
  <c r="AP47" i="133" l="1"/>
  <c r="AO49"/>
  <c r="AO51"/>
  <c r="AS47"/>
  <c r="AW46"/>
  <c r="AU46"/>
  <c r="AQ44"/>
  <c r="AM45"/>
  <c r="AY47"/>
  <c r="BC46"/>
  <c r="BB4"/>
  <c r="BB5"/>
  <c r="BB49"/>
  <c r="BB7"/>
  <c r="BB8"/>
  <c r="BB6"/>
  <c r="BB9"/>
  <c r="BB10"/>
  <c r="BB11"/>
  <c r="BB12"/>
  <c r="BB13"/>
  <c r="BB14"/>
  <c r="BB15"/>
  <c r="BB16"/>
  <c r="BB17"/>
  <c r="BB18"/>
  <c r="BB19"/>
  <c r="BB20"/>
  <c r="BB21"/>
  <c r="BB22"/>
  <c r="BB23"/>
  <c r="BB24"/>
  <c r="BB25"/>
  <c r="BB26"/>
  <c r="BB27"/>
  <c r="BB28"/>
  <c r="BB29"/>
  <c r="BB30"/>
  <c r="BB31"/>
  <c r="BB32"/>
  <c r="BB33"/>
  <c r="BB34"/>
  <c r="BB35"/>
  <c r="BB36"/>
  <c r="BB37"/>
  <c r="BB38"/>
  <c r="BB39"/>
  <c r="BB40"/>
  <c r="BB41"/>
  <c r="BB43"/>
  <c r="BB44"/>
  <c r="BB45"/>
  <c r="BB46"/>
  <c r="AW45"/>
  <c r="AY48" i="134"/>
  <c r="AU48"/>
  <c r="AW45"/>
  <c r="AS46"/>
  <c r="BA46"/>
  <c r="BC45"/>
  <c r="AO46"/>
  <c r="AQ45"/>
  <c r="AM49"/>
  <c r="AM51"/>
  <c r="AN47"/>
  <c r="AP48" i="133" l="1"/>
  <c r="AS48"/>
  <c r="AQ45"/>
  <c r="AM46"/>
  <c r="AP49"/>
  <c r="AP4"/>
  <c r="AP5"/>
  <c r="AP7"/>
  <c r="AP8"/>
  <c r="AP6"/>
  <c r="AP9"/>
  <c r="AP10"/>
  <c r="AP11"/>
  <c r="AP12"/>
  <c r="AP13"/>
  <c r="AP14"/>
  <c r="AP15"/>
  <c r="AP16"/>
  <c r="AP17"/>
  <c r="AP18"/>
  <c r="AP19"/>
  <c r="AP20"/>
  <c r="AP21"/>
  <c r="AP22"/>
  <c r="AP23"/>
  <c r="AP24"/>
  <c r="AP25"/>
  <c r="AP26"/>
  <c r="AP27"/>
  <c r="AP28"/>
  <c r="AP29"/>
  <c r="AP30"/>
  <c r="AP31"/>
  <c r="AP32"/>
  <c r="AP33"/>
  <c r="AP34"/>
  <c r="AP35"/>
  <c r="AP36"/>
  <c r="AP37"/>
  <c r="AP38"/>
  <c r="AP39"/>
  <c r="AP40"/>
  <c r="AP41"/>
  <c r="AP43"/>
  <c r="AP44"/>
  <c r="AP45"/>
  <c r="AP46"/>
  <c r="AY48"/>
  <c r="BC47"/>
  <c r="AU47"/>
  <c r="BB52"/>
  <c r="BB53" s="1"/>
  <c r="H38" s="1"/>
  <c r="AN48" i="134"/>
  <c r="AO47"/>
  <c r="AQ46"/>
  <c r="AU49"/>
  <c r="AU51"/>
  <c r="AN49"/>
  <c r="AN8"/>
  <c r="AN5"/>
  <c r="AN6"/>
  <c r="AN4"/>
  <c r="AN7"/>
  <c r="AN9"/>
  <c r="AN10"/>
  <c r="AN11"/>
  <c r="AN12"/>
  <c r="AN13"/>
  <c r="AN14"/>
  <c r="AN15"/>
  <c r="AN16"/>
  <c r="AN17"/>
  <c r="AN18"/>
  <c r="AN19"/>
  <c r="AN20"/>
  <c r="AN21"/>
  <c r="AN22"/>
  <c r="AN23"/>
  <c r="AN24"/>
  <c r="AN25"/>
  <c r="AN26"/>
  <c r="AN27"/>
  <c r="AN28"/>
  <c r="AN29"/>
  <c r="AN30"/>
  <c r="AN31"/>
  <c r="AN32"/>
  <c r="AN33"/>
  <c r="AN34"/>
  <c r="AN35"/>
  <c r="AN36"/>
  <c r="AN37"/>
  <c r="AN38"/>
  <c r="AN39"/>
  <c r="AN40"/>
  <c r="AN41"/>
  <c r="AN43"/>
  <c r="AN44"/>
  <c r="AN45"/>
  <c r="AN46"/>
  <c r="BA47"/>
  <c r="BC46"/>
  <c r="AY49"/>
  <c r="AY51"/>
  <c r="AW46"/>
  <c r="AS47"/>
  <c r="AV48" l="1"/>
  <c r="AU48" i="133"/>
  <c r="AW48" s="1"/>
  <c r="AY49"/>
  <c r="AY51"/>
  <c r="BC48"/>
  <c r="AZ47"/>
  <c r="AQ46"/>
  <c r="AM47"/>
  <c r="AS49"/>
  <c r="AS51"/>
  <c r="AT47" s="1"/>
  <c r="AW47"/>
  <c r="AP52"/>
  <c r="AP53" s="1"/>
  <c r="H13" s="1"/>
  <c r="AZ49" i="134"/>
  <c r="AZ4"/>
  <c r="AZ7"/>
  <c r="AZ6"/>
  <c r="AZ5"/>
  <c r="AZ8"/>
  <c r="AZ9"/>
  <c r="AZ10"/>
  <c r="AZ11"/>
  <c r="AZ12"/>
  <c r="AZ13"/>
  <c r="AZ14"/>
  <c r="AZ15"/>
  <c r="AZ16"/>
  <c r="AZ17"/>
  <c r="AZ18"/>
  <c r="AZ19"/>
  <c r="AZ20"/>
  <c r="AZ21"/>
  <c r="AZ22"/>
  <c r="AZ23"/>
  <c r="AZ24"/>
  <c r="AZ25"/>
  <c r="AZ26"/>
  <c r="AZ27"/>
  <c r="AZ28"/>
  <c r="AZ29"/>
  <c r="AZ30"/>
  <c r="AZ31"/>
  <c r="AZ32"/>
  <c r="AZ33"/>
  <c r="AZ34"/>
  <c r="AZ35"/>
  <c r="AZ36"/>
  <c r="AZ37"/>
  <c r="AZ38"/>
  <c r="AZ39"/>
  <c r="AZ40"/>
  <c r="AZ41"/>
  <c r="AZ43"/>
  <c r="AZ44"/>
  <c r="AZ45"/>
  <c r="AZ46"/>
  <c r="AS48"/>
  <c r="AW47"/>
  <c r="AV49"/>
  <c r="AV4"/>
  <c r="AV5"/>
  <c r="AV6"/>
  <c r="AV7"/>
  <c r="AV8"/>
  <c r="AV9"/>
  <c r="AV10"/>
  <c r="AV11"/>
  <c r="AV12"/>
  <c r="AV13"/>
  <c r="AV14"/>
  <c r="AV15"/>
  <c r="AV16"/>
  <c r="AV17"/>
  <c r="AV18"/>
  <c r="AV19"/>
  <c r="AV20"/>
  <c r="AV21"/>
  <c r="AV22"/>
  <c r="AV23"/>
  <c r="AV24"/>
  <c r="AV25"/>
  <c r="AV26"/>
  <c r="AV27"/>
  <c r="AV28"/>
  <c r="AV29"/>
  <c r="AV30"/>
  <c r="AV31"/>
  <c r="AV32"/>
  <c r="AV33"/>
  <c r="AV34"/>
  <c r="AV35"/>
  <c r="AV36"/>
  <c r="AV37"/>
  <c r="AV38"/>
  <c r="AV39"/>
  <c r="AV40"/>
  <c r="AV41"/>
  <c r="AV43"/>
  <c r="AV44"/>
  <c r="AV45"/>
  <c r="AV46"/>
  <c r="AO48"/>
  <c r="AQ47"/>
  <c r="AN52"/>
  <c r="AN53" s="1"/>
  <c r="G13" s="1"/>
  <c r="AZ47"/>
  <c r="AZ48"/>
  <c r="BA48"/>
  <c r="BC47"/>
  <c r="AV47"/>
  <c r="AX47" i="133" l="1"/>
  <c r="AW51"/>
  <c r="AX46" s="1"/>
  <c r="AQ47"/>
  <c r="AM48"/>
  <c r="BD47"/>
  <c r="BC51"/>
  <c r="AU51"/>
  <c r="AV47" s="1"/>
  <c r="AU49"/>
  <c r="AV48" s="1"/>
  <c r="AT48"/>
  <c r="BC49"/>
  <c r="AZ48"/>
  <c r="AT49"/>
  <c r="AT4"/>
  <c r="AT5"/>
  <c r="AT6"/>
  <c r="AT7"/>
  <c r="AT8"/>
  <c r="AT9"/>
  <c r="AT10"/>
  <c r="AT11"/>
  <c r="AT12"/>
  <c r="AT13"/>
  <c r="AT14"/>
  <c r="AT15"/>
  <c r="AT16"/>
  <c r="AT17"/>
  <c r="AT18"/>
  <c r="AT19"/>
  <c r="AT20"/>
  <c r="AT21"/>
  <c r="AT22"/>
  <c r="AT23"/>
  <c r="AT24"/>
  <c r="AT25"/>
  <c r="AT26"/>
  <c r="AT27"/>
  <c r="AT28"/>
  <c r="AT29"/>
  <c r="AT30"/>
  <c r="AT31"/>
  <c r="AT32"/>
  <c r="AT33"/>
  <c r="AT34"/>
  <c r="AT35"/>
  <c r="AT36"/>
  <c r="AT37"/>
  <c r="AT38"/>
  <c r="AT39"/>
  <c r="AT40"/>
  <c r="AT41"/>
  <c r="AT43"/>
  <c r="AT44"/>
  <c r="AT45"/>
  <c r="AT46"/>
  <c r="AZ5"/>
  <c r="AZ49"/>
  <c r="AZ4"/>
  <c r="AZ6"/>
  <c r="AZ7"/>
  <c r="AZ8"/>
  <c r="AZ9"/>
  <c r="AZ10"/>
  <c r="AZ11"/>
  <c r="AZ12"/>
  <c r="AZ13"/>
  <c r="AZ14"/>
  <c r="AZ15"/>
  <c r="AZ16"/>
  <c r="AZ17"/>
  <c r="AZ18"/>
  <c r="AZ19"/>
  <c r="AZ20"/>
  <c r="AZ21"/>
  <c r="AZ22"/>
  <c r="AZ23"/>
  <c r="AZ24"/>
  <c r="AZ25"/>
  <c r="AZ26"/>
  <c r="AZ27"/>
  <c r="AZ28"/>
  <c r="AZ29"/>
  <c r="AZ30"/>
  <c r="AZ31"/>
  <c r="AZ32"/>
  <c r="AZ33"/>
  <c r="AZ34"/>
  <c r="AZ35"/>
  <c r="AZ36"/>
  <c r="AZ37"/>
  <c r="AZ38"/>
  <c r="AZ39"/>
  <c r="AZ40"/>
  <c r="AZ41"/>
  <c r="AZ43"/>
  <c r="AZ44"/>
  <c r="AZ45"/>
  <c r="AZ46"/>
  <c r="BB47" i="134"/>
  <c r="BA51"/>
  <c r="BA49"/>
  <c r="BC48"/>
  <c r="AZ52"/>
  <c r="AZ53" s="1"/>
  <c r="G38" s="1"/>
  <c r="AO49"/>
  <c r="AO51"/>
  <c r="AP47" s="1"/>
  <c r="AQ48"/>
  <c r="AT47"/>
  <c r="AS51"/>
  <c r="AS49"/>
  <c r="AW48"/>
  <c r="AV52"/>
  <c r="AV53" s="1"/>
  <c r="H25" s="1"/>
  <c r="BD48" i="133" l="1"/>
  <c r="AN47"/>
  <c r="AQ48"/>
  <c r="AM51"/>
  <c r="AM49"/>
  <c r="AX49"/>
  <c r="AX5"/>
  <c r="AX6"/>
  <c r="AX4"/>
  <c r="AX8"/>
  <c r="AX7"/>
  <c r="AX9"/>
  <c r="AX10"/>
  <c r="AX11"/>
  <c r="AX13"/>
  <c r="AX12"/>
  <c r="AX14"/>
  <c r="AX15"/>
  <c r="AX16"/>
  <c r="AX17"/>
  <c r="AX18"/>
  <c r="AX19"/>
  <c r="AX20"/>
  <c r="AX21"/>
  <c r="AX22"/>
  <c r="AX23"/>
  <c r="AX24"/>
  <c r="AX25"/>
  <c r="AX27"/>
  <c r="AX26"/>
  <c r="AX28"/>
  <c r="AX29"/>
  <c r="AX30"/>
  <c r="AX31"/>
  <c r="AX32"/>
  <c r="AX33"/>
  <c r="AX34"/>
  <c r="AX35"/>
  <c r="AX36"/>
  <c r="AX37"/>
  <c r="AX38"/>
  <c r="AX39"/>
  <c r="AX40"/>
  <c r="AX41"/>
  <c r="AX43"/>
  <c r="AX44"/>
  <c r="AX45"/>
  <c r="BD5"/>
  <c r="BD49"/>
  <c r="BD4"/>
  <c r="BD6"/>
  <c r="BD7"/>
  <c r="BD8"/>
  <c r="BD9"/>
  <c r="BD10"/>
  <c r="BD11"/>
  <c r="BD12"/>
  <c r="BD13"/>
  <c r="BD14"/>
  <c r="BD15"/>
  <c r="BD16"/>
  <c r="BD17"/>
  <c r="BD18"/>
  <c r="BD19"/>
  <c r="BD20"/>
  <c r="BD21"/>
  <c r="BD22"/>
  <c r="BD23"/>
  <c r="BD24"/>
  <c r="BD25"/>
  <c r="BD26"/>
  <c r="BD27"/>
  <c r="BD28"/>
  <c r="BD29"/>
  <c r="BD30"/>
  <c r="BD31"/>
  <c r="BD32"/>
  <c r="BD33"/>
  <c r="BD34"/>
  <c r="BD35"/>
  <c r="BD36"/>
  <c r="BD37"/>
  <c r="BD38"/>
  <c r="BD39"/>
  <c r="BD40"/>
  <c r="BD41"/>
  <c r="BD43"/>
  <c r="BD44"/>
  <c r="BD45"/>
  <c r="BD46"/>
  <c r="AV49"/>
  <c r="AV5"/>
  <c r="AV4"/>
  <c r="AV6"/>
  <c r="AV7"/>
  <c r="AV8"/>
  <c r="AV9"/>
  <c r="AV10"/>
  <c r="AV11"/>
  <c r="AV12"/>
  <c r="AV13"/>
  <c r="AV14"/>
  <c r="AV15"/>
  <c r="AV16"/>
  <c r="AV17"/>
  <c r="AV18"/>
  <c r="AV19"/>
  <c r="AV20"/>
  <c r="AV21"/>
  <c r="AV22"/>
  <c r="AV23"/>
  <c r="AV24"/>
  <c r="AV25"/>
  <c r="AV26"/>
  <c r="AV27"/>
  <c r="AV28"/>
  <c r="AV29"/>
  <c r="AV30"/>
  <c r="AV31"/>
  <c r="AV32"/>
  <c r="AV33"/>
  <c r="AV34"/>
  <c r="AV35"/>
  <c r="AV36"/>
  <c r="AV37"/>
  <c r="AV38"/>
  <c r="AV39"/>
  <c r="AV40"/>
  <c r="AV41"/>
  <c r="AV43"/>
  <c r="AV44"/>
  <c r="AV45"/>
  <c r="AV46"/>
  <c r="AZ52"/>
  <c r="AZ53" s="1"/>
  <c r="G38" s="1"/>
  <c r="AT52"/>
  <c r="AT53" s="1"/>
  <c r="G25" s="1"/>
  <c r="AW49"/>
  <c r="AX48" s="1"/>
  <c r="AP48" i="134"/>
  <c r="AQ49"/>
  <c r="BB49"/>
  <c r="BB4"/>
  <c r="BB5"/>
  <c r="BB6"/>
  <c r="BB7"/>
  <c r="BB8"/>
  <c r="BB9"/>
  <c r="BB10"/>
  <c r="BB11"/>
  <c r="BB12"/>
  <c r="BB13"/>
  <c r="BB14"/>
  <c r="BB15"/>
  <c r="BB16"/>
  <c r="BB17"/>
  <c r="BB18"/>
  <c r="BB19"/>
  <c r="BB20"/>
  <c r="BB21"/>
  <c r="BB22"/>
  <c r="BB23"/>
  <c r="BB24"/>
  <c r="BB25"/>
  <c r="BB26"/>
  <c r="BB27"/>
  <c r="BB28"/>
  <c r="BB29"/>
  <c r="BB30"/>
  <c r="BB31"/>
  <c r="BB32"/>
  <c r="BB33"/>
  <c r="BB34"/>
  <c r="BB35"/>
  <c r="BB36"/>
  <c r="BB37"/>
  <c r="BB38"/>
  <c r="BB39"/>
  <c r="BB40"/>
  <c r="BB41"/>
  <c r="BB43"/>
  <c r="BB44"/>
  <c r="BB45"/>
  <c r="BB46"/>
  <c r="AT49"/>
  <c r="AT5"/>
  <c r="AT4"/>
  <c r="AT6"/>
  <c r="AT7"/>
  <c r="AT8"/>
  <c r="AT9"/>
  <c r="AT10"/>
  <c r="AT11"/>
  <c r="AT12"/>
  <c r="AT13"/>
  <c r="AT14"/>
  <c r="AT15"/>
  <c r="AT16"/>
  <c r="AT17"/>
  <c r="AT18"/>
  <c r="AT19"/>
  <c r="AT20"/>
  <c r="AT21"/>
  <c r="AT22"/>
  <c r="AT23"/>
  <c r="AT24"/>
  <c r="AT25"/>
  <c r="AT26"/>
  <c r="AT27"/>
  <c r="AT28"/>
  <c r="AT29"/>
  <c r="AT30"/>
  <c r="AT31"/>
  <c r="AT32"/>
  <c r="AT33"/>
  <c r="AT34"/>
  <c r="AT35"/>
  <c r="AT36"/>
  <c r="AT37"/>
  <c r="AT38"/>
  <c r="AT39"/>
  <c r="AT40"/>
  <c r="AT41"/>
  <c r="AT43"/>
  <c r="AT44"/>
  <c r="AT45"/>
  <c r="AT46"/>
  <c r="BB48"/>
  <c r="BC49"/>
  <c r="AX47"/>
  <c r="AW51"/>
  <c r="AQ51"/>
  <c r="AW49"/>
  <c r="AT48"/>
  <c r="AP49"/>
  <c r="AP5"/>
  <c r="AP4"/>
  <c r="AP6"/>
  <c r="AP7"/>
  <c r="AP8"/>
  <c r="AP9"/>
  <c r="AP10"/>
  <c r="AP11"/>
  <c r="AP12"/>
  <c r="AP13"/>
  <c r="AP14"/>
  <c r="AP15"/>
  <c r="AP16"/>
  <c r="AP17"/>
  <c r="AP18"/>
  <c r="AP19"/>
  <c r="AP20"/>
  <c r="AP21"/>
  <c r="AP22"/>
  <c r="AP23"/>
  <c r="AP24"/>
  <c r="AP25"/>
  <c r="AP26"/>
  <c r="AP27"/>
  <c r="AP28"/>
  <c r="AP29"/>
  <c r="AP30"/>
  <c r="AP31"/>
  <c r="AP32"/>
  <c r="AP33"/>
  <c r="AP34"/>
  <c r="AP35"/>
  <c r="AP36"/>
  <c r="AP37"/>
  <c r="AP38"/>
  <c r="AP39"/>
  <c r="AP40"/>
  <c r="AP41"/>
  <c r="AP43"/>
  <c r="AP44"/>
  <c r="AP45"/>
  <c r="AP46"/>
  <c r="BC51"/>
  <c r="BD47" s="1"/>
  <c r="AX48" l="1"/>
  <c r="BD48"/>
  <c r="AQ51" i="133"/>
  <c r="AN49"/>
  <c r="AN4"/>
  <c r="AN5"/>
  <c r="AN6"/>
  <c r="AN7"/>
  <c r="AN8"/>
  <c r="AN9"/>
  <c r="AN10"/>
  <c r="AN11"/>
  <c r="AN12"/>
  <c r="AN13"/>
  <c r="AN14"/>
  <c r="AN15"/>
  <c r="AN16"/>
  <c r="AN17"/>
  <c r="AN18"/>
  <c r="AN19"/>
  <c r="AN20"/>
  <c r="AN21"/>
  <c r="AN22"/>
  <c r="AN23"/>
  <c r="AN24"/>
  <c r="AN25"/>
  <c r="AN26"/>
  <c r="AN27"/>
  <c r="AN28"/>
  <c r="AN29"/>
  <c r="AN30"/>
  <c r="AN31"/>
  <c r="AN32"/>
  <c r="AN33"/>
  <c r="AN34"/>
  <c r="AN35"/>
  <c r="AN36"/>
  <c r="AN37"/>
  <c r="AN38"/>
  <c r="AN39"/>
  <c r="AN40"/>
  <c r="AN41"/>
  <c r="AN43"/>
  <c r="AN44"/>
  <c r="AN45"/>
  <c r="AN46"/>
  <c r="AN48"/>
  <c r="AQ49"/>
  <c r="BD52"/>
  <c r="BD53" s="1"/>
  <c r="I38" s="1"/>
  <c r="AV52"/>
  <c r="AV53" s="1"/>
  <c r="H25" s="1"/>
  <c r="AX52"/>
  <c r="AX53" s="1"/>
  <c r="I25" s="1"/>
  <c r="AR49" i="134"/>
  <c r="AR5"/>
  <c r="AR4"/>
  <c r="AR6"/>
  <c r="AR7"/>
  <c r="AR8"/>
  <c r="AR9"/>
  <c r="AR10"/>
  <c r="AR11"/>
  <c r="AR12"/>
  <c r="AR13"/>
  <c r="AR14"/>
  <c r="AR15"/>
  <c r="AR16"/>
  <c r="AR17"/>
  <c r="AR18"/>
  <c r="AR19"/>
  <c r="AR20"/>
  <c r="AR21"/>
  <c r="AR22"/>
  <c r="AR23"/>
  <c r="AR24"/>
  <c r="AR25"/>
  <c r="AR26"/>
  <c r="AR27"/>
  <c r="AR28"/>
  <c r="AR29"/>
  <c r="AR30"/>
  <c r="AR31"/>
  <c r="AR32"/>
  <c r="AR33"/>
  <c r="AR34"/>
  <c r="AR35"/>
  <c r="AR36"/>
  <c r="AR37"/>
  <c r="AR38"/>
  <c r="AR39"/>
  <c r="AR40"/>
  <c r="AR41"/>
  <c r="AR43"/>
  <c r="AR44"/>
  <c r="AR45"/>
  <c r="AR46"/>
  <c r="AR47"/>
  <c r="AR48"/>
  <c r="AP52"/>
  <c r="AP53" s="1"/>
  <c r="H13" s="1"/>
  <c r="BD49"/>
  <c r="BD5"/>
  <c r="BD4"/>
  <c r="BD6"/>
  <c r="BD7"/>
  <c r="BD8"/>
  <c r="BD9"/>
  <c r="BD10"/>
  <c r="BD11"/>
  <c r="BD12"/>
  <c r="BD13"/>
  <c r="BD14"/>
  <c r="BD15"/>
  <c r="BD16"/>
  <c r="BD17"/>
  <c r="BD18"/>
  <c r="BD19"/>
  <c r="BD20"/>
  <c r="BD21"/>
  <c r="BD22"/>
  <c r="BD23"/>
  <c r="BD24"/>
  <c r="BD25"/>
  <c r="BD26"/>
  <c r="BD27"/>
  <c r="BD28"/>
  <c r="BD29"/>
  <c r="BD30"/>
  <c r="BD31"/>
  <c r="BD32"/>
  <c r="BD33"/>
  <c r="BD34"/>
  <c r="BD35"/>
  <c r="BD36"/>
  <c r="BD37"/>
  <c r="BD38"/>
  <c r="BD39"/>
  <c r="BD40"/>
  <c r="BD41"/>
  <c r="BD43"/>
  <c r="BD44"/>
  <c r="BD45"/>
  <c r="BD46"/>
  <c r="AX49"/>
  <c r="AX5"/>
  <c r="AX4"/>
  <c r="AX6"/>
  <c r="AX7"/>
  <c r="AX8"/>
  <c r="AX9"/>
  <c r="AX10"/>
  <c r="AX11"/>
  <c r="AX12"/>
  <c r="AX13"/>
  <c r="AX14"/>
  <c r="AX15"/>
  <c r="AX16"/>
  <c r="AX17"/>
  <c r="AX18"/>
  <c r="AX19"/>
  <c r="AX20"/>
  <c r="AX21"/>
  <c r="AX22"/>
  <c r="AX23"/>
  <c r="AX24"/>
  <c r="AX25"/>
  <c r="AX26"/>
  <c r="AX27"/>
  <c r="AX28"/>
  <c r="AX29"/>
  <c r="AX30"/>
  <c r="AX31"/>
  <c r="AX32"/>
  <c r="AX33"/>
  <c r="AX34"/>
  <c r="AX35"/>
  <c r="AX36"/>
  <c r="AX37"/>
  <c r="AX38"/>
  <c r="AX39"/>
  <c r="AX40"/>
  <c r="AX41"/>
  <c r="AX43"/>
  <c r="AX44"/>
  <c r="AX45"/>
  <c r="AX46"/>
  <c r="AT52"/>
  <c r="AT53" s="1"/>
  <c r="G25" s="1"/>
  <c r="BB52"/>
  <c r="BB53" s="1"/>
  <c r="H38" s="1"/>
  <c r="AR49" i="133" l="1"/>
  <c r="AR4"/>
  <c r="AR5"/>
  <c r="AR6"/>
  <c r="AR7"/>
  <c r="AR8"/>
  <c r="AR9"/>
  <c r="AR10"/>
  <c r="AR11"/>
  <c r="AR12"/>
  <c r="AR13"/>
  <c r="AR14"/>
  <c r="AR15"/>
  <c r="AR16"/>
  <c r="AR17"/>
  <c r="AR18"/>
  <c r="AR19"/>
  <c r="AR20"/>
  <c r="AR21"/>
  <c r="AR22"/>
  <c r="AR23"/>
  <c r="AR24"/>
  <c r="AR25"/>
  <c r="AR26"/>
  <c r="AR27"/>
  <c r="AR28"/>
  <c r="AR29"/>
  <c r="AR30"/>
  <c r="AR31"/>
  <c r="AR32"/>
  <c r="AR33"/>
  <c r="AR34"/>
  <c r="AR35"/>
  <c r="AR36"/>
  <c r="AR37"/>
  <c r="AR38"/>
  <c r="AR39"/>
  <c r="AR40"/>
  <c r="AR41"/>
  <c r="AR43"/>
  <c r="AR44"/>
  <c r="AR45"/>
  <c r="AR46"/>
  <c r="AR47"/>
  <c r="AR48"/>
  <c r="AN52"/>
  <c r="AN53" s="1"/>
  <c r="G13" s="1"/>
  <c r="BD52" i="134"/>
  <c r="BD53" s="1"/>
  <c r="I38" s="1"/>
  <c r="AR52"/>
  <c r="AR53" s="1"/>
  <c r="I13" s="1"/>
  <c r="AX52"/>
  <c r="AX53" s="1"/>
  <c r="I25" s="1"/>
  <c r="AR52" i="133" l="1"/>
  <c r="AR53" s="1"/>
  <c r="I13" s="1"/>
</calcChain>
</file>

<file path=xl/comments1.xml><?xml version="1.0" encoding="utf-8"?>
<comments xmlns="http://schemas.openxmlformats.org/spreadsheetml/2006/main">
  <authors>
    <author>DGRH</author>
  </authors>
  <commentList>
    <comment ref="D71" authorId="0">
      <text>
        <r>
          <rPr>
            <b/>
            <sz val="8"/>
            <color indexed="81"/>
            <rFont val="Tahoma"/>
            <family val="2"/>
          </rPr>
          <t>DGRH:</t>
        </r>
        <r>
          <rPr>
            <sz val="8"/>
            <color indexed="81"/>
            <rFont val="Tahoma"/>
            <family val="2"/>
          </rPr>
          <t xml:space="preserve">
</t>
        </r>
      </text>
    </comment>
  </commentList>
</comments>
</file>

<file path=xl/comments2.xml><?xml version="1.0" encoding="utf-8"?>
<comments xmlns="http://schemas.openxmlformats.org/spreadsheetml/2006/main">
  <authors>
    <author>DGRH</author>
  </authors>
  <commentList>
    <comment ref="D87" authorId="0">
      <text>
        <r>
          <rPr>
            <b/>
            <sz val="8"/>
            <color indexed="81"/>
            <rFont val="Tahoma"/>
            <family val="2"/>
          </rPr>
          <t>DGRH:</t>
        </r>
        <r>
          <rPr>
            <sz val="8"/>
            <color indexed="81"/>
            <rFont val="Tahoma"/>
            <family val="2"/>
          </rPr>
          <t xml:space="preserve">
</t>
        </r>
      </text>
    </comment>
  </commentList>
</comments>
</file>

<file path=xl/comments3.xml><?xml version="1.0" encoding="utf-8"?>
<comments xmlns="http://schemas.openxmlformats.org/spreadsheetml/2006/main">
  <authors>
    <author>Ordinateur Personnel</author>
  </authors>
  <commentList>
    <comment ref="C65" authorId="0">
      <text>
        <r>
          <rPr>
            <b/>
            <sz val="9"/>
            <color indexed="81"/>
            <rFont val="Tahoma"/>
            <family val="2"/>
          </rPr>
          <t>Ordinateur Personnel:</t>
        </r>
        <r>
          <rPr>
            <sz val="9"/>
            <color indexed="81"/>
            <rFont val="Tahoma"/>
            <family val="2"/>
          </rPr>
          <t xml:space="preserve">
</t>
        </r>
      </text>
    </comment>
  </commentList>
</comments>
</file>

<file path=xl/sharedStrings.xml><?xml version="1.0" encoding="utf-8"?>
<sst xmlns="http://schemas.openxmlformats.org/spreadsheetml/2006/main" count="5861" uniqueCount="1517">
  <si>
    <t>En outre, pour les invités, la valeur reprise correspond au 1/8ème de l'effectif déclaré par les établissements, pour tenir compte de la durée moyenne d'une invitation, égale à un mois et demi.</t>
  </si>
  <si>
    <t>PARIS ENSAM (4)</t>
  </si>
  <si>
    <t xml:space="preserve">                                                              </t>
  </si>
  <si>
    <t>Répartition des associés à  temps plein (AS)  par corps, sexe et discipline CNU</t>
  </si>
  <si>
    <t>Grande Discipline</t>
  </si>
  <si>
    <t>Section</t>
  </si>
  <si>
    <t>Titre de la section</t>
  </si>
  <si>
    <t>MCF AS</t>
  </si>
  <si>
    <t>PR AS</t>
  </si>
  <si>
    <t>Total AS</t>
  </si>
  <si>
    <t>% sur total associés</t>
  </si>
  <si>
    <t>Droit</t>
  </si>
  <si>
    <t>01</t>
  </si>
  <si>
    <t>Droit privé et sciences criminelles</t>
  </si>
  <si>
    <t>Economie</t>
  </si>
  <si>
    <t>02</t>
  </si>
  <si>
    <t>Droit public</t>
  </si>
  <si>
    <t>et</t>
  </si>
  <si>
    <t>03</t>
  </si>
  <si>
    <t>Histoire du droit et des institutions</t>
  </si>
  <si>
    <t>Gestion</t>
  </si>
  <si>
    <t>04</t>
  </si>
  <si>
    <t>Science politique</t>
  </si>
  <si>
    <t>05</t>
  </si>
  <si>
    <t xml:space="preserve">Sciences économiques </t>
  </si>
  <si>
    <t>06</t>
  </si>
  <si>
    <t>Sciences de gestion</t>
  </si>
  <si>
    <t>Total Droit, Economie et Gestion</t>
  </si>
  <si>
    <t>07</t>
  </si>
  <si>
    <t>Sciences du langage : linguistique et phonétique générales</t>
  </si>
  <si>
    <t>08</t>
  </si>
  <si>
    <t>Langues et littératures anciennes</t>
  </si>
  <si>
    <t>Sciences</t>
  </si>
  <si>
    <t>09</t>
  </si>
  <si>
    <t>Langue et littérature françaises</t>
  </si>
  <si>
    <t>humaines</t>
  </si>
  <si>
    <t>10</t>
  </si>
  <si>
    <t>Littératures comparées</t>
  </si>
  <si>
    <t>11</t>
  </si>
  <si>
    <t>Langues et littératures anglaises et anglo-saxonnes</t>
  </si>
  <si>
    <t>12</t>
  </si>
  <si>
    <t>Langues et littératures germaniques et scandinaves</t>
  </si>
  <si>
    <t>13</t>
  </si>
  <si>
    <t>Langues et littératures slaves</t>
  </si>
  <si>
    <t>14</t>
  </si>
  <si>
    <t xml:space="preserve">Langues et littératures romanes : espagnol, italien, portugais, autres langues romanes </t>
  </si>
  <si>
    <t>15</t>
  </si>
  <si>
    <t>Langues et littératures arabes, chinoises, japonaises, hébraïques, d'autres domaines linguistiques</t>
  </si>
  <si>
    <t>16</t>
  </si>
  <si>
    <t>Psychologie, psychologie clinique, psychologie sociale</t>
  </si>
  <si>
    <t>17</t>
  </si>
  <si>
    <t>Philosophie</t>
  </si>
  <si>
    <t>18</t>
  </si>
  <si>
    <t xml:space="preserve">Architecture (ses théories et ses pratiques), arts appliqués, arts plastiques, arts du spectacle, épistémologie des enseignements artistiques, esthétique, musicologie, musique, sciences de l'art     </t>
  </si>
  <si>
    <t>19</t>
  </si>
  <si>
    <t>Sociologie, démographie</t>
  </si>
  <si>
    <t>20</t>
  </si>
  <si>
    <t>Anthropologie biologique, ethnologie, préhistoire</t>
  </si>
  <si>
    <t>21</t>
  </si>
  <si>
    <t xml:space="preserve">Histoire et civilisations : histoire et archéologie des mondes anciens et des mondes médiévaux ; de l'art </t>
  </si>
  <si>
    <t>22</t>
  </si>
  <si>
    <t xml:space="preserve">Histoire et civilisations : histoire des mondes modernes, histoire du monde contemporain ; de l'art ; de la musique </t>
  </si>
  <si>
    <t>23</t>
  </si>
  <si>
    <t>Géographie physique, humaine, économique et régionale</t>
  </si>
  <si>
    <t>24</t>
  </si>
  <si>
    <t>Aménagement de l'espace, urbanisme</t>
  </si>
  <si>
    <t>70</t>
  </si>
  <si>
    <t>Sciences de l'éducation</t>
  </si>
  <si>
    <t>71</t>
  </si>
  <si>
    <t>Sciences de l'information et de la communication</t>
  </si>
  <si>
    <t>Epistémologie, histoire des sciences et des techniques</t>
  </si>
  <si>
    <t>73</t>
  </si>
  <si>
    <t>Cultures et langues régionales</t>
  </si>
  <si>
    <t>74</t>
  </si>
  <si>
    <t>Sciences et techniques des activités physiques et sportives</t>
  </si>
  <si>
    <t>Théologie catholique</t>
  </si>
  <si>
    <t>Théologie protestante</t>
  </si>
  <si>
    <t>Total Lettres et Sciences humaines</t>
  </si>
  <si>
    <t>Total Pharmacie</t>
  </si>
  <si>
    <t>25</t>
  </si>
  <si>
    <t>Mathématiques</t>
  </si>
  <si>
    <t>Mathématiques appliquées et applications des mathématiques</t>
  </si>
  <si>
    <t>Techniques</t>
  </si>
  <si>
    <t>Informatique</t>
  </si>
  <si>
    <t>Milieux denses et matériaux</t>
  </si>
  <si>
    <t>Constituants élémentaires</t>
  </si>
  <si>
    <t>Milieux dilués et optique</t>
  </si>
  <si>
    <t>Chimie théorique, physique, analytique</t>
  </si>
  <si>
    <t>Chimie organique, minérale, industrielle</t>
  </si>
  <si>
    <t>Chimie des matériaux</t>
  </si>
  <si>
    <t>Astronomie, astrophysique</t>
  </si>
  <si>
    <t>Structure et évolution de la Terre et des autres planètes</t>
  </si>
  <si>
    <t>Terre solide : géodynamique des enveloppes supérieures, paléo-biosphère</t>
  </si>
  <si>
    <t xml:space="preserve">Météorologie, océanographie physique et physique de l'environnement </t>
  </si>
  <si>
    <t>Mécanique, génie mécanique, génie civil</t>
  </si>
  <si>
    <t>Génie informatique, automatique et traitement du signal</t>
  </si>
  <si>
    <t>Energétique, génie des procédés</t>
  </si>
  <si>
    <t>Biochimie et biologie moléculaire</t>
  </si>
  <si>
    <t>Biologie cellulaire</t>
  </si>
  <si>
    <t>Physiologie</t>
  </si>
  <si>
    <t>Biologie des populations et écologie</t>
  </si>
  <si>
    <t>Biologie des organismes</t>
  </si>
  <si>
    <t>Neurosciences</t>
  </si>
  <si>
    <t>Total Sciences</t>
  </si>
  <si>
    <t>TOUTES SECTIONS CONFONDUES</t>
  </si>
  <si>
    <t>Note: "MCF AS" = maître de conférences associé à temps plein, "PR AS" = professeur des universités associé à temps plein</t>
  </si>
  <si>
    <t>Répartition des associés à mi-temps (ASMT)  par corps, sexe et discipline CNU</t>
  </si>
  <si>
    <t>MCF ASMT</t>
  </si>
  <si>
    <t>PR ASMT</t>
  </si>
  <si>
    <t>Total ASMT</t>
  </si>
  <si>
    <t>Note: "MCF ASMT" = maître de conférences associé à mi-temps, "PR ASMT" = professeur des universités associé à mi-temps</t>
  </si>
  <si>
    <t>Répartition par tranches d'âge, sexe et grande discipline CNU</t>
  </si>
  <si>
    <t>DroitScEco</t>
  </si>
  <si>
    <t>Tot H+F</t>
  </si>
  <si>
    <t>D H+F</t>
  </si>
  <si>
    <t>L H+F</t>
  </si>
  <si>
    <t>Total Hommes</t>
  </si>
  <si>
    <t>Total Femmes</t>
  </si>
  <si>
    <t>DroitScEco Hommes</t>
  </si>
  <si>
    <t>DroitScEco Femmes</t>
  </si>
  <si>
    <t>Lettres Hommes</t>
  </si>
  <si>
    <t>Lettres Femmes</t>
  </si>
  <si>
    <t>Tranches d'âges</t>
  </si>
  <si>
    <t>Droit, Economie et Gestion</t>
  </si>
  <si>
    <t>Lettres et Sciences humaines</t>
  </si>
  <si>
    <t>Section du CNU</t>
  </si>
  <si>
    <t>DROIT</t>
  </si>
  <si>
    <t>72</t>
  </si>
  <si>
    <t>LETTTRES</t>
  </si>
  <si>
    <t>SCIENCES</t>
  </si>
  <si>
    <t>PHARMACIE</t>
  </si>
  <si>
    <t>Invités</t>
  </si>
  <si>
    <t>établissements dont la section cnu n'est pas renseignée</t>
  </si>
  <si>
    <t>total + ss disc</t>
  </si>
  <si>
    <t>Ehess</t>
  </si>
  <si>
    <t>Museum</t>
  </si>
  <si>
    <t>Ecp</t>
  </si>
  <si>
    <t>AS</t>
  </si>
  <si>
    <t>ASS</t>
  </si>
  <si>
    <t>31-96</t>
  </si>
  <si>
    <t>TOT</t>
  </si>
  <si>
    <t>INV</t>
  </si>
  <si>
    <t>BELFORT UTBM</t>
  </si>
  <si>
    <t>BORDEAUX ENSIER</t>
  </si>
  <si>
    <t>NOISY LE GD ENSLL</t>
  </si>
  <si>
    <t xml:space="preserve">LYON ENS LETTRES  </t>
  </si>
  <si>
    <t>NANTES ECOLE CENTR.</t>
  </si>
  <si>
    <t>PARIS  9</t>
  </si>
  <si>
    <t>UNIV. TECHNO TROYES</t>
  </si>
  <si>
    <t>INSHEA</t>
  </si>
  <si>
    <t>Etablissement d'obtention du doctorat</t>
  </si>
  <si>
    <t>Etranger</t>
  </si>
  <si>
    <t>LORRAINE</t>
  </si>
  <si>
    <t>ST OUEN SUP MECA</t>
  </si>
  <si>
    <t>PARIS  DAUPHINE</t>
  </si>
  <si>
    <t>Etablissement</t>
  </si>
  <si>
    <t>Académie d'AIX</t>
  </si>
  <si>
    <t>Académie d'AMIENS</t>
  </si>
  <si>
    <t>Académie des ANTILLES</t>
  </si>
  <si>
    <t>Académie de BESANCON</t>
  </si>
  <si>
    <t>Académie de BORDEAUX</t>
  </si>
  <si>
    <t>Académie de CAEN</t>
  </si>
  <si>
    <t>Académie de CLERMONT</t>
  </si>
  <si>
    <t>Académie de CORSE</t>
  </si>
  <si>
    <r>
      <t>TOTAL ATER 
en 1</t>
    </r>
    <r>
      <rPr>
        <b/>
        <vertAlign val="superscript"/>
        <sz val="9"/>
        <rFont val="Times New Roman"/>
        <family val="1"/>
      </rPr>
      <t xml:space="preserve">er </t>
    </r>
    <r>
      <rPr>
        <b/>
        <sz val="9"/>
        <rFont val="Times New Roman"/>
        <family val="1"/>
      </rPr>
      <t>contrat</t>
    </r>
  </si>
  <si>
    <t>Autres ATER</t>
  </si>
  <si>
    <t>PARIS INALCO</t>
  </si>
  <si>
    <t>PARIS ENSAM</t>
  </si>
  <si>
    <t>PARIS EPHE</t>
  </si>
  <si>
    <t>PARIS COLL.DE FRANCE</t>
  </si>
  <si>
    <t>POITIERS</t>
  </si>
  <si>
    <t>PARIS IPG</t>
  </si>
  <si>
    <t>PARIS ENS CHIMIE</t>
  </si>
  <si>
    <t>PARIS CNAM</t>
  </si>
  <si>
    <t>PARIS EHESS</t>
  </si>
  <si>
    <t>REIMS</t>
  </si>
  <si>
    <t>PARIS OBSERVATOIRE</t>
  </si>
  <si>
    <t>PARIS ENS</t>
  </si>
  <si>
    <t>PARIS MUSEUM</t>
  </si>
  <si>
    <t>PARIS IAE</t>
  </si>
  <si>
    <t>PARIS IEP</t>
  </si>
  <si>
    <t>Total  académie de Paris</t>
  </si>
  <si>
    <t>LA ROCHELLE</t>
  </si>
  <si>
    <t>POITIERS ENSMA</t>
  </si>
  <si>
    <t>ROUEN</t>
  </si>
  <si>
    <t>Total  académie de Poitiers</t>
  </si>
  <si>
    <t>TROYES U.T.</t>
  </si>
  <si>
    <t>STRASBOURG</t>
  </si>
  <si>
    <t>Total  académie de Reims</t>
  </si>
  <si>
    <t>RENNES 1</t>
  </si>
  <si>
    <t>RENNES 2</t>
  </si>
  <si>
    <t>BREST</t>
  </si>
  <si>
    <t>BRETAGNE-SUD</t>
  </si>
  <si>
    <t>RENNES IEP</t>
  </si>
  <si>
    <t>RENNES INSA</t>
  </si>
  <si>
    <t>RENNES ENS CHIMIE</t>
  </si>
  <si>
    <t>Total  académie de Rennes</t>
  </si>
  <si>
    <t>LE HAVRE</t>
  </si>
  <si>
    <t>ROUEN INSA</t>
  </si>
  <si>
    <t>Total  académie de Rouen</t>
  </si>
  <si>
    <t>MULHOUSE</t>
  </si>
  <si>
    <t>Total  académie de Strasbourg</t>
  </si>
  <si>
    <t>TOULOUSE 1</t>
  </si>
  <si>
    <t>TOULOUSE 2</t>
  </si>
  <si>
    <t>TOULOUSE 3</t>
  </si>
  <si>
    <t>TOULOUSE INP</t>
  </si>
  <si>
    <t>TOULOUSE IEP</t>
  </si>
  <si>
    <t>TOULOUSE INSA</t>
  </si>
  <si>
    <t>TARBES ENI</t>
  </si>
  <si>
    <t>Sciences physico-chimiques et ingéniérie appliquée à la santé</t>
  </si>
  <si>
    <t>Sciences du médicament et des autres produits de santé</t>
  </si>
  <si>
    <t>Sciences biologiques, fondamentales et clinique</t>
  </si>
  <si>
    <t>Génie électrique, électronique, photonique et systèmes</t>
  </si>
  <si>
    <t>et taux d'emploi dans leur établissement d'origine</t>
  </si>
  <si>
    <t>Variation 2009/2008</t>
  </si>
  <si>
    <t>(*) L'Institut polytechnique de Bordeaux créé par le D. n°2009-329 du 25 mars 2009 a absorbé notamment l'ENSEIR et l'ENSCP de Bordeaux (cf. JORF du 27 mars 2009)</t>
  </si>
  <si>
    <t>l'ENSEIR et l'ENSCP de Bordeaux (cf. JORF du 27 mars 2009)</t>
  </si>
  <si>
    <t>saisir valeurs sur la zone  jaune</t>
  </si>
  <si>
    <t>Ces valeurs seront recopiées automatiquement</t>
  </si>
  <si>
    <t>dans les cellules adhoc des différents</t>
  </si>
  <si>
    <t>onglets concernés.</t>
  </si>
  <si>
    <t>Attention, en cas de modification de ces onglets</t>
  </si>
  <si>
    <t>(c'est le numéro de la page où se trouve la table des sections du CNU)</t>
  </si>
  <si>
    <t>en colonne A</t>
  </si>
  <si>
    <t>1014-A1</t>
  </si>
  <si>
    <t>1041-AVI</t>
  </si>
  <si>
    <t>1050-IEP13</t>
  </si>
  <si>
    <t>1060-ECM</t>
  </si>
  <si>
    <t>1116-AMI1</t>
  </si>
  <si>
    <t>1120-UTC</t>
  </si>
  <si>
    <t>1211-UAG</t>
  </si>
  <si>
    <t>1315-UFC</t>
  </si>
  <si>
    <t>1320-UTBM</t>
  </si>
  <si>
    <t>1330-ENS2M</t>
  </si>
  <si>
    <t>1412-B1</t>
  </si>
  <si>
    <t>1422-B2</t>
  </si>
  <si>
    <t>1431-B3</t>
  </si>
  <si>
    <t>1443-B4</t>
  </si>
  <si>
    <t>1451-PAU</t>
  </si>
  <si>
    <t>1460-IEP33</t>
  </si>
  <si>
    <t>1470-ENSIER</t>
  </si>
  <si>
    <t>1515-CAEN</t>
  </si>
  <si>
    <t>1520-ISMRA</t>
  </si>
  <si>
    <t>1612-CL1</t>
  </si>
  <si>
    <t>1623-CL2</t>
  </si>
  <si>
    <t>1630-ENSC63</t>
  </si>
  <si>
    <t>1640-IFMA</t>
  </si>
  <si>
    <t>1711-CORTE</t>
  </si>
  <si>
    <t>1811-P8</t>
  </si>
  <si>
    <t>1824-P12</t>
  </si>
  <si>
    <t>1831-P13</t>
  </si>
  <si>
    <t>1841-MLV</t>
  </si>
  <si>
    <t>1850-CACHAN</t>
  </si>
  <si>
    <t>1870-SUPMEC</t>
  </si>
  <si>
    <t>1917-DIJON</t>
  </si>
  <si>
    <t>2015-G1</t>
  </si>
  <si>
    <t>2021-G2</t>
  </si>
  <si>
    <t>2030-G3</t>
  </si>
  <si>
    <t>2048-INPG</t>
  </si>
  <si>
    <t>2053-CHAMBE</t>
  </si>
  <si>
    <t>2060-IEP38</t>
  </si>
  <si>
    <t>2112-LARE</t>
  </si>
  <si>
    <t>22A1-L1</t>
  </si>
  <si>
    <t>22B2-L2</t>
  </si>
  <si>
    <t>22C1-L3</t>
  </si>
  <si>
    <t>22D3-ARTOIS</t>
  </si>
  <si>
    <t>22E1-LITTO</t>
  </si>
  <si>
    <t>22F2-UHC</t>
  </si>
  <si>
    <t>22G0-ECLI</t>
  </si>
  <si>
    <t>22H0-ENSAIT</t>
  </si>
  <si>
    <t>22I0-IEP59</t>
  </si>
  <si>
    <t>2310-LIMOG</t>
  </si>
  <si>
    <t>24A2-LY1</t>
  </si>
  <si>
    <t>24B1-LY2</t>
  </si>
  <si>
    <t>24C1-LY3</t>
  </si>
  <si>
    <t>24D1-STET</t>
  </si>
  <si>
    <t>24E0-IEP69</t>
  </si>
  <si>
    <t>24G0-ENSLY</t>
  </si>
  <si>
    <t>24H0-ENSLSH</t>
  </si>
  <si>
    <t>24J0-ECLY</t>
  </si>
  <si>
    <t>24L1-INSAL</t>
  </si>
  <si>
    <t>24N0-ENISE</t>
  </si>
  <si>
    <t>2512-M1</t>
  </si>
  <si>
    <t>2524-M2</t>
  </si>
  <si>
    <t>2530-M3</t>
  </si>
  <si>
    <t>2540-NIMES</t>
  </si>
  <si>
    <t>2551-PERP</t>
  </si>
  <si>
    <t>2560-ENSC34</t>
  </si>
  <si>
    <t>2612-N1</t>
  </si>
  <si>
    <t>2621-N2</t>
  </si>
  <si>
    <t>2637-INPL</t>
  </si>
  <si>
    <t>2641-METZ</t>
  </si>
  <si>
    <t>2650-ENIM</t>
  </si>
  <si>
    <t>2712-NANTES</t>
  </si>
  <si>
    <t>2721-LEMA</t>
  </si>
  <si>
    <t>2731-ANGERS</t>
  </si>
  <si>
    <t>2740-ECN</t>
  </si>
  <si>
    <t>2812-NICE</t>
  </si>
  <si>
    <t>2821-TLN</t>
  </si>
  <si>
    <t>2917-ORLEAN</t>
  </si>
  <si>
    <t>2921-TOURS</t>
  </si>
  <si>
    <t>2930-ENSIB</t>
  </si>
  <si>
    <t>2950-ENVIL</t>
  </si>
  <si>
    <t>3010-UPF</t>
  </si>
  <si>
    <t>3020-NC</t>
  </si>
  <si>
    <t>3111-P1</t>
  </si>
  <si>
    <t>3120-P2</t>
  </si>
  <si>
    <t>3130-P3</t>
  </si>
  <si>
    <t>3142-P4</t>
  </si>
  <si>
    <t>3155-P5</t>
  </si>
  <si>
    <t>3161-P6</t>
  </si>
  <si>
    <t>3177-P7</t>
  </si>
  <si>
    <t>3190-P9</t>
  </si>
  <si>
    <t>31A0-INALCO</t>
  </si>
  <si>
    <t>31B0-ENSAM</t>
  </si>
  <si>
    <t>31C0-EPHE</t>
  </si>
  <si>
    <t>31D0-CDF</t>
  </si>
  <si>
    <t>31E0-IPG</t>
  </si>
  <si>
    <t>31G0-CNAM</t>
  </si>
  <si>
    <t>31H0-EHESS</t>
  </si>
  <si>
    <t>31I0-OBS075</t>
  </si>
  <si>
    <t>31K0-ULM</t>
  </si>
  <si>
    <t>31L0-MUSEUM</t>
  </si>
  <si>
    <t>31N0-CHART</t>
  </si>
  <si>
    <t>31P0-IEP75</t>
  </si>
  <si>
    <t>3215-POIT</t>
  </si>
  <si>
    <t>3221-LARO</t>
  </si>
  <si>
    <t>3230-ENSMA</t>
  </si>
  <si>
    <t>3312-REIMS</t>
  </si>
  <si>
    <t>3320-UTT</t>
  </si>
  <si>
    <t>34A2-R1</t>
  </si>
  <si>
    <t>34B0-R2</t>
  </si>
  <si>
    <t>34C0-UBO</t>
  </si>
  <si>
    <t>34C3-UBO</t>
  </si>
  <si>
    <t>34D1-UBS</t>
  </si>
  <si>
    <t>34E0-IEP35</t>
  </si>
  <si>
    <t>34F0-INSARE</t>
  </si>
  <si>
    <t>34G0-ENSC35</t>
  </si>
  <si>
    <t>34H0-ENIB</t>
  </si>
  <si>
    <t>3514-ROUEN</t>
  </si>
  <si>
    <t>3521-LEHA</t>
  </si>
  <si>
    <t>3530-INSARO</t>
  </si>
  <si>
    <t>3610-STRAS</t>
  </si>
  <si>
    <t>3613-STRAS</t>
  </si>
  <si>
    <t>3641-UHA</t>
  </si>
  <si>
    <t>3711-T1</t>
  </si>
  <si>
    <t>3723-T2</t>
  </si>
  <si>
    <t>3732-T3</t>
  </si>
  <si>
    <t>3741-INPT</t>
  </si>
  <si>
    <t>3750-ALBI</t>
  </si>
  <si>
    <t>3760-IEP31</t>
  </si>
  <si>
    <t>3770-INSAT</t>
  </si>
  <si>
    <t>3780-ENIT</t>
  </si>
  <si>
    <t>38A1-P10</t>
  </si>
  <si>
    <t>38B1-P11</t>
  </si>
  <si>
    <t>38C1-EVRY</t>
  </si>
  <si>
    <t>38D2-CERGY</t>
  </si>
  <si>
    <t>38E1-VSQ</t>
  </si>
  <si>
    <t>38F0-ENSEA</t>
  </si>
  <si>
    <t>38G0-ECP</t>
  </si>
  <si>
    <t>38H0-ENSIIE</t>
  </si>
  <si>
    <t>N°3bis</t>
  </si>
  <si>
    <t>GUADELOUPE  IUFM</t>
  </si>
  <si>
    <t>GUYANE  IUFM</t>
  </si>
  <si>
    <t>SUP MECA PARIS</t>
  </si>
  <si>
    <t>TOURS ENVIL</t>
  </si>
  <si>
    <t>PARIS ECOLE DES CHARTES</t>
  </si>
  <si>
    <t>ESIIE</t>
  </si>
  <si>
    <t>RENNES EHESP</t>
  </si>
  <si>
    <t>85</t>
  </si>
  <si>
    <t>86</t>
  </si>
  <si>
    <t>87</t>
  </si>
  <si>
    <t>Titre 2 - Professeur</t>
  </si>
  <si>
    <t>Titre 2 - Maître de conférences</t>
  </si>
  <si>
    <t>PARIS EC. NAT. CHARTES</t>
  </si>
  <si>
    <t>Droit Sc Eco</t>
  </si>
  <si>
    <t>Lettres</t>
  </si>
  <si>
    <t>Sc H</t>
  </si>
  <si>
    <t>Sc F</t>
  </si>
  <si>
    <t>Ph H</t>
  </si>
  <si>
    <t>Ph F</t>
  </si>
  <si>
    <t>Tot H</t>
  </si>
  <si>
    <t>Tot F</t>
  </si>
  <si>
    <t>D H</t>
  </si>
  <si>
    <t>D F</t>
  </si>
  <si>
    <t>L H</t>
  </si>
  <si>
    <t>L F</t>
  </si>
  <si>
    <t>Plages de données utilisées par les graphiques: vérifier les abscisses "utiles" 
dans données source des graphiques : onglet : plage de données et onglet série : étiquette</t>
  </si>
  <si>
    <t>Variation 2007/2006</t>
  </si>
  <si>
    <t>Total toutes disciplines confondues</t>
  </si>
  <si>
    <t>Ages</t>
  </si>
  <si>
    <t>PR Hommes</t>
  </si>
  <si>
    <t>PR Femmes</t>
  </si>
  <si>
    <t>MCF Hommes</t>
  </si>
  <si>
    <t>MCF Femmes</t>
  </si>
  <si>
    <t>2D Hommes</t>
  </si>
  <si>
    <t>2D Femmes</t>
  </si>
  <si>
    <t>- de 30 ans</t>
  </si>
  <si>
    <t>30-34 ans</t>
  </si>
  <si>
    <t>%Hommes</t>
  </si>
  <si>
    <t>%Femmes</t>
  </si>
  <si>
    <t>35-39 ans</t>
  </si>
  <si>
    <t>40-44 ans</t>
  </si>
  <si>
    <t>Age Moyen</t>
  </si>
  <si>
    <t>45-49 ans</t>
  </si>
  <si>
    <t>50-54 ans</t>
  </si>
  <si>
    <t>55-59 ans</t>
  </si>
  <si>
    <t>Age Médian</t>
  </si>
  <si>
    <t>60-64 ans</t>
  </si>
  <si>
    <t>65 ans et plus</t>
  </si>
  <si>
    <t>Droit  et sciences économiques</t>
  </si>
  <si>
    <t>Lettres et sciences humaines</t>
  </si>
  <si>
    <t>1/2 effectif</t>
  </si>
  <si>
    <t>pr</t>
  </si>
  <si>
    <t>mcf</t>
  </si>
  <si>
    <t>am2d</t>
  </si>
  <si>
    <t>AM2D</t>
  </si>
  <si>
    <t>28</t>
  </si>
  <si>
    <t>29</t>
  </si>
  <si>
    <t>30</t>
  </si>
  <si>
    <t>31</t>
  </si>
  <si>
    <t>32</t>
  </si>
  <si>
    <t>33</t>
  </si>
  <si>
    <t>34</t>
  </si>
  <si>
    <t>SURESNES INSHEA</t>
  </si>
  <si>
    <t xml:space="preserve"> </t>
  </si>
  <si>
    <t>BREST ENI</t>
  </si>
  <si>
    <t>Total académie de Lyon</t>
  </si>
  <si>
    <t>MONTPELLIER 1</t>
  </si>
  <si>
    <t>MONTPELLIER 2</t>
  </si>
  <si>
    <t>MONTPELLIER 3</t>
  </si>
  <si>
    <t>PERPIGNAN</t>
  </si>
  <si>
    <t>MONTPELLIER ENSC</t>
  </si>
  <si>
    <t>Total académie de Montpellier</t>
  </si>
  <si>
    <t>NANCY 1</t>
  </si>
  <si>
    <t>NANCY 2</t>
  </si>
  <si>
    <t>NANTES</t>
  </si>
  <si>
    <t>NANCY INP</t>
  </si>
  <si>
    <t>METZ</t>
  </si>
  <si>
    <t xml:space="preserve"> Enseignants ou chercheurs de nationalité étrangère
(art 2-3)</t>
  </si>
  <si>
    <t>Moniteurs titulaires du doctorat ou en  en dernière année de doctorat
 (art 2-4 et 12-1)</t>
  </si>
  <si>
    <t>Etudiants en dernière année de doctorat 
(art 2-5)</t>
  </si>
  <si>
    <t>Titulaires d'un  doctorat ou d'une habilitation à diriger des recherches
 (art 2-6)</t>
  </si>
  <si>
    <t>TOTAL 
GENERAL</t>
  </si>
  <si>
    <t>TOTAL 
doct. + habilit.</t>
  </si>
  <si>
    <t>Dont habilitation</t>
  </si>
  <si>
    <t>Temps
plein</t>
  </si>
  <si>
    <t>TOTAL</t>
  </si>
  <si>
    <t>Tableau n°1</t>
  </si>
  <si>
    <t>ENSEIGNANTS NON PERMANENTS</t>
  </si>
  <si>
    <t>Variation 2001/2000</t>
  </si>
  <si>
    <t>Variation 2000/1999</t>
  </si>
  <si>
    <t>ATER</t>
  </si>
  <si>
    <t>Contractuels sur emplois vacants du second degré</t>
  </si>
  <si>
    <t>Lecteurs et répétiteurs INALCO</t>
  </si>
  <si>
    <t>Maîtres de langues</t>
  </si>
  <si>
    <t>Professeurs invités</t>
  </si>
  <si>
    <t>Enseignants associés</t>
  </si>
  <si>
    <t>Sous-total enseignants non permanents</t>
  </si>
  <si>
    <t>ENSEIGNANTS TITULAIRES</t>
  </si>
  <si>
    <t>Professeurs des universités et assimilés (*)</t>
  </si>
  <si>
    <t>TOTAL GENERAL</t>
  </si>
  <si>
    <t>Lecteurs</t>
  </si>
  <si>
    <t>Professeurs Invités</t>
  </si>
  <si>
    <t>PR</t>
  </si>
  <si>
    <t>2nd degré</t>
  </si>
  <si>
    <t>Total général</t>
  </si>
  <si>
    <t>AIX-MARSEILLE</t>
  </si>
  <si>
    <t>AVIGNON</t>
  </si>
  <si>
    <t>AIX IEP</t>
  </si>
  <si>
    <t>AMIENS</t>
  </si>
  <si>
    <t>COMPIEGNE</t>
  </si>
  <si>
    <t>Total académie d'Amiens</t>
  </si>
  <si>
    <t>ANTILLES-GUYANE</t>
  </si>
  <si>
    <t>BESANCON</t>
  </si>
  <si>
    <t>Total académies de Guyane-Guadeloupe-Martinique</t>
  </si>
  <si>
    <t>BESANCON ENS MECA</t>
  </si>
  <si>
    <t>Total académie de Besançon</t>
  </si>
  <si>
    <t>BORDEAUX 1</t>
  </si>
  <si>
    <t>BORDEAUX 2</t>
  </si>
  <si>
    <t>BORDEAUX 3</t>
  </si>
  <si>
    <t>BORDEAUX 4</t>
  </si>
  <si>
    <t>PAU</t>
  </si>
  <si>
    <t>BORDEAUX IEP</t>
  </si>
  <si>
    <t>BORDEAUX ENSCP</t>
  </si>
  <si>
    <t>CAEN</t>
  </si>
  <si>
    <t>Total académie de Bordeaux</t>
  </si>
  <si>
    <t>CAEN ISMRA</t>
  </si>
  <si>
    <t>Total académie de Caen</t>
  </si>
  <si>
    <t>CLERMONT 1</t>
  </si>
  <si>
    <t>CLERMONT 2</t>
  </si>
  <si>
    <t>CLERMONT ENS CHIMIE</t>
  </si>
  <si>
    <t>CLERMONT IFMA</t>
  </si>
  <si>
    <t>Total académie de Clermont-Ferrand</t>
  </si>
  <si>
    <t>CORTE</t>
  </si>
  <si>
    <t>Total académie de Corse</t>
  </si>
  <si>
    <t>PARIS  8</t>
  </si>
  <si>
    <t>PARIS 13</t>
  </si>
  <si>
    <t>MARNE-LA-VALLEE</t>
  </si>
  <si>
    <t>CACHAN ENS</t>
  </si>
  <si>
    <t>NOISY LE GRAND LOUIS LUMIERE</t>
  </si>
  <si>
    <t>DIJON</t>
  </si>
  <si>
    <t>Total académie de Créteil</t>
  </si>
  <si>
    <t>Total académie de Dijon</t>
  </si>
  <si>
    <t>GRENOBLE 1</t>
  </si>
  <si>
    <t>GRENOBLE 2</t>
  </si>
  <si>
    <t>GRENOBLE 3</t>
  </si>
  <si>
    <t>LA REUNION</t>
  </si>
  <si>
    <t>CHAMBERY</t>
  </si>
  <si>
    <t>GRENOBLE IEP</t>
  </si>
  <si>
    <t>Total académie de Grenoble</t>
  </si>
  <si>
    <t>EPHE</t>
  </si>
  <si>
    <t xml:space="preserve">Au 1er mars 2005, les chiffres correspondant étaient respectivement de 52,9% et 54,2%. </t>
  </si>
  <si>
    <t>Variation 2006/2005</t>
  </si>
  <si>
    <t>effectifs (d)</t>
  </si>
  <si>
    <t>Chacun de ces articles correspond à une population spécifique:</t>
  </si>
  <si>
    <t>REPARTITION  PAR ARTICLE DE RECRUTEMENT, SUPPORT BUDGETAIRE, QUOTITE ET GRANDE DISCIPLINE.</t>
  </si>
  <si>
    <t>Titre 2 - PR</t>
  </si>
  <si>
    <t>Titre 2 - MCF</t>
  </si>
  <si>
    <t>Titre 3 - Crédits de l'ex-chapitre 31.96</t>
  </si>
  <si>
    <t>REPARTITION  PAR ARTICLE DE RECRUTEMENT, SUPPORT BUDGETAIRE, SEXE ET GRANDE DISCIPLINE.</t>
  </si>
  <si>
    <t>PARIS EC. FRSE EXREME ORIENT</t>
  </si>
  <si>
    <t>MARTINIQUE IUFM</t>
  </si>
  <si>
    <t>N</t>
  </si>
  <si>
    <t>STRASBOURG INSA</t>
  </si>
  <si>
    <t>Académie de STRASBOURG</t>
  </si>
  <si>
    <t>Académie de TOULOUSE</t>
  </si>
  <si>
    <t>Académie de VERSAILLES</t>
  </si>
  <si>
    <t>Variation 2005/2004</t>
  </si>
  <si>
    <t>(Situation appréciée au 1er mars de chacune des années)</t>
  </si>
  <si>
    <t>delta / année n-1</t>
  </si>
  <si>
    <t>-</t>
  </si>
  <si>
    <t>delta / 1999</t>
  </si>
  <si>
    <t>2. Effectifs par imputation budgétaire</t>
  </si>
  <si>
    <t>effectifs</t>
  </si>
  <si>
    <t>à plein temps</t>
  </si>
  <si>
    <t xml:space="preserve">              Les chiffres des cases au fond en pointillé sont recalculées à partir des données du contrôle national </t>
  </si>
  <si>
    <t xml:space="preserve">              des emplois , DAF B1.</t>
  </si>
  <si>
    <t>INALCO</t>
  </si>
  <si>
    <t>Nombre d'ATER recrutés</t>
  </si>
  <si>
    <t>Variation 2002/2001</t>
  </si>
  <si>
    <t>Variation 2003/2002</t>
  </si>
  <si>
    <t>MCF</t>
  </si>
  <si>
    <t>mlg</t>
  </si>
  <si>
    <t>PARIS INSTIT. DE FRANCE</t>
  </si>
  <si>
    <t xml:space="preserve">Sous-total enseignants non permanents </t>
  </si>
  <si>
    <t>Total académie d'Aix-Marseille</t>
  </si>
  <si>
    <t>Femmes</t>
  </si>
  <si>
    <t>Hommes</t>
  </si>
  <si>
    <t>Grande discipline : DROIT</t>
  </si>
  <si>
    <t>Total</t>
  </si>
  <si>
    <t>Age moyen</t>
  </si>
  <si>
    <t>Art 2-1 [a]</t>
  </si>
  <si>
    <t>Art 2-1 [b]</t>
  </si>
  <si>
    <t>Art 2-3</t>
  </si>
  <si>
    <t>Art 2-4</t>
  </si>
  <si>
    <t>Art 2-5</t>
  </si>
  <si>
    <t>Art 2-6</t>
  </si>
  <si>
    <t>Variation 2008/2007</t>
  </si>
  <si>
    <t>total</t>
  </si>
  <si>
    <t xml:space="preserve">aux conditions règlementaires exigées pour le recrutement en qualité d'ATER </t>
  </si>
  <si>
    <t>Art 2-1 [a] :</t>
  </si>
  <si>
    <t>Enseignants du second degré</t>
  </si>
  <si>
    <t>Art 2-1 [b] :</t>
  </si>
  <si>
    <t>Autres fonctionnaires titulaires et stagiaires de catégorie A</t>
  </si>
  <si>
    <t>Art 2-3 :</t>
  </si>
  <si>
    <t>Enseignants ou chercheurs de nationalité étrangère</t>
  </si>
  <si>
    <t>Art 2-4 :</t>
  </si>
  <si>
    <t>Moniteurs titulaires d'un doctorat ou en dernière année de doctorat</t>
  </si>
  <si>
    <t>Art 2-5 :</t>
  </si>
  <si>
    <t>Etudiants en dernière année de doctorat</t>
  </si>
  <si>
    <t>Art 2-6 :</t>
  </si>
  <si>
    <t>Titulaires d'un doctorat ou d'une habilitation à diriger des recherches</t>
  </si>
  <si>
    <t>Enseignants du
second degré Art 2-1 [a]</t>
  </si>
  <si>
    <t>Autres fonctionnaires titulaires et stagiaires de catégorie A 
(Art 2-1 [b])</t>
  </si>
  <si>
    <t>Enseignants du
second degré    Art 2-1 [a]</t>
  </si>
  <si>
    <t>Grande discipline : LETTRES</t>
  </si>
  <si>
    <t>Grande discipline : SCIENCES</t>
  </si>
  <si>
    <t>Grande discipline : PHARMACIE</t>
  </si>
  <si>
    <t>ALBI CUFR</t>
  </si>
  <si>
    <t>Variation 2004/2003</t>
  </si>
  <si>
    <t>Emplois d'enseignants-chercheurs vacants ou  temporairement 
vacants et sur lesquels les établissements décident 
de recruter des ATER</t>
  </si>
  <si>
    <t>Répartition par article de recrutement, sexe, âge moyen et grande discipline.</t>
  </si>
  <si>
    <t>EHESS</t>
  </si>
  <si>
    <t>Total académie de La Réunion</t>
  </si>
  <si>
    <t>LILLE 1</t>
  </si>
  <si>
    <t>LILLE 2</t>
  </si>
  <si>
    <t>LILLE 3</t>
  </si>
  <si>
    <t>ARTOIS</t>
  </si>
  <si>
    <t>LITTORAL</t>
  </si>
  <si>
    <t>VALENCIENNES</t>
  </si>
  <si>
    <t>LILLE ECOLE CENTRALE</t>
  </si>
  <si>
    <t>ROUBAIX ENSAIT</t>
  </si>
  <si>
    <t>LIMOGES</t>
  </si>
  <si>
    <t>LILLE IEP</t>
  </si>
  <si>
    <t>LILLE ENS CHIMIE</t>
  </si>
  <si>
    <t>Total académie de Lille</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</si>
  <si>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</si>
  <si>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</si>
  <si>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</si>
  <si>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</si>
  <si>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</si>
  <si>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</si>
  <si>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</si>
  <si>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</si>
  <si>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</si>
  <si>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</si>
  <si>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</si>
  <si>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</si>
  <si>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</si>
  <si>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</si>
  <si>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</si>
  <si>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</si>
  <si>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</si>
  <si>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</si>
  <si>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</si>
  <si>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</si>
  <si>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</si>
  <si>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</si>
  <si>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</si>
  <si>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</si>
  <si>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</si>
  <si>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</si>
  <si>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</si>
  <si>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</si>
  <si>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</si>
  <si>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</si>
  <si>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</si>
  <si>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assistants</t>
  </si>
  <si>
    <t>Pharmacie</t>
  </si>
  <si>
    <t>H</t>
  </si>
  <si>
    <t>F</t>
  </si>
  <si>
    <t xml:space="preserve">taux d'emploi des ATER docteurs dans leur établissement d'origine </t>
  </si>
  <si>
    <t>Sciences et techniques</t>
  </si>
  <si>
    <t>DGRH A1-1</t>
  </si>
  <si>
    <t>Répartition des personnels enseignants non permanents</t>
  </si>
  <si>
    <t>Références du décret n°88-654 du 7 mai 1988 modifié</t>
  </si>
  <si>
    <t>MARNE LA VALLEE</t>
  </si>
  <si>
    <t>Académie de CRETEIL</t>
  </si>
  <si>
    <t>Académie de DIJON</t>
  </si>
  <si>
    <t>Académie de GRENOBLE</t>
  </si>
  <si>
    <t>Académie de LA REUNION</t>
  </si>
  <si>
    <t>Académie de LILLE</t>
  </si>
  <si>
    <t>Académie de LIMOGES</t>
  </si>
  <si>
    <t>Académie de LYON</t>
  </si>
  <si>
    <t>Académie de MONTPELLIER</t>
  </si>
  <si>
    <t>Académie de NANCY-METZ</t>
  </si>
  <si>
    <t>Académie de NANTES</t>
  </si>
  <si>
    <t>Académie de NICE</t>
  </si>
  <si>
    <t>Académie d'ORLEANS-TOURS</t>
  </si>
  <si>
    <t>Académie de PARIS</t>
  </si>
  <si>
    <t>Académie de POITIERS</t>
  </si>
  <si>
    <t>Académie de REIMS</t>
  </si>
  <si>
    <t>BRETAGNE SUD</t>
  </si>
  <si>
    <t>Académie de RENNES</t>
  </si>
  <si>
    <t>Académie de ROUEN</t>
  </si>
  <si>
    <t>METZ ENI</t>
  </si>
  <si>
    <t>Total académie de Nancy-Metz</t>
  </si>
  <si>
    <t>NICE</t>
  </si>
  <si>
    <t>LE MANS</t>
  </si>
  <si>
    <t>ANGERS</t>
  </si>
  <si>
    <t>ORLEANS</t>
  </si>
  <si>
    <t>NANTES ECOLE CENTRALE</t>
  </si>
  <si>
    <t>Total académie de Nantes</t>
  </si>
  <si>
    <t>TOULON</t>
  </si>
  <si>
    <t>Total académie de Nice</t>
  </si>
  <si>
    <t>TOURS</t>
  </si>
  <si>
    <t>BOURGES ENSI</t>
  </si>
  <si>
    <t>BLOIS ENSP</t>
  </si>
  <si>
    <t>Total académie d'Orléans-Tours</t>
  </si>
  <si>
    <t>POLYNESIE</t>
  </si>
  <si>
    <t>NOUVELLE CALEDONIE</t>
  </si>
  <si>
    <t>Total  hors académie (Pacifique)</t>
  </si>
  <si>
    <t>PARIS  1</t>
  </si>
  <si>
    <t>PARIS  2</t>
  </si>
  <si>
    <t>PARIS  3</t>
  </si>
  <si>
    <t>PARIS  4</t>
  </si>
  <si>
    <t>PARIS  5</t>
  </si>
  <si>
    <t>PARIS  6</t>
  </si>
  <si>
    <t>PARIS  7</t>
  </si>
  <si>
    <t>--</t>
  </si>
  <si>
    <t>Sans discipline (Grands Etablissements)</t>
  </si>
  <si>
    <t>Sections CNU</t>
  </si>
  <si>
    <t>Répartition par section et sexe des nouveaux ATER</t>
  </si>
  <si>
    <t>Note de présentation</t>
  </si>
  <si>
    <t>EVRY ENSIEE</t>
  </si>
  <si>
    <t>ENSAM</t>
  </si>
  <si>
    <t>MUSEUM</t>
  </si>
  <si>
    <t>- toutes disciplines confondues</t>
  </si>
  <si>
    <t>- droit</t>
  </si>
  <si>
    <t>- lettres</t>
  </si>
  <si>
    <t>- sciences</t>
  </si>
  <si>
    <t>Répartition des ATER par tranche d'âge, sexe et grande discipline</t>
  </si>
  <si>
    <t>- pharmacie</t>
  </si>
  <si>
    <t xml:space="preserve">Répartition des personnels non permanents par établissement </t>
  </si>
  <si>
    <t xml:space="preserve"> -  Sommaire des tableaux -</t>
  </si>
  <si>
    <t>Pyramide des âges des ATER</t>
  </si>
  <si>
    <t>Page :</t>
  </si>
  <si>
    <t>numetab</t>
  </si>
  <si>
    <t>Support</t>
  </si>
  <si>
    <t>Equivalence
 TP</t>
  </si>
  <si>
    <t>MT</t>
  </si>
  <si>
    <t xml:space="preserve">TP </t>
  </si>
  <si>
    <t>COMPIEGNE UT</t>
  </si>
  <si>
    <t>BELFORT-MONTBELIARD UT</t>
  </si>
  <si>
    <t>CLERMONT ENSC</t>
  </si>
  <si>
    <t>NOISY LE GD ENS LOUIS LUMIERE</t>
  </si>
  <si>
    <t>LIMOGES ENSCI</t>
  </si>
  <si>
    <t>Total académie de Limoges</t>
  </si>
  <si>
    <t>LYON 1</t>
  </si>
  <si>
    <t>LYON 2</t>
  </si>
  <si>
    <t>LYON 3</t>
  </si>
  <si>
    <t>ST ETIENNE</t>
  </si>
  <si>
    <t>LYON IEP</t>
  </si>
  <si>
    <t>LYON ENS</t>
  </si>
  <si>
    <t>LYON ENSSIB</t>
  </si>
  <si>
    <t>LYON ECOLE CENTRALE</t>
  </si>
  <si>
    <t>LYON ENSATT</t>
  </si>
  <si>
    <t>LYON INSA</t>
  </si>
  <si>
    <t>ST ETIENNE ENI</t>
  </si>
  <si>
    <t>BLOIS ENIVL</t>
  </si>
  <si>
    <t>AIX-MARSEILLE 1</t>
  </si>
  <si>
    <t>PARIS 12</t>
  </si>
  <si>
    <t>GRENOBLE INP</t>
  </si>
  <si>
    <t>NIMES CUFR</t>
  </si>
  <si>
    <t xml:space="preserve">BREST ENI </t>
  </si>
  <si>
    <t>MONTPELLIER ENS CHIMIE</t>
  </si>
  <si>
    <t>NICE OBSERVATOIRE</t>
  </si>
  <si>
    <t>PARIS COLLEGE DE FRANCE</t>
  </si>
  <si>
    <t>PARIS INSTITUT DE FRANCE</t>
  </si>
  <si>
    <t>TROYES UT</t>
  </si>
  <si>
    <t>Dans les tableaux des pages qui suivent, la répartition du contingent des ATER fait référence</t>
  </si>
  <si>
    <t xml:space="preserve">et, par conséquent, définit des durées maximales, variables, d'exercice </t>
  </si>
  <si>
    <t>des fonctions d'ATER.</t>
  </si>
  <si>
    <t>Tranche d'âges</t>
  </si>
  <si>
    <t>% non permanents / total 
(effectifs physiques)</t>
  </si>
  <si>
    <t>Sciences et Techniques</t>
  </si>
  <si>
    <t>Sciences Hommes</t>
  </si>
  <si>
    <t>Sciences Femmes</t>
  </si>
  <si>
    <t>Pharmacie Hommes</t>
  </si>
  <si>
    <t>Pharmacie Femmes</t>
  </si>
  <si>
    <t xml:space="preserve">NANTES </t>
  </si>
  <si>
    <t>enseignants du second degré &amp; assimilés</t>
  </si>
  <si>
    <t xml:space="preserve">NIMES </t>
  </si>
  <si>
    <r>
      <t>2</t>
    </r>
    <r>
      <rPr>
        <b/>
        <vertAlign val="superscript"/>
        <sz val="10"/>
        <rFont val="Times New Roman"/>
        <family val="1"/>
      </rPr>
      <t>nd</t>
    </r>
    <r>
      <rPr>
        <b/>
        <sz val="10"/>
        <rFont val="Times New Roman"/>
        <family val="1"/>
      </rPr>
      <t xml:space="preserve"> degré</t>
    </r>
  </si>
  <si>
    <r>
      <t>Contractuels sur emplois du 2</t>
    </r>
    <r>
      <rPr>
        <b/>
        <vertAlign val="superscript"/>
        <sz val="10"/>
        <rFont val="Times New Roman"/>
        <family val="1"/>
      </rPr>
      <t>nd</t>
    </r>
    <r>
      <rPr>
        <b/>
        <sz val="10"/>
        <rFont val="Times New Roman"/>
        <family val="1"/>
      </rPr>
      <t xml:space="preserve"> degré</t>
    </r>
  </si>
  <si>
    <t>26</t>
  </si>
  <si>
    <t>27</t>
  </si>
  <si>
    <t>66</t>
  </si>
  <si>
    <t>67</t>
  </si>
  <si>
    <t>68</t>
  </si>
  <si>
    <t>69</t>
  </si>
  <si>
    <t>Titre 2 (ex-chapitre 31-11)</t>
  </si>
  <si>
    <t>Titre 3 (ex-chapitre 31-96)</t>
  </si>
  <si>
    <t>MARSEILLE ECOLE CENTRALE</t>
  </si>
  <si>
    <t>VERSAILLES ST-QUENTIN</t>
  </si>
  <si>
    <t>% QUOTITE</t>
  </si>
  <si>
    <t xml:space="preserve">sans - Grands Ets. </t>
  </si>
  <si>
    <t>taux de renouvellement 
dans la section</t>
  </si>
  <si>
    <t xml:space="preserve">GRENOBLE 1 </t>
  </si>
  <si>
    <t xml:space="preserve">LYON 1 </t>
  </si>
  <si>
    <t xml:space="preserve">LIMOGES </t>
  </si>
  <si>
    <t>PACIFIQUE IUFM</t>
  </si>
  <si>
    <t>Moniteurs</t>
  </si>
  <si>
    <t>Sous-total enseignants titulaires et enseignants-chercheurs assimilés</t>
  </si>
  <si>
    <t>Tableau n°6</t>
  </si>
  <si>
    <t>Zone à remplir</t>
  </si>
  <si>
    <t>Age médian</t>
  </si>
  <si>
    <t>Répartition par article de recrutement, sexe, âge moyen et grande discipline</t>
  </si>
  <si>
    <t>Total  académie de Toulouse</t>
  </si>
  <si>
    <t>PARIS 10</t>
  </si>
  <si>
    <t>PARIS 11</t>
  </si>
  <si>
    <t>EVRY</t>
  </si>
  <si>
    <t>CERGY-PONTOISE</t>
  </si>
  <si>
    <t>VERSAILLES ST-QUENT.</t>
  </si>
  <si>
    <t>CERGY ENSEA</t>
  </si>
  <si>
    <t>PARIS ECOLE CENTRALE</t>
  </si>
  <si>
    <t>Total  académie de Versailles</t>
  </si>
  <si>
    <t>TOTAL GENERAL  TOUTES ACADEMIES  CONFONDUES</t>
  </si>
  <si>
    <t xml:space="preserve">TOTAL GENERAL </t>
  </si>
  <si>
    <t>Groupe</t>
  </si>
  <si>
    <t>Théologie catholique, théologie protestante</t>
  </si>
  <si>
    <t>Sous-total enseignants titulaires 
et ens-cherch. assimilés</t>
  </si>
  <si>
    <t>Tableau  n°2</t>
  </si>
  <si>
    <t>Tableau n°2</t>
  </si>
  <si>
    <t>Tableau n°7</t>
  </si>
  <si>
    <t>Tableau n°7-1</t>
  </si>
  <si>
    <t>Tableau n°7-2</t>
  </si>
  <si>
    <t>Tableau n°7-3</t>
  </si>
  <si>
    <t>Tableau n°7-4</t>
  </si>
  <si>
    <t>Tableau n°8</t>
  </si>
  <si>
    <t>Tableau n°9</t>
  </si>
  <si>
    <t>Tableau n°10</t>
  </si>
  <si>
    <t>Tableau n°11</t>
  </si>
  <si>
    <t>Tableau n°12</t>
  </si>
  <si>
    <t>Tableau n°13</t>
  </si>
  <si>
    <t>Tableau n°14</t>
  </si>
  <si>
    <t>Tableau n°15</t>
  </si>
  <si>
    <t>DIRECTION GENERALE DES RESSOURCES HUMAINES</t>
  </si>
  <si>
    <t xml:space="preserve">Service des personnels enseignants de l'enseignement supérieur et de la recherche </t>
  </si>
  <si>
    <t>Sous-direction des études de gestion prévisionnelle, statutaires et des affaires communes</t>
  </si>
  <si>
    <t>- DGRH A1-1 -</t>
  </si>
  <si>
    <t>© www.enseignementsup-recherche.gouv.fr</t>
  </si>
  <si>
    <t>Données  sur les enseignants associés</t>
  </si>
  <si>
    <t>Panorama national sur les enseignants non permanents</t>
  </si>
  <si>
    <t>Etude de la population des ATER</t>
  </si>
  <si>
    <t>I. Panorama national sur les enseignants non permanents</t>
  </si>
  <si>
    <r>
      <t xml:space="preserve">Répartition des ATER par grande discipline, support budgétaire, article de recrutement et </t>
    </r>
    <r>
      <rPr>
        <b/>
        <sz val="11"/>
        <rFont val="Times New Roman"/>
        <family val="1"/>
      </rPr>
      <t>quotité</t>
    </r>
    <r>
      <rPr>
        <sz val="11"/>
        <rFont val="Times New Roman"/>
        <family val="1"/>
      </rPr>
      <t>:</t>
    </r>
  </si>
  <si>
    <r>
      <t xml:space="preserve">Répartition des ATER par grande discipline, support budgétaire, article de recrutement et </t>
    </r>
    <r>
      <rPr>
        <b/>
        <sz val="11"/>
        <rFont val="Times New Roman"/>
        <family val="1"/>
      </rPr>
      <t>sexe</t>
    </r>
    <r>
      <rPr>
        <sz val="11"/>
        <rFont val="Times New Roman"/>
        <family val="1"/>
      </rPr>
      <t>:</t>
    </r>
  </si>
  <si>
    <r>
      <t xml:space="preserve">Répartition des ATER par </t>
    </r>
    <r>
      <rPr>
        <b/>
        <sz val="11"/>
        <rFont val="Times New Roman"/>
        <family val="1"/>
      </rPr>
      <t>établissement</t>
    </r>
    <r>
      <rPr>
        <sz val="11"/>
        <rFont val="Times New Roman"/>
        <family val="1"/>
      </rPr>
      <t>, académie et support budgétaire des personnels non permanents</t>
    </r>
  </si>
  <si>
    <t>II. Etude de la population des ATER</t>
  </si>
  <si>
    <t>Répartition par tranches d'âge, sexe et grande discipline CNU des enseignants-chercheurs associés</t>
  </si>
  <si>
    <r>
      <t xml:space="preserve">et notamment aux </t>
    </r>
    <r>
      <rPr>
        <b/>
        <sz val="11"/>
        <rFont val="Times New Roman"/>
        <family val="1"/>
      </rPr>
      <t>articles du décret n°88-654 du 7 mai 1988 modifié</t>
    </r>
    <r>
      <rPr>
        <sz val="11"/>
        <rFont val="Times New Roman"/>
        <family val="1"/>
      </rPr>
      <t xml:space="preserve">. </t>
    </r>
  </si>
  <si>
    <t xml:space="preserve">effectifs </t>
  </si>
  <si>
    <t>COMPIEGNE  U.T.</t>
  </si>
  <si>
    <t>BELFORT-MONTBELIARD  U.T.</t>
  </si>
  <si>
    <t xml:space="preserve">(*) au budget du ministère chargé de l'enseignement supérieur, les crédits de l'ex-chapitre 31-96 article 10, § 60 </t>
  </si>
  <si>
    <t>correspondaient à la rémunération de:</t>
  </si>
  <si>
    <t>ETPT</t>
  </si>
  <si>
    <t xml:space="preserve">ETPT (*)  </t>
  </si>
  <si>
    <t>1 500 ETPT d'ATER, au 1er janvier 2000</t>
  </si>
  <si>
    <t>1 881 ETPT d'ATER, au 1er septembre 2000</t>
  </si>
  <si>
    <t>2 137 ETPT d'ATER, au 1er septembre 2001</t>
  </si>
  <si>
    <t>2 398 ETPT d'ATER, au 1er septembre 2002</t>
  </si>
  <si>
    <t>2 548 ETPT d'ATER, au 1er janvier 2005</t>
  </si>
  <si>
    <t>quelle que soit la quotité de travail des enseignants-chercheurs et des enseignants du supérieur.</t>
  </si>
  <si>
    <t>ETPT (a)</t>
  </si>
  <si>
    <t>delta ETPT / année n-1</t>
  </si>
  <si>
    <r>
      <rPr>
        <i/>
        <u/>
        <sz val="10"/>
        <rFont val="Times New Roman"/>
        <family val="1"/>
      </rPr>
      <t>Remarque méthodologique</t>
    </r>
    <r>
      <rPr>
        <i/>
        <sz val="10"/>
        <rFont val="Times New Roman"/>
        <family val="1"/>
      </rPr>
      <t xml:space="preserve">: Sauf précisions contraires, la présente étude traite exclusivement des </t>
    </r>
    <r>
      <rPr>
        <b/>
        <i/>
        <sz val="10"/>
        <rFont val="Times New Roman"/>
        <family val="1"/>
      </rPr>
      <t>effectifs physiques</t>
    </r>
    <r>
      <rPr>
        <i/>
        <sz val="10"/>
        <rFont val="Times New Roman"/>
        <family val="1"/>
      </rPr>
      <t>,</t>
    </r>
  </si>
  <si>
    <t>1. Effectifs physiques et ETPT</t>
  </si>
  <si>
    <t xml:space="preserve">théorique la présentation "par imputation budgétaire". Cette dernière est toutefois maintenue dans la présente étude pour permettre une perspective </t>
  </si>
  <si>
    <t>(1) quel que soit le lieu d'obtention du doctorat</t>
  </si>
  <si>
    <t>Nombre d'ATER titulaires d'un doctorat 
(1)</t>
  </si>
  <si>
    <t xml:space="preserve">(*) L'Institut polytechnique de Bordeaux créé par le D. n°2009-329 du 25 mars 2009 a intégré notamment </t>
  </si>
  <si>
    <t>(2) ATER ayant obtenu leur doctorat dans l'établissement où ils ont été recrutés es-qualité.</t>
  </si>
  <si>
    <t>ATER recrutés, docteurs de l'établis-sement 
(2)</t>
  </si>
  <si>
    <t>Effectifs</t>
  </si>
  <si>
    <t>ATER ayant obtenu leur doctorat dans cet établissement</t>
  </si>
  <si>
    <t>dont recrutés 
sur place</t>
  </si>
  <si>
    <t xml:space="preserve">Recrutement, par établissement, des titulaires d'un doctorat parmi les ATER </t>
  </si>
  <si>
    <t>taux de recrutement local d'ATER titulaires d'un doctorat 
(2) / (1)</t>
  </si>
  <si>
    <t>Données  sur les enseignants vacataires</t>
  </si>
  <si>
    <t>Tableau n°16</t>
  </si>
  <si>
    <t>Tableau n°17</t>
  </si>
  <si>
    <r>
      <t xml:space="preserve">% non permanents  / total   (en ETPT) </t>
    </r>
    <r>
      <rPr>
        <b/>
        <sz val="10"/>
        <rFont val="Times New Roman"/>
        <family val="1"/>
      </rPr>
      <t>(***)</t>
    </r>
  </si>
  <si>
    <r>
      <t xml:space="preserve">Maîtres de conférences et assistants et assimilés </t>
    </r>
    <r>
      <rPr>
        <sz val="10"/>
        <rFont val="Times New Roman"/>
        <family val="1"/>
      </rPr>
      <t>(**)</t>
    </r>
  </si>
  <si>
    <t>(**) ces données concernent l'effectif des enseignants-chercheurs des universités et des grands établissements</t>
  </si>
  <si>
    <t>(***) le nombre de non-permanents en ETPT entrant dans ce calcul comprend les moniteurs dont la répartition par établissement, fournie par la DGESIP, est présentée dans le tableau n°2.</t>
  </si>
  <si>
    <t xml:space="preserve">(*) ce chiffre diffère de celui annoncé dans l'étude de 2008 car il comprenait les 542 professeurs en surnombre. Pour information, en mai 2009, 554 "surnombres" ont été identifiés. </t>
  </si>
  <si>
    <t>Contr</t>
  </si>
  <si>
    <t>Lect</t>
  </si>
  <si>
    <t>Tot</t>
  </si>
  <si>
    <t>V&lt;96</t>
  </si>
  <si>
    <t>V&gt;96</t>
  </si>
  <si>
    <t>cont</t>
  </si>
  <si>
    <t>PAS DE REPONSE</t>
  </si>
  <si>
    <t>Effectifs des vacataires 
≤96 heures ETD</t>
  </si>
  <si>
    <t>Effectifs des vacataires 
&gt;96 heures ETD</t>
  </si>
  <si>
    <t>droit</t>
  </si>
  <si>
    <t>lettres</t>
  </si>
  <si>
    <t>sciences</t>
  </si>
  <si>
    <t>pharmacie</t>
  </si>
  <si>
    <t>non renseigné</t>
  </si>
  <si>
    <t>TOTAL TOUTES SECTIONS CONFONDUES</t>
  </si>
  <si>
    <t>non renseignée</t>
  </si>
  <si>
    <t>% Hommes</t>
  </si>
  <si>
    <t>% Femmes</t>
  </si>
  <si>
    <t xml:space="preserve">Grande Discipline </t>
  </si>
  <si>
    <t>Libellé sous-groupe</t>
  </si>
  <si>
    <t>Titre de la section du CNU</t>
  </si>
  <si>
    <t>Droit et science politique</t>
  </si>
  <si>
    <t>Sciences économiques
 et de gestion</t>
  </si>
  <si>
    <t>LETTRES</t>
  </si>
  <si>
    <t>Littératures</t>
  </si>
  <si>
    <t xml:space="preserve"> 3 b</t>
  </si>
  <si>
    <t>Langues</t>
  </si>
  <si>
    <t xml:space="preserve">Langues et littératures romanes : espagnol, italien, 
portugais, autres langues romanes </t>
  </si>
  <si>
    <t xml:space="preserve"> 4 a</t>
  </si>
  <si>
    <t>Sciences humaines</t>
  </si>
  <si>
    <t>Architecture (ses théories et ses pratiques) arts appliqués, arts plastiques, arts du spectacle, épistémologie des enseignements artistiques, esthétique, musicologie, musique, sciences de l'art</t>
  </si>
  <si>
    <t xml:space="preserve"> 4 b</t>
  </si>
  <si>
    <t>Histoire-géographie</t>
  </si>
  <si>
    <t>Histoire et civilisations : histoire et archéologie des mondes 
anciens et des mondes médiévaux; de l'art</t>
  </si>
  <si>
    <t>Histoire et civilisations : histoire des mondes modernes, 
histoire du monde  contemporain ; de l'art; de la musique</t>
  </si>
  <si>
    <t>Groupe interdisciplinaire</t>
  </si>
  <si>
    <t>STAPS</t>
  </si>
  <si>
    <t>Théologie</t>
  </si>
  <si>
    <t xml:space="preserve"> 5 a</t>
  </si>
  <si>
    <t xml:space="preserve"> 5 b</t>
  </si>
  <si>
    <t>Physique</t>
  </si>
  <si>
    <t>Chimie</t>
  </si>
  <si>
    <t>Sciences de la terre</t>
  </si>
  <si>
    <t>Mécanique, génie mécanique,
génie informatique, énergétique</t>
  </si>
  <si>
    <t>Biologie et biochimie</t>
  </si>
  <si>
    <t>PROFESSEURS ASSOCIES</t>
  </si>
  <si>
    <t>MAITRES DE CONFERENCES ASSOCIES</t>
  </si>
  <si>
    <t>TOTAL ASSOCIES</t>
  </si>
  <si>
    <t xml:space="preserve"> C.N.U</t>
  </si>
  <si>
    <t>TOTAL DROIT</t>
  </si>
  <si>
    <t>GROUPE 3a</t>
  </si>
  <si>
    <t>TOTAL LETTRES</t>
  </si>
  <si>
    <t>TOTAL SCIENCES</t>
  </si>
  <si>
    <t>5b - Informatique</t>
  </si>
  <si>
    <t>GROUPE</t>
  </si>
  <si>
    <t>3b</t>
  </si>
  <si>
    <t>4a</t>
  </si>
  <si>
    <t>14a</t>
  </si>
  <si>
    <t>4b</t>
  </si>
  <si>
    <t>5a</t>
  </si>
  <si>
    <t>Répartition des vacataires par établissement</t>
  </si>
  <si>
    <t>Tableau n°18</t>
  </si>
  <si>
    <t xml:space="preserve">Effectif total de vacataires </t>
  </si>
  <si>
    <t xml:space="preserve">% </t>
  </si>
  <si>
    <t>Répartition des enseignants vacataires par section du CNU  (décret 87-889 du 29 octobre 1987, article 5)</t>
  </si>
  <si>
    <t>Grandes disciplines</t>
  </si>
  <si>
    <t>Tableau n°19</t>
  </si>
  <si>
    <t>Lettres &amp; Sciences humaines</t>
  </si>
  <si>
    <t>Effectifs des vacataires 
≤ 96 heures ETD</t>
  </si>
  <si>
    <t xml:space="preserve"> 3 a</t>
  </si>
  <si>
    <t>GRENOBLE  IP</t>
  </si>
  <si>
    <t>ETABLISSEMENTS &amp; ACADEMIES</t>
  </si>
  <si>
    <t>discipline non renseignée dans l'enquête</t>
  </si>
  <si>
    <t>Répartition par tranches d'âge, sexe et groupe de disciplines CNU des enseignants-chercheurs associés</t>
  </si>
  <si>
    <t>% de docteurs  parmi les ATER en fonctions</t>
  </si>
  <si>
    <t>par la quotité de travail, sur l'ensemble de l'année universitaire, des agents concernés.</t>
  </si>
  <si>
    <t>Nomenclature des sections du CNU</t>
  </si>
  <si>
    <t xml:space="preserve"> Il s'agit des vacataires au sens du décret n°87-889 du 29 octobre 1987:</t>
  </si>
  <si>
    <t xml:space="preserve"> professionnelle principale,</t>
  </si>
  <si>
    <t xml:space="preserve"> - soit d'agents temporaires vacataires (par exemple: étudiants de 3ème cycle de moins de 28 ans, </t>
  </si>
  <si>
    <t xml:space="preserve"> Les agents temporaires vacataires ne peuvent assurer plus de 96 heures "équivalents </t>
  </si>
  <si>
    <t xml:space="preserve"> travaux dirigés" (ETD).</t>
  </si>
  <si>
    <t xml:space="preserve"> - soit des chargés d'enseignement vacataires, ayant par ailleurs une activité </t>
  </si>
  <si>
    <t xml:space="preserve"> allocataires de recherche ou bénéficiaires d'une pension de retraite).</t>
  </si>
  <si>
    <t>(c'est le numéro de page de l'onglet 'nomen ATER')</t>
  </si>
  <si>
    <t>Variation 2010/2009</t>
  </si>
  <si>
    <t>Table des disciplines et sections du Conseil national des universités</t>
  </si>
  <si>
    <t xml:space="preserve">BORDEAUX IP </t>
  </si>
  <si>
    <t>AGROSUP</t>
  </si>
  <si>
    <t>BORDEAUX IP</t>
  </si>
  <si>
    <t xml:space="preserve">NIMES  </t>
  </si>
  <si>
    <t>Gds étabts</t>
  </si>
  <si>
    <r>
      <t xml:space="preserve">Titre 3 - ex Crédits du chapitre 3196 </t>
    </r>
    <r>
      <rPr>
        <b/>
        <sz val="8"/>
        <rFont val="Times New Roman"/>
        <family val="1"/>
      </rPr>
      <t>**</t>
    </r>
  </si>
  <si>
    <t>(**) Note de lecture: L'intitulé de cette colonne est aujourd'hui, avec le passage de certains établissements aux "responsabilités et compétences élargies (RCE) " en partie inexact.</t>
  </si>
  <si>
    <t>Il ne vise pas à appréhender une catégorie juridique mais une entité sans lien direct avec les emplois du Titre 2 et que les établissements identifient encore parfaitement.</t>
  </si>
  <si>
    <t>Tableaux n°5</t>
  </si>
  <si>
    <t>Tableau n°8-1</t>
  </si>
  <si>
    <t>Tableau n°8-2</t>
  </si>
  <si>
    <t>Tableau n°8-3</t>
  </si>
  <si>
    <t>Tableau n°8-4</t>
  </si>
  <si>
    <t>Tableau n°11 (suite)</t>
  </si>
  <si>
    <t>tableau n°12</t>
  </si>
  <si>
    <t>Tableau n°20</t>
  </si>
  <si>
    <r>
      <rPr>
        <u/>
        <sz val="10"/>
        <rFont val="Times New Roman"/>
        <family val="1"/>
      </rPr>
      <t>Remarque :</t>
    </r>
    <r>
      <rPr>
        <sz val="10"/>
        <rFont val="Times New Roman"/>
        <family val="1"/>
      </rPr>
      <t xml:space="preserve"> Le passage progressif aux responsabilités et compétences élargies (RCE) des établissements, depuis le 1er janvier 2009, rend </t>
    </r>
  </si>
  <si>
    <t>à mi temps</t>
  </si>
  <si>
    <t xml:space="preserve">à mi temps </t>
  </si>
  <si>
    <t>Mi 
Temps</t>
  </si>
  <si>
    <t>TOTAL
GENERAL</t>
  </si>
  <si>
    <t>historique, dans une période transitoire.</t>
  </si>
  <si>
    <t xml:space="preserve">Toutefois en ETPT, la baisse est beaucoup moins marquée (comme l'indique le graphique ci-dessous). Ces deux observations ne font qu'exprimer </t>
  </si>
  <si>
    <t>la transformation  - opérée ces dernières années -  des postes ATER à mi-temps en postes à plein temps.</t>
  </si>
  <si>
    <r>
      <t xml:space="preserve">DISCIPLINE  : </t>
    </r>
    <r>
      <rPr>
        <b/>
        <sz val="18"/>
        <color rgb="FFFF0000"/>
        <rFont val="Times New Roman"/>
        <family val="1"/>
      </rPr>
      <t>PHARMACIE</t>
    </r>
  </si>
  <si>
    <r>
      <t xml:space="preserve">DISCIPLINE  :  </t>
    </r>
    <r>
      <rPr>
        <b/>
        <sz val="18"/>
        <color rgb="FFFF0000"/>
        <rFont val="Times New Roman"/>
        <family val="1"/>
      </rPr>
      <t>SCIENCES</t>
    </r>
  </si>
  <si>
    <r>
      <t xml:space="preserve">DISCIPLINE  :  </t>
    </r>
    <r>
      <rPr>
        <b/>
        <sz val="18"/>
        <color rgb="FFFF0000"/>
        <rFont val="Times New Roman"/>
        <family val="1"/>
      </rPr>
      <t>LETTRES</t>
    </r>
  </si>
  <si>
    <r>
      <t xml:space="preserve">DISCIPLINE  :  </t>
    </r>
    <r>
      <rPr>
        <b/>
        <sz val="18"/>
        <color rgb="FFFF0000"/>
        <rFont val="Times New Roman"/>
        <family val="1"/>
      </rPr>
      <t>DROIT</t>
    </r>
  </si>
  <si>
    <r>
      <t xml:space="preserve">TOTAL GENERAL  TOUTES ACADEMIES ET </t>
    </r>
    <r>
      <rPr>
        <b/>
        <sz val="18"/>
        <color rgb="FFFF0000"/>
        <rFont val="Times New Roman"/>
        <family val="1"/>
      </rPr>
      <t>DISCIPLINES CONFONDUES</t>
    </r>
  </si>
  <si>
    <t xml:space="preserve">Répartition par tranches d'âge, sexe et grande discipline CNU </t>
  </si>
  <si>
    <t>Variation 2011/2010</t>
  </si>
  <si>
    <t>Toutes dics.</t>
  </si>
  <si>
    <t xml:space="preserve"> 12 b</t>
  </si>
  <si>
    <t xml:space="preserve"> 12 a</t>
  </si>
  <si>
    <t>qui sera plus significatif pour les établissements ayant transmis les données.</t>
  </si>
  <si>
    <t xml:space="preserve">L'évolution récente exprime une légère hausse des effectifs ATER à plein temps, quelle que soit l'imputation budgétaire, </t>
  </si>
  <si>
    <t xml:space="preserve">On aura noté que la poursuite du recul des ATER à mi temps rémunérés sur le titre 2 n'est que de 34,4% en cinq ans </t>
  </si>
  <si>
    <t>PARIS UNIVERSCIENCE</t>
  </si>
  <si>
    <t>AGROSUP DIJON</t>
  </si>
  <si>
    <t>V. Nomenclature des disciplines du CNU</t>
  </si>
  <si>
    <t>IV. Données sur les enseignants vacataires</t>
  </si>
  <si>
    <t>Répartition des enseignants vacataires par grandes disciplines du CNU  
(décret 87-889 du 29 octobre 1987, article 5)</t>
  </si>
  <si>
    <t>Répartition des enseignants vacataires par établissement</t>
  </si>
  <si>
    <t>Répartition des enseignants vacataires par section du CNU</t>
  </si>
  <si>
    <t>Répartition des enseignants vacataires par grandes disciplines</t>
  </si>
  <si>
    <t>Remarque : les effectifs de ce tableau comprennent les ATER des grands établissements qui n'ont pas de discipline CNU mais qui relèvent globalement du grand domaine disciplinaire "Lettres et Sciences Humaines"</t>
  </si>
  <si>
    <t>GRENOBLE IP</t>
  </si>
  <si>
    <t>ETABLISSEMENTS DE 
RECRUTEMENT &amp; ACADEMIES</t>
  </si>
  <si>
    <t>LETTRES &amp; SC. HUMAINES</t>
  </si>
  <si>
    <t>SCIENCES &amp; TECHNIQUES</t>
  </si>
  <si>
    <t>PHAR-
MACIE</t>
  </si>
  <si>
    <t>OBSERVATOIRE DE LA COTE D'AZUR</t>
  </si>
  <si>
    <t>Les ETP (équivalents temps plein) qui seront parfois employés correspondent aux effectifs physiques pondérés</t>
  </si>
  <si>
    <t>A titre d'exemple, un enseignant titulaire dont la quotité de travail est de 80% sur toute l'année correspond à 0,8 ETP.</t>
  </si>
  <si>
    <t>Sous-total enseignants non permanents ETP (*)</t>
  </si>
  <si>
    <t>Académies de GUADELOUPE, GUYANE - MARTINIQUE</t>
  </si>
  <si>
    <t>Total académies de Guadeloupe-Guyane-Martinique</t>
  </si>
  <si>
    <t>Total hors MESR</t>
  </si>
  <si>
    <t>Académies de GUADELOUPE-GUYANE-MARTINIQUE</t>
  </si>
  <si>
    <t>Evolution des effectifs ATER de 1999 à 2012</t>
  </si>
  <si>
    <t>B2</t>
  </si>
  <si>
    <t>CL1</t>
  </si>
  <si>
    <t>P12</t>
  </si>
  <si>
    <t>P13</t>
  </si>
  <si>
    <t>G1</t>
  </si>
  <si>
    <t>L2</t>
  </si>
  <si>
    <t>M1</t>
  </si>
  <si>
    <t>NC</t>
  </si>
  <si>
    <t>POLY</t>
  </si>
  <si>
    <t>chartes</t>
  </si>
  <si>
    <t>P6</t>
  </si>
  <si>
    <t>P7</t>
  </si>
  <si>
    <t>POIT</t>
  </si>
  <si>
    <t>76</t>
  </si>
  <si>
    <t>gd</t>
  </si>
  <si>
    <t>(vide)</t>
  </si>
  <si>
    <t>E</t>
  </si>
  <si>
    <t>Nombre de Nom usuel</t>
  </si>
  <si>
    <t>Z</t>
  </si>
  <si>
    <t>doctred</t>
  </si>
  <si>
    <t>AGRO</t>
  </si>
  <si>
    <t>AIX</t>
  </si>
  <si>
    <t>AMI1</t>
  </si>
  <si>
    <t>AVI</t>
  </si>
  <si>
    <t>B1</t>
  </si>
  <si>
    <t>B3</t>
  </si>
  <si>
    <t>B4</t>
  </si>
  <si>
    <t>CACHAN</t>
  </si>
  <si>
    <t>CERGY</t>
  </si>
  <si>
    <t>CHAMBE</t>
  </si>
  <si>
    <t>CL2</t>
  </si>
  <si>
    <t>CNAM</t>
  </si>
  <si>
    <t>ECLI</t>
  </si>
  <si>
    <t>ECLY</t>
  </si>
  <si>
    <t>ECN</t>
  </si>
  <si>
    <t>ECP</t>
  </si>
  <si>
    <t xml:space="preserve">EHESS </t>
  </si>
  <si>
    <t>ENISE</t>
  </si>
  <si>
    <t>ENSLY</t>
  </si>
  <si>
    <t>G2</t>
  </si>
  <si>
    <t>G3</t>
  </si>
  <si>
    <t>IEP075</t>
  </si>
  <si>
    <t>INPG</t>
  </si>
  <si>
    <t>INPT</t>
  </si>
  <si>
    <t>INSAL</t>
  </si>
  <si>
    <t>INSARE</t>
  </si>
  <si>
    <t>INSARO</t>
  </si>
  <si>
    <t>INSAT</t>
  </si>
  <si>
    <t>IPG</t>
  </si>
  <si>
    <t>L1</t>
  </si>
  <si>
    <t>L3</t>
  </si>
  <si>
    <t>LARE</t>
  </si>
  <si>
    <t>LARO</t>
  </si>
  <si>
    <t>LEHA</t>
  </si>
  <si>
    <t>LEMA</t>
  </si>
  <si>
    <t>LIMO</t>
  </si>
  <si>
    <t>LITTO</t>
  </si>
  <si>
    <t>LO</t>
  </si>
  <si>
    <t>LY1</t>
  </si>
  <si>
    <t>LY2</t>
  </si>
  <si>
    <t>LY3</t>
  </si>
  <si>
    <t>M2</t>
  </si>
  <si>
    <t>M3</t>
  </si>
  <si>
    <t>MINES</t>
  </si>
  <si>
    <t>MLV</t>
  </si>
  <si>
    <t>P1</t>
  </si>
  <si>
    <t xml:space="preserve">P1 </t>
  </si>
  <si>
    <t>P10</t>
  </si>
  <si>
    <t>P11</t>
  </si>
  <si>
    <t>P2</t>
  </si>
  <si>
    <t>P3</t>
  </si>
  <si>
    <t>P4</t>
  </si>
  <si>
    <t>P5</t>
  </si>
  <si>
    <t>P8</t>
  </si>
  <si>
    <t>P9</t>
  </si>
  <si>
    <t>PERP</t>
  </si>
  <si>
    <t>R1</t>
  </si>
  <si>
    <t>R2</t>
  </si>
  <si>
    <t>STET</t>
  </si>
  <si>
    <t>STRAS</t>
  </si>
  <si>
    <t>T1</t>
  </si>
  <si>
    <t>T2</t>
  </si>
  <si>
    <t>T3</t>
  </si>
  <si>
    <t>TELECOM</t>
  </si>
  <si>
    <t>TLN</t>
  </si>
  <si>
    <t>UAG</t>
  </si>
  <si>
    <t>UBO</t>
  </si>
  <si>
    <t>UBS</t>
  </si>
  <si>
    <t>UFC</t>
  </si>
  <si>
    <t>UHA</t>
  </si>
  <si>
    <t>UHC</t>
  </si>
  <si>
    <t>ULM</t>
  </si>
  <si>
    <t xml:space="preserve">UTBM </t>
  </si>
  <si>
    <t>UTC</t>
  </si>
  <si>
    <t>UTT</t>
  </si>
  <si>
    <t>VSQ</t>
  </si>
  <si>
    <t>Docteurs</t>
  </si>
  <si>
    <t>dont habilitation à 
diriger les recherches (HDR)</t>
  </si>
  <si>
    <t>nd</t>
  </si>
  <si>
    <t>Doctorants contractuels assurant un service 
d'enseignement</t>
  </si>
  <si>
    <t>Pour mémoire : doctorants contractuels n'assurant aucun service d'enseignement</t>
  </si>
  <si>
    <t>Variation 2012/2011</t>
  </si>
  <si>
    <t>Enfin, pour les doctorants contractuels, les données disponibles pour 2012 ont permis d'isoler ceux n'assurant aucun service d'enseignement. Aussi, les informations correspondantes pour 2009 et 2010 ont été reconstituées théoriquement sur la base d'une même proportionnalité qu'en 2012.</t>
  </si>
  <si>
    <t>groupe</t>
  </si>
  <si>
    <t xml:space="preserve">Total  </t>
  </si>
  <si>
    <t>G01</t>
  </si>
  <si>
    <t>Total G01</t>
  </si>
  <si>
    <t>G02</t>
  </si>
  <si>
    <t>Total G02</t>
  </si>
  <si>
    <t>Total Droit</t>
  </si>
  <si>
    <t>G03A</t>
  </si>
  <si>
    <t>Total G03A</t>
  </si>
  <si>
    <t>G03B</t>
  </si>
  <si>
    <t>Total G03B</t>
  </si>
  <si>
    <t>G04A</t>
  </si>
  <si>
    <t>Total G04A</t>
  </si>
  <si>
    <t>G04B</t>
  </si>
  <si>
    <t>Total G04B</t>
  </si>
  <si>
    <t>G14A</t>
  </si>
  <si>
    <t>Total G14A</t>
  </si>
  <si>
    <t>G14B</t>
  </si>
  <si>
    <t>Total G14B</t>
  </si>
  <si>
    <t>G 20</t>
  </si>
  <si>
    <t>77</t>
  </si>
  <si>
    <t>Total G15</t>
  </si>
  <si>
    <t>Total Lettres</t>
  </si>
  <si>
    <t>G05A</t>
  </si>
  <si>
    <t>Total G05A</t>
  </si>
  <si>
    <t>G05B</t>
  </si>
  <si>
    <t>Total G05B</t>
  </si>
  <si>
    <t>G06</t>
  </si>
  <si>
    <t>Total G06</t>
  </si>
  <si>
    <t>G07</t>
  </si>
  <si>
    <t>Total G07</t>
  </si>
  <si>
    <t>G08</t>
  </si>
  <si>
    <t>Total G08</t>
  </si>
  <si>
    <t>G09</t>
  </si>
  <si>
    <t>Total G09</t>
  </si>
  <si>
    <t>G10</t>
  </si>
  <si>
    <t>Total G10</t>
  </si>
  <si>
    <t>G11</t>
  </si>
  <si>
    <t>Total G11</t>
  </si>
  <si>
    <t>Mi-temps</t>
  </si>
  <si>
    <t>Temps-plein</t>
  </si>
  <si>
    <t>DOCTORANTS CONTRACTUELS</t>
  </si>
  <si>
    <t>N'effectuant aucune heure
d'enseignement</t>
  </si>
  <si>
    <t>Effectuant des heures
d'enseignement</t>
  </si>
  <si>
    <t>Département des études d'effectifs et d'analyse des ressources humaines</t>
  </si>
  <si>
    <t>Lieu d'obtention du doctorat des ATER en fonctions en 2011-2012 et taux d'emploi dans leur établissement d'origine</t>
  </si>
  <si>
    <t>Section CNU</t>
  </si>
  <si>
    <t>L'année 2012 enregistre encore une baisse importante des effectifs physiques d'ATER après l'embellie des années 2005 et 2006.</t>
  </si>
  <si>
    <t>Au 1er mars 2012, on estime à  53,5% le pourcentage d'ETPT ATER rémunérés sur crédits de subvention (ex chapitre 31-96).</t>
  </si>
  <si>
    <t>Le pourcentage des effectifs physiques d'ATER sur ce même chapitre est estimé à 53,7%.</t>
  </si>
  <si>
    <t xml:space="preserve">soit un taux proche de celui de 2005 et parmi les plus élevés de la dernière décennie.  </t>
  </si>
  <si>
    <r>
      <t>et une légère hausse</t>
    </r>
    <r>
      <rPr>
        <b/>
        <sz val="10"/>
        <rFont val="Times New Roman"/>
        <family val="1"/>
      </rPr>
      <t>, cette année, des ATER à mi temps rémunérés sur les crédits du titre 3 (toutefois - 54,7</t>
    </r>
    <r>
      <rPr>
        <b/>
        <sz val="9"/>
        <rFont val="Times New Roman"/>
        <family val="1"/>
      </rPr>
      <t>%</t>
    </r>
    <r>
      <rPr>
        <b/>
        <sz val="10"/>
        <rFont val="Times New Roman"/>
        <family val="1"/>
      </rPr>
      <t xml:space="preserve"> depuis 2005),</t>
    </r>
  </si>
  <si>
    <t>Grande discipline</t>
  </si>
  <si>
    <r>
      <t xml:space="preserve">Répartition des personnels enseignants non permanents et titulaires de l'enseignement supérieur
hors surnombre et hors enseignants des disciplines hospitalo-universitaires. </t>
    </r>
    <r>
      <rPr>
        <sz val="11"/>
        <rFont val="Times New Roman"/>
        <family val="1"/>
      </rPr>
      <t>(Effectifs en personnes physiques, sauf précision contraire)</t>
    </r>
  </si>
  <si>
    <t>Les données recueillies sur ces doctorants contractuels ont servi à pondérer la contribution à l'enseignement de cette catégorie de personnel, notamment dans le calcul en ETPT</t>
  </si>
  <si>
    <t>les doctorants contractuels ayant un service d'enseignement sont à 1/3 de temps et enfin les invités sont comptés pour 1/8ème de l'effectif compte tenu de leur durée moyenne égale à un mois et demi) .</t>
  </si>
  <si>
    <t>% non permanents
ETP 
/ total ETP 
(*)</t>
  </si>
  <si>
    <t>Total général 
ETP</t>
  </si>
  <si>
    <t>Doctorants contractuels
(DC)</t>
  </si>
  <si>
    <t>DC avec service ensei-gnement</t>
  </si>
  <si>
    <t>Répartition par établissement, académie et fonctions des personnels enseignants non permanents ou titulaires de l'enseignement supérieur,</t>
  </si>
  <si>
    <t xml:space="preserve">Année universitaire 2012-2013 </t>
  </si>
  <si>
    <t>juin 2013</t>
  </si>
  <si>
    <t>Source: Enquête enseignants non permanents, DGRH A1-1, juin 2013</t>
  </si>
  <si>
    <r>
      <t>ENQUETE SUR LA SITUATION DES ATER au 1</t>
    </r>
    <r>
      <rPr>
        <vertAlign val="superscript"/>
        <sz val="10"/>
        <rFont val="Times New Roman"/>
        <family val="1"/>
      </rPr>
      <t>er</t>
    </r>
    <r>
      <rPr>
        <sz val="10"/>
        <rFont val="Times New Roman"/>
        <family val="1"/>
      </rPr>
      <t xml:space="preserve"> MARS 2013</t>
    </r>
  </si>
  <si>
    <t>2012-2013</t>
  </si>
  <si>
    <t>Source : DGRHA1-1  - GESUP 2 - juin 2013</t>
  </si>
  <si>
    <t>Evolution des effectifs ATER de 1999 à 2013</t>
  </si>
  <si>
    <t>MCF (2013)</t>
  </si>
  <si>
    <t>PR (2013)</t>
  </si>
  <si>
    <t>(situation au 30 mai 2013)</t>
  </si>
  <si>
    <t>Variation 2013/2012</t>
  </si>
  <si>
    <t>Source : Enquête non permanents et GESUP 2, DGRH A1-1, mai-juin 2013.</t>
  </si>
  <si>
    <t>PR
&amp;
assimilés</t>
  </si>
  <si>
    <t>MCF
&amp;
assimilés</t>
  </si>
  <si>
    <t>Place des personnels enseignants non permanents parmi les enseignants du supérieur</t>
  </si>
  <si>
    <r>
      <t xml:space="preserve">DEMOGRAPHIE DES </t>
    </r>
    <r>
      <rPr>
        <b/>
        <sz val="14"/>
        <color theme="3"/>
        <rFont val="Times New Roman"/>
        <family val="1"/>
      </rPr>
      <t>PERSONNELS ENSEIGNANTS 
NON PERMANENTS</t>
    </r>
    <r>
      <rPr>
        <b/>
        <sz val="14"/>
        <rFont val="Times New Roman"/>
        <family val="1"/>
      </rPr>
      <t xml:space="preserve">
Leur situation relative parmi les enseignants du supérieur
(hors disciplines médicales et odontologiques)</t>
    </r>
  </si>
  <si>
    <t>Données  sur les doctorants contractuels</t>
  </si>
  <si>
    <r>
      <t>ENQUETE SUR LA SITUATION DES DOCTORANTS CONTRACTUELS au 1</t>
    </r>
    <r>
      <rPr>
        <vertAlign val="superscript"/>
        <sz val="10"/>
        <rFont val="Times New Roman"/>
        <family val="1"/>
      </rPr>
      <t>er</t>
    </r>
    <r>
      <rPr>
        <sz val="10"/>
        <rFont val="Times New Roman"/>
        <family val="1"/>
      </rPr>
      <t xml:space="preserve"> MARS 2013</t>
    </r>
  </si>
  <si>
    <t>2011-2012</t>
  </si>
  <si>
    <t>2010-2011</t>
  </si>
  <si>
    <t>2009-2010</t>
  </si>
  <si>
    <t>Année de recrutement</t>
  </si>
  <si>
    <r>
      <t>effectifs au 
1</t>
    </r>
    <r>
      <rPr>
        <vertAlign val="superscript"/>
        <sz val="11"/>
        <rFont val="Times New Roman"/>
        <family val="1"/>
      </rPr>
      <t>er</t>
    </r>
    <r>
      <rPr>
        <sz val="11"/>
        <rFont val="Times New Roman"/>
        <family val="1"/>
      </rPr>
      <t xml:space="preserve"> mars 2012</t>
    </r>
  </si>
  <si>
    <r>
      <t>effectifs au 
1</t>
    </r>
    <r>
      <rPr>
        <vertAlign val="superscript"/>
        <sz val="11"/>
        <rFont val="Times New Roman"/>
        <family val="1"/>
      </rPr>
      <t>er</t>
    </r>
    <r>
      <rPr>
        <sz val="11"/>
        <rFont val="Times New Roman"/>
        <family val="1"/>
      </rPr>
      <t xml:space="preserve"> mars 2013</t>
    </r>
  </si>
  <si>
    <r>
      <t>(</t>
    </r>
    <r>
      <rPr>
        <i/>
        <sz val="10"/>
        <rFont val="Times New Roman"/>
        <family val="1"/>
      </rPr>
      <t>Sources</t>
    </r>
    <r>
      <rPr>
        <sz val="10"/>
        <rFont val="Times New Roman"/>
        <family val="1"/>
      </rPr>
      <t>:  GESUP2, mai-juin 2013  et  Enquête relative aux enseignants non permanents, juin 2013).</t>
    </r>
  </si>
  <si>
    <t>hors enseignants des disciplines hospitalo-universitaires, en 2012-2013</t>
  </si>
  <si>
    <t>Tableau n°16 (suite)</t>
  </si>
  <si>
    <t>Tableau n°20 (suite)</t>
  </si>
  <si>
    <t>Tableau n°22</t>
  </si>
  <si>
    <t>Tableau n°23</t>
  </si>
  <si>
    <t>Tableau n°5 bis</t>
  </si>
  <si>
    <t>Sans discipline</t>
  </si>
  <si>
    <t>COMPIEGNE UTC</t>
  </si>
  <si>
    <t>BESANCON ENSM</t>
  </si>
  <si>
    <t>PARIS 8</t>
  </si>
  <si>
    <t>PARIS 3</t>
  </si>
  <si>
    <t>PARIS 1</t>
  </si>
  <si>
    <t>PARIS 2</t>
  </si>
  <si>
    <t>PARIS 4</t>
  </si>
  <si>
    <t>PARIS 5</t>
  </si>
  <si>
    <t>PARIS 6</t>
  </si>
  <si>
    <t>PARIS 7</t>
  </si>
  <si>
    <t>PARIS DAUPHINE</t>
  </si>
  <si>
    <t>VERSAILLES ST QUENT.</t>
  </si>
  <si>
    <t>Autre établissement</t>
  </si>
  <si>
    <t>NANTES EC. CENTRALE</t>
  </si>
  <si>
    <t>TROYES UTT</t>
  </si>
  <si>
    <t>PARIS EC. CENTRALE</t>
  </si>
  <si>
    <t>DIJON AGROSUP</t>
  </si>
  <si>
    <t>NIMES</t>
  </si>
  <si>
    <t>EVRY ENSIIE</t>
  </si>
  <si>
    <t>AIX-MARSEILLE E.C.</t>
  </si>
  <si>
    <t>PARIS EC.NAT.CHARTES</t>
  </si>
  <si>
    <t>PARIS SUPMECA</t>
  </si>
  <si>
    <t>Répartition des ATER par grande discipline, groupe et section du CNU en 2012-2013</t>
  </si>
  <si>
    <t>75</t>
  </si>
  <si>
    <t>http://www.perse-mineduc.com/perse/accueil</t>
  </si>
  <si>
    <t>eeeee  http://www.perse-mineduc.com/perse/accueil eeeeeeee</t>
  </si>
  <si>
    <t>53 ans  7 mois</t>
  </si>
  <si>
    <t>48 ans  4 mois</t>
  </si>
  <si>
    <t xml:space="preserve">53 ans  </t>
  </si>
  <si>
    <t>49 ans  11 mois</t>
  </si>
  <si>
    <t>47 ans  1 mois</t>
  </si>
  <si>
    <t>49 ans  2 mois</t>
  </si>
  <si>
    <t>50 ans  10 mois</t>
  </si>
  <si>
    <t>52 ans  3 mois</t>
  </si>
  <si>
    <t>48 ans  8 mois</t>
  </si>
  <si>
    <t>51 ans  8 mois</t>
  </si>
  <si>
    <t xml:space="preserve">49 ans  </t>
  </si>
  <si>
    <t>46 ans  6 mois</t>
  </si>
  <si>
    <t>49 ans  5 mois</t>
  </si>
  <si>
    <t>52 ans  9 mois</t>
  </si>
  <si>
    <t>48 ans  7 mois</t>
  </si>
  <si>
    <t>52 ans  2 mois</t>
  </si>
  <si>
    <t>49 ans  3 mois</t>
  </si>
  <si>
    <t>46 ans  8 mois</t>
  </si>
  <si>
    <t>49 ans  10 mois</t>
  </si>
  <si>
    <t>53 ans  1 mois</t>
  </si>
  <si>
    <t>53 ans  4 mois</t>
  </si>
  <si>
    <t>53 ans  2 mois</t>
  </si>
  <si>
    <t>49 ans  7 mois</t>
  </si>
  <si>
    <t>44 ans  6 mois</t>
  </si>
  <si>
    <t>47 ans  8 mois</t>
  </si>
  <si>
    <t>50 ans  5 mois</t>
  </si>
  <si>
    <t>49 ans  4 mois</t>
  </si>
  <si>
    <t xml:space="preserve">52 ans  </t>
  </si>
  <si>
    <t>47 ans  2 mois</t>
  </si>
  <si>
    <t>48 ans  1 mois</t>
  </si>
  <si>
    <t>48 ans  9 mois</t>
  </si>
  <si>
    <t>45 ans  2 mois</t>
  </si>
  <si>
    <t>50 ans  4 mois</t>
  </si>
  <si>
    <t>45 ans  11 mois</t>
  </si>
  <si>
    <t>46 ans  2 mois</t>
  </si>
  <si>
    <t xml:space="preserve">51 ans  </t>
  </si>
  <si>
    <t>47 ans  5 mois</t>
  </si>
  <si>
    <t>44 ans  7 mois</t>
  </si>
  <si>
    <t>45 ans  9 mois</t>
  </si>
  <si>
    <t>46 ans  10 mois</t>
  </si>
  <si>
    <t>45 ans  6 mois</t>
  </si>
  <si>
    <t>45 ans  5 mois</t>
  </si>
  <si>
    <t>54 ans  7 mois</t>
  </si>
  <si>
    <t>50 ans  1 mois</t>
  </si>
  <si>
    <t>53 ans  5 mois</t>
  </si>
  <si>
    <t>47 ans  3 mois</t>
  </si>
  <si>
    <t>51 ans  3 mois</t>
  </si>
  <si>
    <t>48 ans  11 mois</t>
  </si>
  <si>
    <t>48 ans  5 mois</t>
  </si>
  <si>
    <t>50 ans  9 mois</t>
  </si>
  <si>
    <t>50 ans  3 mois</t>
  </si>
  <si>
    <t>52 ans  8 mois</t>
  </si>
  <si>
    <t>47 ans  9 mois</t>
  </si>
  <si>
    <t>48 ans  10 mois</t>
  </si>
  <si>
    <t xml:space="preserve">50 ans  </t>
  </si>
  <si>
    <t>46 ans  3 mois</t>
  </si>
  <si>
    <t>51 ans  2 mois</t>
  </si>
  <si>
    <t>46 ans  9 mois</t>
  </si>
  <si>
    <t>44 ans  3 mois</t>
  </si>
  <si>
    <t>47 ans  7 mois</t>
  </si>
  <si>
    <t xml:space="preserve">45 ans  </t>
  </si>
  <si>
    <t xml:space="preserve">35 ans  </t>
  </si>
  <si>
    <t>44 ans  5 mois</t>
  </si>
  <si>
    <t>46 ans  4 mois</t>
  </si>
  <si>
    <t>51 ans  9 mois</t>
  </si>
  <si>
    <t>51 ans  7 mois</t>
  </si>
  <si>
    <t>52 ans  4 mois</t>
  </si>
  <si>
    <t>43 ans  1 mois</t>
  </si>
  <si>
    <t>43 ans  6 mois</t>
  </si>
  <si>
    <t>43 ans  3 mois</t>
  </si>
  <si>
    <t>55 ans  6 mois</t>
  </si>
  <si>
    <t>45 ans  3 mois</t>
  </si>
  <si>
    <t>45 ans  1 mois</t>
  </si>
  <si>
    <t>38 ans  6 mois</t>
  </si>
  <si>
    <t xml:space="preserve">48 ans  </t>
  </si>
  <si>
    <t>52 ans  6 mois</t>
  </si>
  <si>
    <t>46 ans  7 mois</t>
  </si>
  <si>
    <t>52 ans  1 mois</t>
  </si>
  <si>
    <t>44 ans  4 mois</t>
  </si>
  <si>
    <t xml:space="preserve">46 ans  </t>
  </si>
  <si>
    <t>49 ans  9 mois</t>
  </si>
  <si>
    <t>46 ans  5 mois</t>
  </si>
  <si>
    <t xml:space="preserve">47 ans  </t>
  </si>
  <si>
    <t>50 ans  7 mois</t>
  </si>
  <si>
    <t>49 ans  8 mois</t>
  </si>
  <si>
    <t>51 ans  5 mois</t>
  </si>
  <si>
    <t>45 ans  7 mois</t>
  </si>
  <si>
    <t>44 ans  10 mois</t>
  </si>
  <si>
    <t>46 ans  1 mois</t>
  </si>
  <si>
    <t>47 ans  10 mois</t>
  </si>
  <si>
    <t>49 ans  6 mois</t>
  </si>
  <si>
    <t>47 ans  6 mois</t>
  </si>
  <si>
    <t>48 ans  3 mois</t>
  </si>
  <si>
    <t>48 ans  2 mois</t>
  </si>
  <si>
    <t>45 ans  4 mois</t>
  </si>
  <si>
    <t>44 ans  8 mois</t>
  </si>
  <si>
    <t>44 ans  9 mois</t>
  </si>
  <si>
    <t>51 ans  4 mois</t>
  </si>
  <si>
    <t xml:space="preserve">* Associés à temps plein (49 PR - 89 MCF) et associés à temps partiel </t>
  </si>
  <si>
    <t>Note : La table des groupes de disciplines est présentée à la page 61.</t>
  </si>
  <si>
    <t>(*) Pour la définition des enseignants vacataires, on pourra se reporter à la présentation fournie en page 54.</t>
  </si>
  <si>
    <t>31 ans  6 mois</t>
  </si>
  <si>
    <t>35 ans  10 mois</t>
  </si>
  <si>
    <t>29 ans  2 mois</t>
  </si>
  <si>
    <t>30 ans  2 mois</t>
  </si>
  <si>
    <t>33 ans  1 mois</t>
  </si>
  <si>
    <t>30 ans  11 mois</t>
  </si>
  <si>
    <t>31 ans  3 mois</t>
  </si>
  <si>
    <t>31 ans  11 mois</t>
  </si>
  <si>
    <t>37 ans  7 mois</t>
  </si>
  <si>
    <t>28 ans  11 mois</t>
  </si>
  <si>
    <t>32 ans  11 mois</t>
  </si>
  <si>
    <t>30 ans  10 mois</t>
  </si>
  <si>
    <t>31 ans  5 mois</t>
  </si>
  <si>
    <t>31 ans  8 mois</t>
  </si>
  <si>
    <t>36 ans  8 mois</t>
  </si>
  <si>
    <t xml:space="preserve">29 ans  </t>
  </si>
  <si>
    <t xml:space="preserve">33 ans  </t>
  </si>
  <si>
    <t>32 ans  8 mois</t>
  </si>
  <si>
    <t>32 ans  7 mois</t>
  </si>
  <si>
    <t>37 ans  6 mois</t>
  </si>
  <si>
    <t>29 ans  9 mois</t>
  </si>
  <si>
    <t>33 ans  8 mois</t>
  </si>
  <si>
    <t xml:space="preserve">30 ans  </t>
  </si>
  <si>
    <t>32 ans  6 mois</t>
  </si>
  <si>
    <t>34 ans  3 mois</t>
  </si>
  <si>
    <t>33 ans  6 mois</t>
  </si>
  <si>
    <t>29 ans  5 mois</t>
  </si>
  <si>
    <t>30 ans  3 mois</t>
  </si>
  <si>
    <t>34 ans  11 mois</t>
  </si>
  <si>
    <t>30 ans  9 mois</t>
  </si>
  <si>
    <t>35 ans  6 mois</t>
  </si>
  <si>
    <t>29 ans  3 mois</t>
  </si>
  <si>
    <t>34 ans  5 mois</t>
  </si>
  <si>
    <t>30 ans  5 mois</t>
  </si>
  <si>
    <t>31 ans  7 mois</t>
  </si>
  <si>
    <t>36 ans  9 mois</t>
  </si>
  <si>
    <t>35 ans  2 mois</t>
  </si>
  <si>
    <t>32 ans  1 mois</t>
  </si>
  <si>
    <t>32 ans  9 mois</t>
  </si>
  <si>
    <t>39 ans  6 mois</t>
  </si>
  <si>
    <t>29 ans  4 mois</t>
  </si>
  <si>
    <t>35 ans  7 mois</t>
  </si>
  <si>
    <t xml:space="preserve">32 ans  </t>
  </si>
  <si>
    <t>37 ans  11 mois</t>
  </si>
  <si>
    <t>29 ans  7 mois</t>
  </si>
  <si>
    <t>35 ans  4 mois</t>
  </si>
  <si>
    <t>29 ans  11 mois</t>
  </si>
  <si>
    <t>27 ans  6 mois</t>
  </si>
  <si>
    <t>29 ans  1 mois</t>
  </si>
  <si>
    <t>30 ans  4 mois</t>
  </si>
  <si>
    <t>28 ans  5 mois</t>
  </si>
  <si>
    <t>30 ans  1 mois</t>
  </si>
  <si>
    <t>34 ans  10 mois</t>
  </si>
  <si>
    <t>28 ans  8 mois</t>
  </si>
  <si>
    <t xml:space="preserve">27 ans  </t>
  </si>
  <si>
    <t>31 ans  9 mois</t>
  </si>
  <si>
    <t xml:space="preserve">31 ans  </t>
  </si>
  <si>
    <t>29 ans  8 mois</t>
  </si>
  <si>
    <t>32 ans  4 mois</t>
  </si>
  <si>
    <t>MAYOTTE CUFR</t>
  </si>
  <si>
    <t>Répartition effective des 1 283 ATER titulaires d'un doctorat  par article de recrutement :</t>
  </si>
  <si>
    <t>Répartition effective des 149  ATER titulaires d'un doctorat  par article de recrutement :</t>
  </si>
  <si>
    <t>Répartition effective des  391 ATER titulaires d'un doctorat  par article de recrutement :</t>
  </si>
  <si>
    <t>Répartition effective des 694 ATER titulaires d'un doctorat  par article de recrutement :</t>
  </si>
  <si>
    <t>Répartition effective des 49 ATER titulaires d'un doctorat  par article de recrutement :</t>
  </si>
  <si>
    <t>Répartition effective des  1 283  ATER titulaires d'un doctorat  par article de recrutement :</t>
  </si>
  <si>
    <t>Répartition effective des  149 ATER titulaires d'un doctorat  par article de recrutement :</t>
  </si>
  <si>
    <t>Répartition effective des  49 ATER titulaires d'un doctorat  par article de recrutement :</t>
  </si>
  <si>
    <r>
      <t xml:space="preserve">Age moyen par groupe de disciplines, corps et sexe des </t>
    </r>
    <r>
      <rPr>
        <b/>
        <sz val="12"/>
        <color indexed="10"/>
        <rFont val="Times New Roman"/>
        <family val="1"/>
      </rPr>
      <t>enseignants associés</t>
    </r>
    <r>
      <rPr>
        <b/>
        <sz val="12"/>
        <rFont val="Times New Roman"/>
        <family val="1"/>
      </rPr>
      <t>* en fonctions, en 2012-2013, dans l'enseignement supérieur</t>
    </r>
  </si>
  <si>
    <t>Non renseignées</t>
  </si>
  <si>
    <t>La colonne "doctorants contractuels" comprend 7 364 personnes effectuant un service d'enseignement et qui dans les tableaux suivants ont été traitées séparément des autres doctorants contractuels.</t>
  </si>
  <si>
    <t>(*) Ces effectifs sont arrondis et correspondent aux équivalents temps plein (une partie des ATER et des associés sont à mi-temps, les invités sont comptés pour 1/8ème de l'effectif compte tenu de leur durée moyenne égale à un mois et demi) .</t>
  </si>
  <si>
    <t>(1) Ce chiffre de 5323 ATER (2141 temps partiel et 3182 temps plein) correspond à 4252,5 équivalents temps plein.</t>
  </si>
  <si>
    <t>(2) Ce chiffre de 2617 enseignants invités correspond à 327 équivalents temps plein.</t>
  </si>
  <si>
    <t>(3) Ce chiffre de 2773 enseignants associés (138 temps plein et 2635 temps partiel) correspond à 1455 équivalents temps plein.</t>
  </si>
  <si>
    <t>(Sources:  GESUP2, mai-juin 2013  et  Enquête relative aux enseignants non permanents, juin 2013).</t>
  </si>
  <si>
    <t>ENQUETE SUR LA SITUATION DES ATER au 1er MARS 2013</t>
  </si>
  <si>
    <t>Note: voir page 61 pour la nomenclature des sections du CNU. Il n'y a pas de disciplines pour les grands établissements.</t>
  </si>
  <si>
    <t>Répartition, par section et sexe, des ATER sur un premier contrat en 2012-2013</t>
  </si>
  <si>
    <t>Répartition effective des 694  ATER titulaires d'un doctorat  par article de recrutement :</t>
  </si>
  <si>
    <t>10 mois</t>
  </si>
  <si>
    <t>9 mois</t>
  </si>
  <si>
    <t>5 mois</t>
  </si>
  <si>
    <t>1 mois</t>
  </si>
  <si>
    <t>0 ans</t>
  </si>
  <si>
    <t>Répartition des doctorants contractuels par grande discipline, groupe et section du CNU en 2012-2013</t>
  </si>
  <si>
    <t>Note: voir page 61 pour la nomenclature des sections du CNU. Il n'y a pas de discipline pour les grands établissements.</t>
  </si>
  <si>
    <t>ENQUETE SUR LA SITUATION DES DOCTORANTS CONTRACTUELS au 1er MARS 2013</t>
  </si>
  <si>
    <t>Répartition, par section, par sexe et par année de recrutement des doctorants contractuels</t>
  </si>
  <si>
    <t>Répartition des doctorants contractuels par tranche d'âges, sexe et grande discipline en 2012-2013</t>
  </si>
  <si>
    <t>26 ans 10 mois</t>
  </si>
  <si>
    <t>25 ans 7 mois</t>
  </si>
  <si>
    <t>26 ans 11 mois</t>
  </si>
  <si>
    <t>27 ans 3 mois</t>
  </si>
  <si>
    <t>25 ans 10 mois</t>
  </si>
  <si>
    <t>27 ans</t>
  </si>
  <si>
    <t>26 ans 8 mois</t>
  </si>
  <si>
    <t>27 ans 10 mois</t>
  </si>
  <si>
    <t>26 ans 9 mois</t>
  </si>
  <si>
    <t>27 ans 7 mois</t>
  </si>
  <si>
    <t>27 ans 8 mois</t>
  </si>
  <si>
    <t>26 ans</t>
  </si>
  <si>
    <t>25 ans</t>
  </si>
  <si>
    <t>7 mois</t>
  </si>
  <si>
    <t>3 mois</t>
  </si>
  <si>
    <t>26 ans 5 mois</t>
  </si>
  <si>
    <t>26 ans 7 mois</t>
  </si>
  <si>
    <t>8 mois</t>
  </si>
  <si>
    <t>Répartition des associés à  temps plein (AS)  par corps, sexe et discipline CNU en 2012-2013</t>
  </si>
  <si>
    <t>Répartition des associés à mi-temps (ASMT)  par corps, sexe et discipline CNU en 2012-2013</t>
  </si>
  <si>
    <t>des enseignants-chercheurs associés en 2012-2013</t>
  </si>
  <si>
    <t>49 ans 10 mois</t>
  </si>
  <si>
    <t>47 ans 2 mois</t>
  </si>
  <si>
    <t>49 ans 2 mois</t>
  </si>
  <si>
    <t>50 ans 3 mois</t>
  </si>
  <si>
    <t>46 ans 11 mois</t>
  </si>
  <si>
    <t>49 ans 3 mois</t>
  </si>
  <si>
    <t>50 ans 7 mois</t>
  </si>
  <si>
    <t>47 ans 1 mois</t>
  </si>
  <si>
    <t>51 ans</t>
  </si>
  <si>
    <t>46 ans 6 mois</t>
  </si>
  <si>
    <t>50 ans</t>
  </si>
  <si>
    <t>49 ans 6 mois</t>
  </si>
  <si>
    <t>47 ans 6 mois</t>
  </si>
  <si>
    <t>48 ans 10 mois</t>
  </si>
  <si>
    <t>49 ans 9 mois</t>
  </si>
  <si>
    <t>47 ans</t>
  </si>
  <si>
    <t>48 ans 7 mois</t>
  </si>
  <si>
    <t>49 ans</t>
  </si>
  <si>
    <t>48 ans</t>
  </si>
  <si>
    <t>2 mois</t>
  </si>
  <si>
    <t>6 mois</t>
  </si>
  <si>
    <t>48 ans 9 mois</t>
  </si>
  <si>
    <t>46 ans 1 mois</t>
  </si>
  <si>
    <t>48 ans 4 mois</t>
  </si>
  <si>
    <t>51 ans 4 mois</t>
  </si>
  <si>
    <t>50 ans 5 mois</t>
  </si>
  <si>
    <t>52 ans 9 mois</t>
  </si>
  <si>
    <t>51 ans 6 mois</t>
  </si>
  <si>
    <t>46 ans</t>
  </si>
  <si>
    <t>4 mois</t>
  </si>
  <si>
    <t>Juin 2013</t>
  </si>
  <si>
    <t>Répartition des ATER par grande discipline, groupe et section CNU</t>
  </si>
  <si>
    <t>Tableau n°5</t>
  </si>
  <si>
    <t>Recrutement, par établissement, des titulaires d'un doctorat parmi les ATER en fonctions en 2012-2013</t>
  </si>
  <si>
    <t>IV. Données sur les enseignants associés</t>
  </si>
  <si>
    <t>III. Données sur les doctorants contractuels</t>
  </si>
  <si>
    <t>Répartition des doctorants contractuels par grande discipline, groupe et section CNU</t>
  </si>
  <si>
    <t>Répartition par section , par sexe et par année de recrutement des doctorants contractuels</t>
  </si>
  <si>
    <t>Répartition des doctorants contractuels par tranche d'âges, sexe et grande discipline</t>
  </si>
  <si>
    <t>Tableau n°21</t>
  </si>
  <si>
    <t>est peu ou pas connue, soit au total, 14 234 personnes physiques.</t>
  </si>
  <si>
    <r>
      <t>Par ailleurs,  les doctorants contractuels et les contractuels sur emplois 2</t>
    </r>
    <r>
      <rPr>
        <vertAlign val="superscript"/>
        <sz val="9"/>
        <rFont val="Times New Roman"/>
        <family val="1"/>
      </rPr>
      <t>nd</t>
    </r>
    <r>
      <rPr>
        <sz val="9"/>
        <rFont val="Times New Roman"/>
        <family val="1"/>
      </rPr>
      <t xml:space="preserve"> degré ne sont pas présentés dans ce tableau dans la mesure où leur répartition entre les disciplines du CNU </t>
    </r>
  </si>
  <si>
    <t>(*) Ce ratio ne comprend pas les invités en raison de la faible durée relative des "invitations", mais intègre par contre les lecteurs et les maîtres de langues.</t>
  </si>
  <si>
    <t>(*) Le poids des invités n'a pas été mesuré en raison de la faible durée relative des invitations.</t>
  </si>
  <si>
    <t>Non renseignée ou sans discipline (Grands Etablissements)</t>
  </si>
  <si>
    <t>% (non-permanents) / total E-C
(*)</t>
  </si>
  <si>
    <t>Second degré et assimilés</t>
  </si>
  <si>
    <t>Total ATER &amp; Associés</t>
  </si>
  <si>
    <t>Associés</t>
  </si>
  <si>
    <t>Lecteurs et 
maîtres de langues</t>
  </si>
  <si>
    <t>Effectifs physiques
 totaux recensés</t>
  </si>
  <si>
    <t>Section
du CNU</t>
  </si>
  <si>
    <t>Titulaires</t>
  </si>
  <si>
    <t>Non permanents</t>
  </si>
  <si>
    <t>Tableau n°3</t>
  </si>
  <si>
    <t>Comparaison avec les enseignants-chercheurs</t>
  </si>
  <si>
    <t>Répartition des lecteurs et maîtres de langues, des invités, des ATER et des associés, par discipline CNU en 2012-2013</t>
  </si>
  <si>
    <t xml:space="preserve">Enfin, les doctorants contractuels (au nombre de 13 628 en 2013) sont inscrits ici uniquement pour la fraction d'entre eux exerçant un service d'enseignement (soit 54% d'entre eux). </t>
  </si>
  <si>
    <t>Par ailleurs, les contractuels sur emplois 2nd degré ne sont pas présentés dans ce tableau dans la mesure où leur répartition entre les disciplines du CNU est peu ou pas connue, soit au total, 606 personnes physiques.</t>
  </si>
  <si>
    <t>Non renseignée ou Sans discipline (Grands Etablissements)</t>
  </si>
  <si>
    <t>Groupe 10 - Biologie</t>
  </si>
  <si>
    <t>Groupe 9 - Sciences de l'ingénieur</t>
  </si>
  <si>
    <t>Groupe 8 - Sciences de la terre et de l'univers</t>
  </si>
  <si>
    <t>Groupe 7 - Chimie</t>
  </si>
  <si>
    <t>Groupe 6 - Physique</t>
  </si>
  <si>
    <t>Groupe 5B - Informatique</t>
  </si>
  <si>
    <t>Groupe 5A - Mathématiques fondamentales et appliquées</t>
  </si>
  <si>
    <t>Groupe Théologie</t>
  </si>
  <si>
    <t>Groupe 14B - STAPS</t>
  </si>
  <si>
    <t>Groupe 14A - Groupe interdisciplinaire</t>
  </si>
  <si>
    <t>Groupe 4B - Histoire, Géographie</t>
  </si>
  <si>
    <t>Groupe 4A - Sciences humaines</t>
  </si>
  <si>
    <t>Groupe 3B - Langues &amp; littératures étrangères</t>
  </si>
  <si>
    <t>Groupe 3A - Science du langage, Littérature française</t>
  </si>
  <si>
    <t>Groupe 2 - Economie &amp; Gestion</t>
  </si>
  <si>
    <t>Groupe 1 - Droit</t>
  </si>
  <si>
    <t>% (1) / total E-C
(*)</t>
  </si>
  <si>
    <t>Total ATER,
Contractuels
doctorants
 &amp; Associés
(1)</t>
  </si>
  <si>
    <t>Contractuels
doctorants
avec
service
enseignem.</t>
  </si>
  <si>
    <t>ATER
temps
plein</t>
  </si>
  <si>
    <t>ATER
mi-temps</t>
  </si>
  <si>
    <t>Tableau n°3 bis</t>
  </si>
  <si>
    <t>Répartition des lecteurs et maîtres de langues, des invités, des ATER, des doctorants contractuels et des associés, par discipline CNU en 2012-2013</t>
  </si>
  <si>
    <t>par discipline CNU en 2012-2013</t>
  </si>
  <si>
    <t>Répartition des lecteurs et maîtres de langues, des invités, des ATER et des associés,</t>
  </si>
  <si>
    <t>contractuels et des associés, par discipline CNU en 2012-2013</t>
  </si>
  <si>
    <t>Répartition des lecteurs et maîtres de langues, des invités, des ATER, des doctorants</t>
  </si>
</sst>
</file>

<file path=xl/styles.xml><?xml version="1.0" encoding="utf-8"?>
<styleSheet xmlns="http://schemas.openxmlformats.org/spreadsheetml/2006/main">
  <numFmts count="36">
    <numFmt numFmtId="164" formatCode="0.0%"/>
    <numFmt numFmtId="165" formatCode="0&quot;    &quot;"/>
    <numFmt numFmtId="166" formatCode="0&quot;        &quot;"/>
    <numFmt numFmtId="167" formatCode="0.0%&quot;   &quot;"/>
    <numFmt numFmtId="168" formatCode="#,##0&quot;  &quot;"/>
    <numFmt numFmtId="169" formatCode="#,##0&quot;    &quot;"/>
    <numFmt numFmtId="170" formatCode="#,##0&quot; (1)&quot;"/>
    <numFmt numFmtId="171" formatCode="#,##0&quot; (2)&quot;"/>
    <numFmt numFmtId="172" formatCode="#,##0&quot; (3)&quot;"/>
    <numFmt numFmtId="173" formatCode="#,##0&quot;   &quot;"/>
    <numFmt numFmtId="174" formatCode="0.00%&quot;   &quot;"/>
    <numFmt numFmtId="175" formatCode="0&quot;   &quot;"/>
    <numFmt numFmtId="176" formatCode="_-* #,##0.00\ [$€-1]_-;\-* #,##0.00\ [$€-1]_-;_-* &quot;-&quot;??\ [$€-1]_-"/>
    <numFmt numFmtId="177" formatCode="0.0%&quot;  &quot;"/>
    <numFmt numFmtId="178" formatCode="0.0%&quot; &quot;"/>
    <numFmt numFmtId="179" formatCode="#,##0&quot; &quot;"/>
    <numFmt numFmtId="180" formatCode="0.00%&quot;  &quot;"/>
    <numFmt numFmtId="181" formatCode="#,##0&quot;      &quot;"/>
    <numFmt numFmtId="182" formatCode="0.0%&quot;     &quot;"/>
    <numFmt numFmtId="183" formatCode="#,##0&quot;  (1)&quot;"/>
    <numFmt numFmtId="184" formatCode="#,##0&quot;  (3)&quot;"/>
    <numFmt numFmtId="185" formatCode="#,##0&quot;  (2)&quot;"/>
    <numFmt numFmtId="186" formatCode="0.0%&quot;    &quot;"/>
    <numFmt numFmtId="187" formatCode="0&quot;  &quot;"/>
    <numFmt numFmtId="188" formatCode="#,##0&quot;        &quot;"/>
    <numFmt numFmtId="189" formatCode="##,##0.000&quot;  &quot;"/>
    <numFmt numFmtId="190" formatCode="0.0%&quot;&quot;"/>
    <numFmt numFmtId="191" formatCode="0.0%\ &quot;  &quot;"/>
    <numFmt numFmtId="192" formatCode="00"/>
    <numFmt numFmtId="193" formatCode="#,##0&quot;*&quot;"/>
    <numFmt numFmtId="194" formatCode="0&quot;     &quot;"/>
    <numFmt numFmtId="195" formatCode="#,##0&quot;     &quot;"/>
    <numFmt numFmtId="196" formatCode="0.0%&quot;         &quot;"/>
    <numFmt numFmtId="197" formatCode="0.0%&quot;               &quot;"/>
    <numFmt numFmtId="198" formatCode="_-* #,##0.00\ _F_-;\-* #,##0.00\ _F_-;_-* &quot;-&quot;??\ _F_-;_-@_-"/>
    <numFmt numFmtId="199" formatCode="#,##0&quot;          &quot;"/>
  </numFmts>
  <fonts count="125">
    <font>
      <sz val="10"/>
      <name val="Arial"/>
    </font>
    <font>
      <sz val="10"/>
      <name val="Times New Roman"/>
      <family val="1"/>
    </font>
    <font>
      <sz val="10"/>
      <name val="Times New Roman"/>
      <family val="1"/>
    </font>
    <font>
      <sz val="10"/>
      <name val="Times New Roman"/>
      <family val="1"/>
    </font>
    <font>
      <sz val="10"/>
      <name val="Times New Roman"/>
      <family val="1"/>
    </font>
    <font>
      <sz val="10"/>
      <name val="Times New Roman"/>
      <family val="1"/>
    </font>
    <font>
      <sz val="11"/>
      <name val="Times New Roman"/>
      <family val="1"/>
    </font>
    <font>
      <sz val="11"/>
      <name val="Times New Roman"/>
      <family val="1"/>
    </font>
    <font>
      <sz val="11"/>
      <name val="Times New Roman"/>
      <family val="1"/>
    </font>
    <font>
      <u/>
      <sz val="10"/>
      <color indexed="12"/>
      <name val="Times New Roman"/>
      <family val="1"/>
    </font>
    <font>
      <sz val="10"/>
      <name val="Arial"/>
      <family val="2"/>
    </font>
    <font>
      <sz val="10"/>
      <name val="Times New Roman"/>
      <family val="1"/>
    </font>
    <font>
      <b/>
      <sz val="10"/>
      <name val="Times New Roman"/>
      <family val="1"/>
    </font>
    <font>
      <sz val="10"/>
      <name val="Times New Roman"/>
      <family val="1"/>
    </font>
    <font>
      <b/>
      <sz val="12"/>
      <name val="Helv"/>
    </font>
    <font>
      <b/>
      <sz val="18"/>
      <name val="Times New Roman"/>
      <family val="1"/>
    </font>
    <font>
      <b/>
      <sz val="18"/>
      <name val="Helv"/>
    </font>
    <font>
      <b/>
      <sz val="14"/>
      <name val="Times New Roman"/>
      <family val="1"/>
    </font>
    <font>
      <b/>
      <sz val="14"/>
      <name val="Helv"/>
    </font>
    <font>
      <b/>
      <sz val="18"/>
      <name val="Times New Roman"/>
      <family val="1"/>
    </font>
    <font>
      <b/>
      <sz val="16"/>
      <name val="Times New Roman"/>
      <family val="1"/>
    </font>
    <font>
      <b/>
      <sz val="16"/>
      <name val="Times New Roman"/>
      <family val="1"/>
    </font>
    <font>
      <b/>
      <sz val="14"/>
      <name val="Times New Roman"/>
      <family val="1"/>
    </font>
    <font>
      <sz val="12"/>
      <name val="Times New Roman"/>
      <family val="1"/>
    </font>
    <font>
      <b/>
      <u/>
      <sz val="11"/>
      <name val="Times New Roman"/>
      <family val="1"/>
    </font>
    <font>
      <sz val="11"/>
      <name val="Times New Roman"/>
      <family val="1"/>
    </font>
    <font>
      <b/>
      <sz val="12"/>
      <name val="Times New Roman"/>
      <family val="1"/>
    </font>
    <font>
      <b/>
      <sz val="11"/>
      <name val="Times New Roman"/>
      <family val="1"/>
    </font>
    <font>
      <sz val="12"/>
      <name val="Times New Roman"/>
      <family val="1"/>
    </font>
    <font>
      <b/>
      <u/>
      <sz val="10"/>
      <name val="Times New Roman"/>
      <family val="1"/>
    </font>
    <font>
      <b/>
      <sz val="10"/>
      <color indexed="8"/>
      <name val="Times New Roman"/>
      <family val="1"/>
    </font>
    <font>
      <b/>
      <sz val="10"/>
      <name val="Arial"/>
      <family val="2"/>
    </font>
    <font>
      <sz val="11"/>
      <name val="Times New Roman"/>
      <family val="1"/>
    </font>
    <font>
      <i/>
      <sz val="10"/>
      <name val="Times New Roman"/>
      <family val="1"/>
    </font>
    <font>
      <b/>
      <sz val="9"/>
      <name val="Times New Roman"/>
      <family val="1"/>
    </font>
    <font>
      <b/>
      <sz val="8"/>
      <name val="Times New Roman"/>
      <family val="1"/>
    </font>
    <font>
      <sz val="9"/>
      <name val="Arial"/>
      <family val="2"/>
    </font>
    <font>
      <sz val="8"/>
      <name val="Arial"/>
      <family val="2"/>
    </font>
    <font>
      <sz val="14"/>
      <name val="Arial"/>
      <family val="2"/>
    </font>
    <font>
      <sz val="11"/>
      <name val="Arial"/>
      <family val="2"/>
    </font>
    <font>
      <sz val="11"/>
      <name val="Arial"/>
      <family val="2"/>
    </font>
    <font>
      <i/>
      <sz val="11"/>
      <name val="Arial"/>
      <family val="2"/>
    </font>
    <font>
      <b/>
      <i/>
      <sz val="11"/>
      <name val="Times New Roman"/>
      <family val="1"/>
    </font>
    <font>
      <i/>
      <sz val="11"/>
      <name val="Arial"/>
      <family val="2"/>
    </font>
    <font>
      <i/>
      <sz val="8"/>
      <name val="Times New Roman"/>
      <family val="1"/>
    </font>
    <font>
      <b/>
      <vertAlign val="superscript"/>
      <sz val="18"/>
      <name val="Times New Roman"/>
      <family val="1"/>
    </font>
    <font>
      <sz val="9"/>
      <name val="Times New Roman"/>
      <family val="1"/>
    </font>
    <font>
      <b/>
      <i/>
      <sz val="10"/>
      <name val="Times New Roman"/>
      <family val="1"/>
    </font>
    <font>
      <b/>
      <i/>
      <sz val="14"/>
      <name val="Times New Roman"/>
      <family val="1"/>
    </font>
    <font>
      <b/>
      <i/>
      <sz val="12"/>
      <name val="Times New Roman"/>
      <family val="1"/>
    </font>
    <font>
      <b/>
      <i/>
      <sz val="8"/>
      <name val="Times New Roman"/>
      <family val="1"/>
    </font>
    <font>
      <b/>
      <u/>
      <sz val="14"/>
      <name val="Times New Roman"/>
      <family val="1"/>
    </font>
    <font>
      <b/>
      <i/>
      <sz val="14"/>
      <color indexed="10"/>
      <name val="Times New Roman"/>
      <family val="1"/>
    </font>
    <font>
      <sz val="10"/>
      <name val="MS Sans Serif"/>
      <family val="2"/>
    </font>
    <font>
      <i/>
      <sz val="14"/>
      <name val="Times New Roman"/>
      <family val="1"/>
    </font>
    <font>
      <sz val="8"/>
      <name val="MS Sans Serif"/>
      <family val="2"/>
    </font>
    <font>
      <sz val="8"/>
      <name val="Times New Roman"/>
      <family val="1"/>
    </font>
    <font>
      <b/>
      <vertAlign val="superscript"/>
      <sz val="10"/>
      <name val="Times New Roman"/>
      <family val="1"/>
    </font>
    <font>
      <b/>
      <sz val="8"/>
      <name val="Arial"/>
      <family val="2"/>
    </font>
    <font>
      <b/>
      <sz val="10"/>
      <color indexed="10"/>
      <name val="Times New Roman"/>
      <family val="1"/>
    </font>
    <font>
      <b/>
      <sz val="9"/>
      <name val="Times New Roman"/>
      <family val="1"/>
    </font>
    <font>
      <b/>
      <sz val="12"/>
      <name val="Arial"/>
      <family val="2"/>
    </font>
    <font>
      <b/>
      <sz val="9"/>
      <name val="Arial"/>
      <family val="2"/>
    </font>
    <font>
      <sz val="9"/>
      <name val="Arial"/>
      <family val="2"/>
    </font>
    <font>
      <sz val="8"/>
      <name val="Arial"/>
      <family val="2"/>
    </font>
    <font>
      <sz val="10"/>
      <color indexed="10"/>
      <name val="Times New Roman"/>
      <family val="1"/>
    </font>
    <font>
      <b/>
      <vertAlign val="superscript"/>
      <sz val="9"/>
      <name val="Times New Roman"/>
      <family val="1"/>
    </font>
    <font>
      <sz val="10"/>
      <name val="Helv"/>
    </font>
    <font>
      <b/>
      <sz val="8"/>
      <color indexed="8"/>
      <name val="Times New Roman"/>
      <family val="1"/>
    </font>
    <font>
      <sz val="10"/>
      <color indexed="10"/>
      <name val="Arial"/>
      <family val="2"/>
    </font>
    <font>
      <b/>
      <sz val="11"/>
      <color indexed="10"/>
      <name val="Arial"/>
      <family val="2"/>
    </font>
    <font>
      <b/>
      <sz val="10"/>
      <color indexed="36"/>
      <name val="Times New Roman"/>
      <family val="1"/>
    </font>
    <font>
      <sz val="8"/>
      <name val="Arial"/>
      <family val="2"/>
    </font>
    <font>
      <i/>
      <u/>
      <sz val="10"/>
      <name val="Times New Roman"/>
      <family val="1"/>
    </font>
    <font>
      <sz val="9"/>
      <name val="Geneva"/>
      <family val="2"/>
    </font>
    <font>
      <b/>
      <sz val="9"/>
      <color indexed="10"/>
      <name val="Times New Roman"/>
      <family val="1"/>
    </font>
    <font>
      <b/>
      <sz val="10"/>
      <name val="Helv"/>
    </font>
    <font>
      <b/>
      <sz val="12"/>
      <color indexed="10"/>
      <name val="Times New Roman"/>
      <family val="1"/>
    </font>
    <font>
      <sz val="26"/>
      <color indexed="10"/>
      <name val="Arial"/>
      <family val="2"/>
    </font>
    <font>
      <sz val="10"/>
      <color indexed="36"/>
      <name val="Times New Roman"/>
      <family val="1"/>
    </font>
    <font>
      <i/>
      <sz val="9"/>
      <name val="Times New Roman"/>
      <family val="1"/>
    </font>
    <font>
      <u/>
      <sz val="10"/>
      <name val="Times New Roman"/>
      <family val="1"/>
    </font>
    <font>
      <sz val="14"/>
      <name val="Times New Roman"/>
      <family val="1"/>
    </font>
    <font>
      <sz val="10"/>
      <color indexed="10"/>
      <name val="Times New Roman"/>
      <family val="1"/>
    </font>
    <font>
      <b/>
      <sz val="10"/>
      <color indexed="10"/>
      <name val="Times New Roman"/>
      <family val="1"/>
    </font>
    <font>
      <b/>
      <sz val="9"/>
      <color indexed="10"/>
      <name val="Times New Roman"/>
      <family val="1"/>
    </font>
    <font>
      <sz val="9"/>
      <color indexed="10"/>
      <name val="Times New Roman"/>
      <family val="1"/>
    </font>
    <font>
      <sz val="10"/>
      <color indexed="10"/>
      <name val="Arial"/>
      <family val="2"/>
    </font>
    <font>
      <b/>
      <sz val="18"/>
      <color indexed="10"/>
      <name val="Times New Roman"/>
      <family val="1"/>
    </font>
    <font>
      <sz val="10"/>
      <name val="Times New Roman"/>
      <family val="1"/>
    </font>
    <font>
      <b/>
      <sz val="14"/>
      <color rgb="FFFF0000"/>
      <name val="Times New Roman"/>
      <family val="1"/>
    </font>
    <font>
      <b/>
      <sz val="18"/>
      <color rgb="FFFF0000"/>
      <name val="Times New Roman"/>
      <family val="1"/>
    </font>
    <font>
      <sz val="10"/>
      <color rgb="FFFF0000"/>
      <name val="Arial"/>
      <family val="2"/>
    </font>
    <font>
      <b/>
      <sz val="10"/>
      <color rgb="FFFF0000"/>
      <name val="Arial"/>
      <family val="2"/>
    </font>
    <font>
      <vertAlign val="superscript"/>
      <sz val="10"/>
      <name val="Times New Roman"/>
      <family val="1"/>
    </font>
    <font>
      <b/>
      <sz val="12"/>
      <color rgb="FFFF0000"/>
      <name val="Arial"/>
      <family val="2"/>
    </font>
    <font>
      <b/>
      <sz val="12"/>
      <color rgb="FFFF0000"/>
      <name val="Times New Roman"/>
      <family val="1"/>
    </font>
    <font>
      <b/>
      <sz val="10"/>
      <color rgb="FFFF0000"/>
      <name val="Times New Roman"/>
      <family val="1"/>
    </font>
    <font>
      <sz val="10"/>
      <color rgb="FFFF0000"/>
      <name val="Times New Roman"/>
      <family val="1"/>
    </font>
    <font>
      <b/>
      <sz val="14"/>
      <color theme="3"/>
      <name val="Times New Roman"/>
      <family val="1"/>
    </font>
    <font>
      <sz val="9"/>
      <color indexed="81"/>
      <name val="Tahoma"/>
      <family val="2"/>
    </font>
    <font>
      <b/>
      <sz val="9"/>
      <color indexed="81"/>
      <name val="Tahoma"/>
      <family val="2"/>
    </font>
    <font>
      <b/>
      <sz val="11"/>
      <color rgb="FFFF0000"/>
      <name val="Times New Roman"/>
      <family val="1"/>
    </font>
    <font>
      <b/>
      <sz val="48"/>
      <color rgb="FFFF0000"/>
      <name val="Helv"/>
    </font>
    <font>
      <b/>
      <sz val="8"/>
      <color rgb="FFFF0000"/>
      <name val="Times New Roman"/>
      <family val="1"/>
    </font>
    <font>
      <b/>
      <sz val="10"/>
      <color rgb="FF00B050"/>
      <name val="Times New Roman"/>
      <family val="1"/>
    </font>
    <font>
      <b/>
      <sz val="9"/>
      <color rgb="FFFF0000"/>
      <name val="Times New Roman"/>
      <family val="1"/>
    </font>
    <font>
      <b/>
      <sz val="20"/>
      <name val="Times New Roman"/>
      <family val="1"/>
    </font>
    <font>
      <sz val="10"/>
      <color rgb="FF0000FF"/>
      <name val="Times New Roman"/>
      <family val="1"/>
    </font>
    <font>
      <b/>
      <sz val="10"/>
      <color rgb="FF0000FF"/>
      <name val="Times New Roman"/>
      <family val="1"/>
    </font>
    <font>
      <b/>
      <sz val="8"/>
      <color rgb="FF0000FF"/>
      <name val="Times New Roman"/>
      <family val="1"/>
    </font>
    <font>
      <b/>
      <sz val="11"/>
      <name val="Arial"/>
      <family val="2"/>
    </font>
    <font>
      <i/>
      <sz val="11"/>
      <name val="Times New Roman"/>
      <family val="1"/>
    </font>
    <font>
      <sz val="16"/>
      <name val="Times New Roman"/>
      <family val="1"/>
    </font>
    <font>
      <sz val="10"/>
      <color theme="1"/>
      <name val="Times New Roman"/>
      <family val="2"/>
    </font>
    <font>
      <b/>
      <sz val="10"/>
      <color theme="1"/>
      <name val="Times New Roman"/>
      <family val="1"/>
    </font>
    <font>
      <b/>
      <sz val="11"/>
      <color theme="1"/>
      <name val="Times New Roman"/>
      <family val="1"/>
    </font>
    <font>
      <b/>
      <sz val="14"/>
      <color theme="1"/>
      <name val="Times New Roman"/>
      <family val="1"/>
    </font>
    <font>
      <b/>
      <sz val="10"/>
      <name val="Times New Roman"/>
      <family val="2"/>
    </font>
    <font>
      <sz val="10"/>
      <name val="Times New Roman"/>
      <family val="2"/>
    </font>
    <font>
      <b/>
      <sz val="9"/>
      <color theme="1"/>
      <name val="Times New Roman"/>
      <family val="1"/>
    </font>
    <font>
      <vertAlign val="superscript"/>
      <sz val="11"/>
      <name val="Times New Roman"/>
      <family val="1"/>
    </font>
    <font>
      <vertAlign val="superscript"/>
      <sz val="9"/>
      <name val="Times New Roman"/>
      <family val="1"/>
    </font>
    <font>
      <b/>
      <sz val="8"/>
      <color indexed="81"/>
      <name val="Tahoma"/>
      <family val="2"/>
    </font>
    <font>
      <sz val="8"/>
      <color indexed="81"/>
      <name val="Tahoma"/>
      <family val="2"/>
    </font>
  </fonts>
  <fills count="34">
    <fill>
      <patternFill patternType="none"/>
    </fill>
    <fill>
      <patternFill patternType="gray125"/>
    </fill>
    <fill>
      <patternFill patternType="gray06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22"/>
        <bgColor indexed="64"/>
      </patternFill>
    </fill>
    <fill>
      <patternFill patternType="gray0625">
        <bgColor indexed="22"/>
      </patternFill>
    </fill>
    <fill>
      <patternFill patternType="solid">
        <fgColor indexed="65"/>
        <bgColor indexed="64"/>
      </patternFill>
    </fill>
    <fill>
      <patternFill patternType="solid">
        <fgColor indexed="13"/>
        <bgColor indexed="64"/>
      </patternFill>
    </fill>
    <fill>
      <patternFill patternType="solid">
        <fgColor indexed="40"/>
        <bgColor indexed="64"/>
      </patternFill>
    </fill>
    <fill>
      <patternFill patternType="solid">
        <fgColor indexed="45"/>
        <bgColor indexed="64"/>
      </patternFill>
    </fill>
    <fill>
      <patternFill patternType="solid">
        <fgColor indexed="51"/>
        <bgColor indexed="64"/>
      </patternFill>
    </fill>
    <fill>
      <patternFill patternType="solid">
        <fgColor indexed="26"/>
        <bgColor indexed="64"/>
      </patternFill>
    </fill>
    <fill>
      <patternFill patternType="solid">
        <fgColor indexed="11"/>
        <bgColor indexed="64"/>
      </patternFill>
    </fill>
    <fill>
      <patternFill patternType="solid">
        <fgColor indexed="57"/>
        <bgColor indexed="64"/>
      </patternFill>
    </fill>
    <fill>
      <patternFill patternType="solid">
        <fgColor indexed="36"/>
        <bgColor indexed="64"/>
      </patternFill>
    </fill>
    <fill>
      <patternFill patternType="solid">
        <fgColor indexed="27"/>
        <bgColor indexed="64"/>
      </patternFill>
    </fill>
    <fill>
      <patternFill patternType="solid">
        <fgColor indexed="43"/>
        <bgColor indexed="29"/>
      </patternFill>
    </fill>
    <fill>
      <patternFill patternType="lightUp"/>
    </fill>
    <fill>
      <patternFill patternType="gray0625">
        <bgColor auto="1"/>
      </patternFill>
    </fill>
    <fill>
      <patternFill patternType="solid">
        <fgColor rgb="FFAFDDAD"/>
        <bgColor indexed="64"/>
      </patternFill>
    </fill>
    <fill>
      <patternFill patternType="solid">
        <fgColor rgb="FFB2E6D2"/>
        <bgColor indexed="64"/>
      </patternFill>
    </fill>
    <fill>
      <patternFill patternType="solid">
        <fgColor rgb="FFEAEAEA"/>
        <bgColor indexed="64"/>
      </patternFill>
    </fill>
    <fill>
      <patternFill patternType="solid">
        <fgColor rgb="FFFFFFCC"/>
        <bgColor indexed="64"/>
      </patternFill>
    </fill>
    <fill>
      <patternFill patternType="solid">
        <fgColor rgb="FFFFFF99"/>
        <bgColor indexed="64"/>
      </patternFill>
    </fill>
    <fill>
      <patternFill patternType="solid">
        <fgColor rgb="FFCCFFCC"/>
        <bgColor indexed="64"/>
      </patternFill>
    </fill>
    <fill>
      <patternFill patternType="solid">
        <fgColor rgb="FFFFFF00"/>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CCECFF"/>
        <bgColor indexed="64"/>
      </patternFill>
    </fill>
    <fill>
      <patternFill patternType="solid">
        <fgColor theme="8" tint="0.79998168889431442"/>
        <bgColor indexed="64"/>
      </patternFill>
    </fill>
    <fill>
      <patternFill patternType="solid">
        <fgColor rgb="FF99FFCC"/>
        <bgColor indexed="64"/>
      </patternFill>
    </fill>
  </fills>
  <borders count="214">
    <border>
      <left/>
      <right/>
      <top/>
      <bottom/>
      <diagonal/>
    </border>
    <border>
      <left style="double">
        <color indexed="64"/>
      </left>
      <right style="double">
        <color indexed="64"/>
      </right>
      <top style="double">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diagonal/>
    </border>
    <border>
      <left style="thick">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ck">
        <color indexed="64"/>
      </left>
      <right style="thin">
        <color indexed="64"/>
      </right>
      <top style="thin">
        <color indexed="64"/>
      </top>
      <bottom/>
      <diagonal/>
    </border>
    <border>
      <left style="thick">
        <color indexed="64"/>
      </left>
      <right style="thin">
        <color indexed="64"/>
      </right>
      <top style="medium">
        <color indexed="64"/>
      </top>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medium">
        <color indexed="64"/>
      </left>
      <right/>
      <top/>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bottom style="hair">
        <color indexed="10"/>
      </bottom>
      <diagonal/>
    </border>
    <border>
      <left style="thin">
        <color indexed="64"/>
      </left>
      <right style="thin">
        <color indexed="64"/>
      </right>
      <top style="thin">
        <color indexed="64"/>
      </top>
      <bottom style="hair">
        <color indexed="64"/>
      </bottom>
      <diagonal/>
    </border>
    <border>
      <left style="thin">
        <color indexed="10"/>
      </left>
      <right style="thin">
        <color indexed="10"/>
      </right>
      <top style="hair">
        <color indexed="10"/>
      </top>
      <bottom style="hair">
        <color indexed="10"/>
      </bottom>
      <diagonal/>
    </border>
    <border>
      <left style="thin">
        <color indexed="10"/>
      </left>
      <right style="thin">
        <color indexed="10"/>
      </right>
      <top style="hair">
        <color indexed="10"/>
      </top>
      <bottom/>
      <diagonal/>
    </border>
    <border>
      <left style="thin">
        <color indexed="64"/>
      </left>
      <right style="thin">
        <color indexed="64"/>
      </right>
      <top style="hair">
        <color indexed="64"/>
      </top>
      <bottom style="thin">
        <color indexed="64"/>
      </bottom>
      <diagonal/>
    </border>
    <border>
      <left/>
      <right/>
      <top style="thin">
        <color indexed="64"/>
      </top>
      <bottom/>
      <diagonal/>
    </border>
    <border>
      <left style="thin">
        <color indexed="64"/>
      </left>
      <right/>
      <top style="thin">
        <color indexed="64"/>
      </top>
      <bottom style="thick">
        <color indexed="64"/>
      </bottom>
      <diagonal/>
    </border>
    <border>
      <left/>
      <right/>
      <top style="thin">
        <color indexed="64"/>
      </top>
      <bottom style="medium">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style="medium">
        <color indexed="64"/>
      </right>
      <top style="hair">
        <color indexed="64"/>
      </top>
      <bottom/>
      <diagonal/>
    </border>
    <border>
      <left/>
      <right style="thin">
        <color indexed="64"/>
      </right>
      <top/>
      <bottom/>
      <diagonal/>
    </border>
    <border>
      <left style="medium">
        <color indexed="64"/>
      </left>
      <right style="thin">
        <color indexed="64"/>
      </right>
      <top/>
      <bottom/>
      <diagonal/>
    </border>
    <border>
      <left style="medium">
        <color indexed="64"/>
      </left>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double">
        <color indexed="64"/>
      </left>
      <right/>
      <top/>
      <bottom/>
      <diagonal/>
    </border>
    <border>
      <left/>
      <right style="double">
        <color indexed="64"/>
      </right>
      <top/>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thin">
        <color indexed="64"/>
      </right>
      <top style="hair">
        <color indexed="64"/>
      </top>
      <bottom style="medium">
        <color indexed="64"/>
      </bottom>
      <diagonal/>
    </border>
    <border>
      <left/>
      <right style="medium">
        <color indexed="64"/>
      </right>
      <top/>
      <bottom style="hair">
        <color indexed="64"/>
      </bottom>
      <diagonal/>
    </border>
    <border>
      <left style="thin">
        <color indexed="64"/>
      </left>
      <right style="medium">
        <color indexed="64"/>
      </right>
      <top style="medium">
        <color indexed="64"/>
      </top>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bottom/>
      <diagonal/>
    </border>
    <border>
      <left style="double">
        <color indexed="64"/>
      </left>
      <right style="thin">
        <color indexed="64"/>
      </right>
      <top/>
      <bottom/>
      <diagonal/>
    </border>
    <border>
      <left style="double">
        <color indexed="64"/>
      </left>
      <right style="thin">
        <color indexed="64"/>
      </right>
      <top style="thin">
        <color indexed="64"/>
      </top>
      <bottom style="thin">
        <color indexed="64"/>
      </bottom>
      <diagonal/>
    </border>
    <border>
      <left style="thin">
        <color indexed="64"/>
      </left>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medium">
        <color indexed="64"/>
      </left>
      <right style="thin">
        <color indexed="64"/>
      </right>
      <top style="hair">
        <color indexed="64"/>
      </top>
      <bottom/>
      <diagonal/>
    </border>
    <border>
      <left style="thick">
        <color indexed="64"/>
      </left>
      <right/>
      <top/>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medium">
        <color indexed="64"/>
      </right>
      <top style="hair">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double">
        <color indexed="64"/>
      </left>
      <right/>
      <top style="double">
        <color indexed="64"/>
      </top>
      <bottom/>
      <diagonal/>
    </border>
    <border>
      <left/>
      <right style="medium">
        <color indexed="64"/>
      </right>
      <top style="hair">
        <color indexed="64"/>
      </top>
      <bottom style="thin">
        <color indexed="64"/>
      </bottom>
      <diagonal/>
    </border>
    <border>
      <left style="double">
        <color indexed="64"/>
      </left>
      <right style="double">
        <color indexed="64"/>
      </right>
      <top style="double">
        <color indexed="64"/>
      </top>
      <bottom style="hair">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double">
        <color indexed="64"/>
      </right>
      <top style="double">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medium">
        <color indexed="64"/>
      </right>
      <top style="thin">
        <color indexed="64"/>
      </top>
      <bottom style="thick">
        <color indexed="64"/>
      </bottom>
      <diagonal/>
    </border>
    <border>
      <left/>
      <right style="thin">
        <color indexed="64"/>
      </right>
      <top style="thin">
        <color indexed="64"/>
      </top>
      <bottom style="hair">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style="thin">
        <color indexed="64"/>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style="thin">
        <color indexed="64"/>
      </left>
      <right/>
      <top style="hair">
        <color indexed="64"/>
      </top>
      <bottom style="double">
        <color indexed="64"/>
      </bottom>
      <diagonal/>
    </border>
    <border>
      <left style="thin">
        <color indexed="64"/>
      </left>
      <right/>
      <top style="double">
        <color indexed="64"/>
      </top>
      <bottom style="hair">
        <color indexed="64"/>
      </bottom>
      <diagonal/>
    </border>
    <border>
      <left style="double">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double">
        <color indexed="64"/>
      </left>
      <right style="thin">
        <color indexed="64"/>
      </right>
      <top style="hair">
        <color indexed="64"/>
      </top>
      <bottom/>
      <diagonal/>
    </border>
    <border>
      <left style="thin">
        <color indexed="64"/>
      </left>
      <right style="double">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thin">
        <color indexed="64"/>
      </left>
      <right style="double">
        <color indexed="64"/>
      </right>
      <top style="thin">
        <color indexed="64"/>
      </top>
      <bottom style="double">
        <color indexed="64"/>
      </bottom>
      <diagonal/>
    </border>
    <border>
      <left style="double">
        <color indexed="64"/>
      </left>
      <right/>
      <top style="double">
        <color indexed="64"/>
      </top>
      <bottom style="hair">
        <color indexed="64"/>
      </bottom>
      <diagonal/>
    </border>
    <border>
      <left style="double">
        <color indexed="64"/>
      </left>
      <right/>
      <top style="hair">
        <color indexed="64"/>
      </top>
      <bottom style="hair">
        <color indexed="64"/>
      </bottom>
      <diagonal/>
    </border>
    <border>
      <left style="double">
        <color indexed="64"/>
      </left>
      <right/>
      <top/>
      <bottom style="hair">
        <color indexed="64"/>
      </bottom>
      <diagonal/>
    </border>
    <border>
      <left style="double">
        <color indexed="64"/>
      </left>
      <right/>
      <top style="hair">
        <color indexed="64"/>
      </top>
      <bottom style="double">
        <color indexed="64"/>
      </bottom>
      <diagonal/>
    </border>
    <border>
      <left style="double">
        <color indexed="64"/>
      </left>
      <right/>
      <top style="hair">
        <color indexed="64"/>
      </top>
      <bottom/>
      <diagonal/>
    </border>
    <border>
      <left/>
      <right style="medium">
        <color indexed="64"/>
      </right>
      <top style="hair">
        <color indexed="64"/>
      </top>
      <bottom/>
      <diagonal/>
    </border>
    <border diagonalDown="1">
      <left style="medium">
        <color indexed="64"/>
      </left>
      <right style="thin">
        <color indexed="64"/>
      </right>
      <top style="medium">
        <color indexed="64"/>
      </top>
      <bottom style="thin">
        <color indexed="64"/>
      </bottom>
      <diagonal style="thin">
        <color indexed="64"/>
      </diagonal>
    </border>
    <border>
      <left style="medium">
        <color indexed="64"/>
      </left>
      <right style="medium">
        <color indexed="64"/>
      </right>
      <top/>
      <bottom style="hair">
        <color indexed="64"/>
      </bottom>
      <diagonal/>
    </border>
    <border>
      <left/>
      <right style="medium">
        <color indexed="64"/>
      </right>
      <top style="medium">
        <color indexed="64"/>
      </top>
      <bottom style="hair">
        <color indexed="64"/>
      </bottom>
      <diagonal/>
    </border>
    <border>
      <left style="thin">
        <color indexed="64"/>
      </left>
      <right style="double">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right/>
      <top style="double">
        <color indexed="64"/>
      </top>
      <bottom style="double">
        <color indexed="64"/>
      </bottom>
      <diagonal/>
    </border>
    <border>
      <left style="thin">
        <color indexed="64"/>
      </left>
      <right style="double">
        <color indexed="64"/>
      </right>
      <top style="double">
        <color indexed="64"/>
      </top>
      <bottom/>
      <diagonal/>
    </border>
    <border>
      <left style="thin">
        <color indexed="64"/>
      </left>
      <right style="double">
        <color indexed="64"/>
      </right>
      <top/>
      <bottom style="thin">
        <color indexed="64"/>
      </bottom>
      <diagonal/>
    </border>
    <border>
      <left/>
      <right style="double">
        <color indexed="64"/>
      </right>
      <top style="hair">
        <color indexed="64"/>
      </top>
      <bottom style="thin">
        <color indexed="64"/>
      </bottom>
      <diagonal/>
    </border>
    <border>
      <left/>
      <right style="double">
        <color indexed="64"/>
      </right>
      <top style="hair">
        <color indexed="64"/>
      </top>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top style="hair">
        <color indexed="64"/>
      </top>
      <bottom/>
      <diagonal/>
    </border>
    <border>
      <left style="medium">
        <color indexed="64"/>
      </left>
      <right/>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style="thin">
        <color indexed="10"/>
      </left>
      <right style="thin">
        <color indexed="10"/>
      </right>
      <top/>
      <bottom/>
      <diagonal/>
    </border>
    <border>
      <left/>
      <right style="thin">
        <color indexed="64"/>
      </right>
      <top style="hair">
        <color indexed="64"/>
      </top>
      <bottom/>
      <diagonal/>
    </border>
    <border>
      <left/>
      <right style="thin">
        <color indexed="64"/>
      </right>
      <top style="medium">
        <color indexed="64"/>
      </top>
      <bottom style="hair">
        <color indexed="64"/>
      </bottom>
      <diagonal/>
    </border>
    <border>
      <left/>
      <right style="thin">
        <color indexed="64"/>
      </right>
      <top style="medium">
        <color indexed="64"/>
      </top>
      <bottom style="medium">
        <color indexed="64"/>
      </bottom>
      <diagonal/>
    </border>
    <border>
      <left style="thin">
        <color indexed="64"/>
      </left>
      <right style="thin">
        <color indexed="8"/>
      </right>
      <top style="double">
        <color indexed="64"/>
      </top>
      <bottom style="hair">
        <color indexed="64"/>
      </bottom>
      <diagonal/>
    </border>
    <border>
      <left style="thin">
        <color indexed="8"/>
      </left>
      <right style="thin">
        <color indexed="64"/>
      </right>
      <top style="double">
        <color indexed="64"/>
      </top>
      <bottom style="hair">
        <color indexed="64"/>
      </bottom>
      <diagonal/>
    </border>
    <border>
      <left style="thin">
        <color indexed="8"/>
      </left>
      <right style="thin">
        <color indexed="64"/>
      </right>
      <top style="double">
        <color indexed="64"/>
      </top>
      <bottom/>
      <diagonal/>
    </border>
    <border>
      <left/>
      <right style="thin">
        <color indexed="64"/>
      </right>
      <top style="thin">
        <color indexed="64"/>
      </top>
      <bottom style="medium">
        <color indexed="64"/>
      </bottom>
      <diagonal/>
    </border>
    <border>
      <left/>
      <right style="medium">
        <color indexed="64"/>
      </right>
      <top style="thin">
        <color indexed="64"/>
      </top>
      <bottom style="hair">
        <color indexed="64"/>
      </bottom>
      <diagonal/>
    </border>
    <border>
      <left style="medium">
        <color indexed="64"/>
      </left>
      <right style="medium">
        <color indexed="64"/>
      </right>
      <top style="thin">
        <color indexed="64"/>
      </top>
      <bottom style="hair">
        <color indexed="64"/>
      </bottom>
      <diagonal/>
    </border>
    <border>
      <left/>
      <right/>
      <top style="hair">
        <color indexed="64"/>
      </top>
      <bottom style="hair">
        <color indexed="64"/>
      </bottom>
      <diagonal/>
    </border>
    <border>
      <left/>
      <right/>
      <top style="medium">
        <color indexed="64"/>
      </top>
      <bottom style="medium">
        <color indexed="64"/>
      </bottom>
      <diagonal/>
    </border>
    <border>
      <left/>
      <right/>
      <top style="hair">
        <color indexed="64"/>
      </top>
      <bottom/>
      <diagonal/>
    </border>
  </borders>
  <cellStyleXfs count="78">
    <xf numFmtId="0" fontId="0" fillId="0" borderId="0"/>
    <xf numFmtId="176" fontId="11" fillId="0" borderId="0" applyFont="0" applyFill="0" applyBorder="0" applyAlignment="0" applyProtection="0"/>
    <xf numFmtId="0" fontId="9" fillId="0" borderId="0" applyNumberFormat="0" applyFill="0" applyBorder="0" applyAlignment="0" applyProtection="0">
      <alignment vertical="top"/>
      <protection locked="0"/>
    </xf>
    <xf numFmtId="0" fontId="11" fillId="0" borderId="0"/>
    <xf numFmtId="0" fontId="10"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4" fillId="0" borderId="0"/>
    <xf numFmtId="0" fontId="10" fillId="0" borderId="0"/>
    <xf numFmtId="0" fontId="89" fillId="0" borderId="0"/>
    <xf numFmtId="0" fontId="11" fillId="0" borderId="0"/>
    <xf numFmtId="0" fontId="10" fillId="0" borderId="0"/>
    <xf numFmtId="0" fontId="11" fillId="0" borderId="0"/>
    <xf numFmtId="0" fontId="10" fillId="0" borderId="0"/>
    <xf numFmtId="0" fontId="23" fillId="0" borderId="0"/>
    <xf numFmtId="0" fontId="23" fillId="0" borderId="0"/>
    <xf numFmtId="0" fontId="67" fillId="0" borderId="0"/>
    <xf numFmtId="0" fontId="10" fillId="0" borderId="0"/>
    <xf numFmtId="0" fontId="11" fillId="0" borderId="0"/>
    <xf numFmtId="0" fontId="10" fillId="0" borderId="0"/>
    <xf numFmtId="0" fontId="10" fillId="0" borderId="0"/>
    <xf numFmtId="0" fontId="11" fillId="0" borderId="0"/>
    <xf numFmtId="0" fontId="53" fillId="0" borderId="0"/>
    <xf numFmtId="0" fontId="10" fillId="0" borderId="0"/>
    <xf numFmtId="0" fontId="11" fillId="0" borderId="0"/>
    <xf numFmtId="0" fontId="10" fillId="0" borderId="0"/>
    <xf numFmtId="0" fontId="11" fillId="0" borderId="0"/>
    <xf numFmtId="0" fontId="10" fillId="0" borderId="0"/>
    <xf numFmtId="0" fontId="10" fillId="0" borderId="0"/>
    <xf numFmtId="0" fontId="32" fillId="0" borderId="0"/>
    <xf numFmtId="0" fontId="14" fillId="0" borderId="0"/>
    <xf numFmtId="0" fontId="23" fillId="0" borderId="0"/>
    <xf numFmtId="0" fontId="67" fillId="0" borderId="0"/>
    <xf numFmtId="0" fontId="10" fillId="0" borderId="0"/>
    <xf numFmtId="166" fontId="11" fillId="0" borderId="0">
      <alignment horizontal="centerContinuous" vertical="center"/>
    </xf>
    <xf numFmtId="9" fontId="10" fillId="0" borderId="0" applyFont="0" applyFill="0" applyBorder="0" applyAlignment="0" applyProtection="0"/>
    <xf numFmtId="9" fontId="74" fillId="0" borderId="0" applyFont="0" applyFill="0" applyBorder="0" applyAlignment="0" applyProtection="0"/>
    <xf numFmtId="165" fontId="25" fillId="0" borderId="1">
      <alignment horizontal="center" vertical="center"/>
    </xf>
    <xf numFmtId="49" fontId="55" fillId="2" borderId="2" applyNumberFormat="0">
      <protection locked="0"/>
    </xf>
    <xf numFmtId="1" fontId="12" fillId="0" borderId="3" applyNumberFormat="0" applyFont="0"/>
    <xf numFmtId="0" fontId="5" fillId="0" borderId="0"/>
    <xf numFmtId="0" fontId="114" fillId="0" borderId="0"/>
    <xf numFmtId="176" fontId="4" fillId="0" borderId="0" applyFont="0" applyFill="0" applyBorder="0" applyAlignment="0" applyProtection="0"/>
    <xf numFmtId="176" fontId="4" fillId="0" borderId="0" applyFont="0" applyFill="0" applyBorder="0" applyAlignment="0" applyProtection="0"/>
    <xf numFmtId="198" fontId="4" fillId="0" borderId="0" applyFont="0" applyFill="0" applyBorder="0" applyAlignment="0" applyProtection="0"/>
    <xf numFmtId="0" fontId="4" fillId="0" borderId="0"/>
    <xf numFmtId="0" fontId="4" fillId="0" borderId="0"/>
    <xf numFmtId="0" fontId="10" fillId="0" borderId="0"/>
    <xf numFmtId="0" fontId="4" fillId="0" borderId="0"/>
    <xf numFmtId="0" fontId="10" fillId="0" borderId="0"/>
    <xf numFmtId="0" fontId="10" fillId="0" borderId="0"/>
    <xf numFmtId="0" fontId="4" fillId="0" borderId="0"/>
    <xf numFmtId="0" fontId="114" fillId="0" borderId="0"/>
    <xf numFmtId="0" fontId="23" fillId="0" borderId="0"/>
    <xf numFmtId="0" fontId="23" fillId="0" borderId="0"/>
    <xf numFmtId="0" fontId="4" fillId="0" borderId="0"/>
    <xf numFmtId="0" fontId="4" fillId="0" borderId="0"/>
    <xf numFmtId="0" fontId="114" fillId="0" borderId="0"/>
    <xf numFmtId="166" fontId="4" fillId="0" borderId="0">
      <alignment horizontal="centerContinuous" vertical="center"/>
    </xf>
    <xf numFmtId="166" fontId="4" fillId="0" borderId="0">
      <alignment horizontal="centerContinuous" vertical="center"/>
    </xf>
    <xf numFmtId="165" fontId="6" fillId="0" borderId="1">
      <alignment horizontal="center" vertical="center"/>
    </xf>
  </cellStyleXfs>
  <cellXfs count="1995">
    <xf numFmtId="0" fontId="0" fillId="0" borderId="0" xfId="0"/>
    <xf numFmtId="0" fontId="15" fillId="0" borderId="0" xfId="47" applyFont="1" applyAlignment="1">
      <alignment horizontal="centerContinuous" vertical="center"/>
    </xf>
    <xf numFmtId="0" fontId="16" fillId="0" borderId="0" xfId="47" applyFont="1" applyAlignment="1">
      <alignment horizontal="center" vertical="center"/>
    </xf>
    <xf numFmtId="0" fontId="15" fillId="0" borderId="0" xfId="47" applyFont="1" applyAlignment="1">
      <alignment horizontal="center" vertical="center"/>
    </xf>
    <xf numFmtId="0" fontId="16" fillId="0" borderId="0" xfId="47" applyFont="1" applyAlignment="1">
      <alignment vertical="center"/>
    </xf>
    <xf numFmtId="0" fontId="16" fillId="0" borderId="0" xfId="47" applyFont="1" applyAlignment="1">
      <alignment horizontal="centerContinuous" vertical="center"/>
    </xf>
    <xf numFmtId="0" fontId="17" fillId="0" borderId="0" xfId="47" applyFont="1" applyAlignment="1">
      <alignment horizontal="centerContinuous" vertical="center"/>
    </xf>
    <xf numFmtId="0" fontId="18" fillId="0" borderId="0" xfId="47" applyFont="1" applyAlignment="1">
      <alignment horizontal="centerContinuous" vertical="center"/>
    </xf>
    <xf numFmtId="0" fontId="18" fillId="0" borderId="0" xfId="47" applyFont="1" applyAlignment="1">
      <alignment vertical="center"/>
    </xf>
    <xf numFmtId="0" fontId="19" fillId="0" borderId="0" xfId="47" applyFont="1" applyAlignment="1">
      <alignment horizontal="centerContinuous" vertical="center"/>
    </xf>
    <xf numFmtId="0" fontId="15" fillId="0" borderId="0" xfId="47" applyFont="1" applyAlignment="1">
      <alignment vertical="center"/>
    </xf>
    <xf numFmtId="0" fontId="17" fillId="0" borderId="0" xfId="47" applyFont="1" applyAlignment="1">
      <alignment vertical="center"/>
    </xf>
    <xf numFmtId="0" fontId="20" fillId="0" borderId="4" xfId="47" applyFont="1" applyBorder="1" applyAlignment="1">
      <alignment horizontal="centerContinuous" vertical="center" wrapText="1"/>
    </xf>
    <xf numFmtId="0" fontId="18" fillId="0" borderId="5" xfId="47" applyFont="1" applyBorder="1" applyAlignment="1">
      <alignment horizontal="centerContinuous" vertical="center" wrapText="1"/>
    </xf>
    <xf numFmtId="0" fontId="22" fillId="0" borderId="5" xfId="47" applyFont="1" applyBorder="1" applyAlignment="1">
      <alignment horizontal="centerContinuous" vertical="center" wrapText="1"/>
    </xf>
    <xf numFmtId="0" fontId="20" fillId="0" borderId="3" xfId="47" applyFont="1" applyBorder="1" applyAlignment="1">
      <alignment horizontal="center" vertical="center" wrapText="1"/>
    </xf>
    <xf numFmtId="0" fontId="20" fillId="0" borderId="0" xfId="47" applyFont="1" applyAlignment="1">
      <alignment vertical="center"/>
    </xf>
    <xf numFmtId="0" fontId="20" fillId="0" borderId="3" xfId="47" applyFont="1" applyBorder="1" applyAlignment="1">
      <alignment vertical="center"/>
    </xf>
    <xf numFmtId="0" fontId="21" fillId="0" borderId="3" xfId="47" applyFont="1" applyBorder="1" applyAlignment="1">
      <alignment horizontal="left" vertical="center" wrapText="1"/>
    </xf>
    <xf numFmtId="0" fontId="25" fillId="0" borderId="0" xfId="50" applyFont="1" applyAlignment="1">
      <alignment horizontal="centerContinuous" vertical="center"/>
    </xf>
    <xf numFmtId="0" fontId="13" fillId="0" borderId="0" xfId="50" applyFont="1" applyAlignment="1">
      <alignment vertical="center"/>
    </xf>
    <xf numFmtId="0" fontId="13" fillId="0" borderId="0" xfId="50" applyFont="1" applyAlignment="1">
      <alignment horizontal="centerContinuous" vertical="center"/>
    </xf>
    <xf numFmtId="0" fontId="13" fillId="0" borderId="0" xfId="50" applyFont="1" applyAlignment="1">
      <alignment horizontal="center" vertical="center"/>
    </xf>
    <xf numFmtId="0" fontId="12" fillId="0" borderId="0" xfId="50" applyFont="1" applyAlignment="1">
      <alignment vertical="center"/>
    </xf>
    <xf numFmtId="0" fontId="12" fillId="0" borderId="0" xfId="50" applyFont="1" applyAlignment="1">
      <alignment horizontal="center" vertical="center"/>
    </xf>
    <xf numFmtId="0" fontId="22" fillId="0" borderId="0" xfId="48" applyFont="1" applyAlignment="1">
      <alignment vertical="center"/>
    </xf>
    <xf numFmtId="0" fontId="26" fillId="0" borderId="0" xfId="48" applyFont="1" applyAlignment="1">
      <alignment horizontal="right" vertical="center"/>
    </xf>
    <xf numFmtId="0" fontId="12" fillId="0" borderId="0" xfId="48" applyFont="1" applyBorder="1" applyAlignment="1">
      <alignment vertical="center" wrapText="1"/>
    </xf>
    <xf numFmtId="0" fontId="30" fillId="3" borderId="3" xfId="48" applyFont="1" applyFill="1" applyBorder="1" applyAlignment="1">
      <alignment vertical="center" wrapText="1"/>
    </xf>
    <xf numFmtId="0" fontId="20" fillId="0" borderId="6" xfId="47" applyFont="1" applyBorder="1" applyAlignment="1">
      <alignment vertical="center" wrapText="1"/>
    </xf>
    <xf numFmtId="0" fontId="21" fillId="0" borderId="7" xfId="47" applyFont="1" applyBorder="1" applyAlignment="1">
      <alignment horizontal="centerContinuous" vertical="center" wrapText="1"/>
    </xf>
    <xf numFmtId="0" fontId="11" fillId="0" borderId="8" xfId="43" applyBorder="1" applyAlignment="1">
      <alignment horizontal="centerContinuous" vertical="center"/>
    </xf>
    <xf numFmtId="0" fontId="11" fillId="0" borderId="9" xfId="43" applyBorder="1" applyAlignment="1">
      <alignment vertical="center"/>
    </xf>
    <xf numFmtId="0" fontId="21" fillId="0" borderId="10" xfId="47" applyFont="1" applyBorder="1" applyAlignment="1">
      <alignment horizontal="center" vertical="center" wrapText="1"/>
    </xf>
    <xf numFmtId="0" fontId="20" fillId="0" borderId="4" xfId="47" applyFont="1" applyBorder="1" applyAlignment="1">
      <alignment horizontal="centerContinuous" vertical="center"/>
    </xf>
    <xf numFmtId="0" fontId="20" fillId="0" borderId="5" xfId="47" applyFont="1" applyBorder="1" applyAlignment="1">
      <alignment horizontal="centerContinuous" vertical="center"/>
    </xf>
    <xf numFmtId="0" fontId="11" fillId="0" borderId="10" xfId="43" applyBorder="1" applyAlignment="1">
      <alignment horizontal="center" vertical="center" wrapText="1"/>
    </xf>
    <xf numFmtId="0" fontId="11" fillId="0" borderId="11" xfId="43" applyBorder="1" applyAlignment="1">
      <alignment horizontal="center" vertical="center" wrapText="1"/>
    </xf>
    <xf numFmtId="0" fontId="11" fillId="0" borderId="12" xfId="43" applyBorder="1" applyAlignment="1">
      <alignment vertical="center"/>
    </xf>
    <xf numFmtId="169" fontId="22" fillId="0" borderId="3" xfId="47" applyNumberFormat="1" applyFont="1" applyBorder="1" applyAlignment="1">
      <alignment vertical="center"/>
    </xf>
    <xf numFmtId="169" fontId="22" fillId="0" borderId="0" xfId="47" applyNumberFormat="1" applyFont="1" applyAlignment="1">
      <alignment vertical="center"/>
    </xf>
    <xf numFmtId="165" fontId="18" fillId="0" borderId="0" xfId="47" applyNumberFormat="1" applyFont="1" applyAlignment="1">
      <alignment vertical="center"/>
    </xf>
    <xf numFmtId="165" fontId="18" fillId="0" borderId="3" xfId="47" applyNumberFormat="1" applyFont="1" applyBorder="1" applyAlignment="1">
      <alignment vertical="center"/>
    </xf>
    <xf numFmtId="169" fontId="18" fillId="0" borderId="0" xfId="47" applyNumberFormat="1" applyFont="1" applyAlignment="1">
      <alignment vertical="center"/>
    </xf>
    <xf numFmtId="0" fontId="21" fillId="0" borderId="3" xfId="47" applyFont="1" applyBorder="1" applyAlignment="1">
      <alignment horizontal="center" vertical="center" wrapText="1"/>
    </xf>
    <xf numFmtId="0" fontId="26" fillId="0" borderId="0" xfId="30" applyFont="1"/>
    <xf numFmtId="0" fontId="26" fillId="0" borderId="0" xfId="30" applyFont="1" applyAlignment="1">
      <alignment horizontal="center"/>
    </xf>
    <xf numFmtId="0" fontId="10" fillId="0" borderId="0" xfId="30"/>
    <xf numFmtId="0" fontId="12" fillId="0" borderId="0" xfId="30" applyFont="1"/>
    <xf numFmtId="0" fontId="32" fillId="0" borderId="0" xfId="46"/>
    <xf numFmtId="0" fontId="32" fillId="0" borderId="0" xfId="46" applyAlignment="1">
      <alignment horizontal="center"/>
    </xf>
    <xf numFmtId="0" fontId="20" fillId="0" borderId="3" xfId="47" applyFont="1" applyBorder="1" applyAlignment="1">
      <alignment horizontal="left" vertical="center" wrapText="1"/>
    </xf>
    <xf numFmtId="169" fontId="32" fillId="0" borderId="0" xfId="46" applyNumberFormat="1"/>
    <xf numFmtId="0" fontId="12" fillId="0" borderId="0" xfId="48" applyFont="1" applyFill="1" applyBorder="1" applyAlignment="1">
      <alignment vertical="center"/>
    </xf>
    <xf numFmtId="0" fontId="12" fillId="0" borderId="0" xfId="30" applyFont="1" applyAlignment="1">
      <alignment horizontal="center"/>
    </xf>
    <xf numFmtId="0" fontId="10" fillId="0" borderId="0" xfId="30" applyAlignment="1">
      <alignment horizontal="center"/>
    </xf>
    <xf numFmtId="0" fontId="12" fillId="4" borderId="0" xfId="30" applyFont="1" applyFill="1"/>
    <xf numFmtId="0" fontId="12" fillId="4" borderId="0" xfId="30" applyFont="1" applyFill="1" applyBorder="1" applyAlignment="1">
      <alignment horizontal="left"/>
    </xf>
    <xf numFmtId="0" fontId="12" fillId="0" borderId="3" xfId="48" applyFont="1" applyFill="1" applyBorder="1" applyAlignment="1">
      <alignment horizontal="center" vertical="center" wrapText="1"/>
    </xf>
    <xf numFmtId="0" fontId="12" fillId="3" borderId="3" xfId="48" applyFont="1" applyFill="1" applyBorder="1" applyAlignment="1">
      <alignment horizontal="center" vertical="center" wrapText="1"/>
    </xf>
    <xf numFmtId="0" fontId="12" fillId="5" borderId="3" xfId="48" applyFont="1" applyFill="1" applyBorder="1" applyAlignment="1">
      <alignment horizontal="center" vertical="center" wrapText="1"/>
    </xf>
    <xf numFmtId="0" fontId="12" fillId="0" borderId="3" xfId="48" applyFont="1" applyBorder="1" applyAlignment="1">
      <alignment horizontal="center" vertical="center" wrapText="1"/>
    </xf>
    <xf numFmtId="0" fontId="12" fillId="0" borderId="0" xfId="48" applyFont="1" applyAlignment="1">
      <alignment vertical="center"/>
    </xf>
    <xf numFmtId="0" fontId="30" fillId="0" borderId="0" xfId="48" applyFont="1" applyAlignment="1">
      <alignment vertical="center"/>
    </xf>
    <xf numFmtId="0" fontId="12" fillId="0" borderId="0" xfId="48" applyFont="1" applyFill="1" applyAlignment="1">
      <alignment horizontal="center" vertical="center"/>
    </xf>
    <xf numFmtId="0" fontId="12" fillId="0" borderId="0" xfId="48" applyFont="1" applyAlignment="1">
      <alignment horizontal="center" vertical="center"/>
    </xf>
    <xf numFmtId="0" fontId="12" fillId="0" borderId="0" xfId="48" applyFont="1" applyFill="1" applyAlignment="1">
      <alignment vertical="center"/>
    </xf>
    <xf numFmtId="0" fontId="12" fillId="0" borderId="13" xfId="48" applyFont="1" applyBorder="1" applyAlignment="1">
      <alignment vertical="center" wrapText="1"/>
    </xf>
    <xf numFmtId="0" fontId="12" fillId="0" borderId="14" xfId="48" applyFont="1" applyBorder="1" applyAlignment="1">
      <alignment vertical="center" wrapText="1"/>
    </xf>
    <xf numFmtId="0" fontId="12" fillId="0" borderId="15" xfId="48" applyFont="1" applyBorder="1" applyAlignment="1">
      <alignment vertical="center" wrapText="1"/>
    </xf>
    <xf numFmtId="0" fontId="12" fillId="0" borderId="9" xfId="48" applyFont="1" applyBorder="1" applyAlignment="1">
      <alignment vertical="center" wrapText="1"/>
    </xf>
    <xf numFmtId="0" fontId="34" fillId="0" borderId="14" xfId="48" applyFont="1" applyBorder="1" applyAlignment="1">
      <alignment vertical="center" wrapText="1"/>
    </xf>
    <xf numFmtId="0" fontId="30" fillId="0" borderId="0" xfId="48" applyFont="1" applyFill="1" applyBorder="1" applyAlignment="1">
      <alignment vertical="center"/>
    </xf>
    <xf numFmtId="1" fontId="30" fillId="0" borderId="0" xfId="48" applyNumberFormat="1" applyFont="1" applyFill="1" applyBorder="1" applyAlignment="1">
      <alignment vertical="center"/>
    </xf>
    <xf numFmtId="0" fontId="12" fillId="0" borderId="0" xfId="48" applyFont="1" applyAlignment="1">
      <alignment vertical="center" wrapText="1"/>
    </xf>
    <xf numFmtId="0" fontId="27" fillId="0" borderId="0" xfId="48" applyFont="1" applyFill="1" applyAlignment="1">
      <alignment vertical="center"/>
    </xf>
    <xf numFmtId="0" fontId="30" fillId="0" borderId="0" xfId="48" applyFont="1" applyFill="1" applyBorder="1" applyAlignment="1">
      <alignment vertical="center" wrapText="1"/>
    </xf>
    <xf numFmtId="170" fontId="30" fillId="0" borderId="0" xfId="48" applyNumberFormat="1" applyFont="1" applyFill="1" applyBorder="1" applyAlignment="1">
      <alignment vertical="center"/>
    </xf>
    <xf numFmtId="171" fontId="30" fillId="0" borderId="0" xfId="48" applyNumberFormat="1" applyFont="1" applyFill="1" applyBorder="1" applyAlignment="1">
      <alignment vertical="center"/>
    </xf>
    <xf numFmtId="172" fontId="30" fillId="0" borderId="0" xfId="48" applyNumberFormat="1" applyFont="1" applyFill="1" applyBorder="1" applyAlignment="1">
      <alignment vertical="center"/>
    </xf>
    <xf numFmtId="1" fontId="12" fillId="0" borderId="0" xfId="48" applyNumberFormat="1" applyFont="1" applyFill="1" applyBorder="1" applyAlignment="1">
      <alignment vertical="center"/>
    </xf>
    <xf numFmtId="164" fontId="12" fillId="0" borderId="0" xfId="52" applyNumberFormat="1" applyFont="1" applyFill="1" applyBorder="1" applyAlignment="1">
      <alignment vertical="center"/>
    </xf>
    <xf numFmtId="0" fontId="12" fillId="3" borderId="3" xfId="48" applyFont="1" applyFill="1" applyBorder="1" applyAlignment="1">
      <alignment vertical="center" wrapText="1"/>
    </xf>
    <xf numFmtId="10" fontId="0" fillId="0" borderId="0" xfId="0" applyNumberFormat="1"/>
    <xf numFmtId="0" fontId="0" fillId="0" borderId="0" xfId="0" applyBorder="1"/>
    <xf numFmtId="0" fontId="0" fillId="0" borderId="25" xfId="0" applyBorder="1"/>
    <xf numFmtId="0" fontId="37" fillId="0" borderId="0" xfId="0" applyFont="1"/>
    <xf numFmtId="0" fontId="36" fillId="0" borderId="0" xfId="0" applyFont="1"/>
    <xf numFmtId="0" fontId="38" fillId="0" borderId="0" xfId="0" applyFont="1" applyAlignment="1">
      <alignment horizontal="centerContinuous" vertical="center"/>
    </xf>
    <xf numFmtId="0" fontId="39" fillId="0" borderId="0" xfId="0" applyFont="1"/>
    <xf numFmtId="0" fontId="40" fillId="0" borderId="0" xfId="0" applyFont="1"/>
    <xf numFmtId="0" fontId="40" fillId="0" borderId="0" xfId="30" applyFont="1"/>
    <xf numFmtId="0" fontId="41" fillId="0" borderId="0" xfId="30" applyFont="1"/>
    <xf numFmtId="0" fontId="39" fillId="0" borderId="0" xfId="30" applyFont="1"/>
    <xf numFmtId="0" fontId="42" fillId="0" borderId="0" xfId="30" applyFont="1" applyBorder="1" applyAlignment="1">
      <alignment horizontal="left"/>
    </xf>
    <xf numFmtId="0" fontId="43" fillId="0" borderId="0" xfId="30" applyFont="1"/>
    <xf numFmtId="0" fontId="31" fillId="0" borderId="0" xfId="0" quotePrefix="1" applyFont="1" applyAlignment="1">
      <alignment horizontal="center"/>
    </xf>
    <xf numFmtId="0" fontId="20" fillId="0" borderId="2" xfId="47" applyFont="1" applyBorder="1" applyAlignment="1">
      <alignment horizontal="centerContinuous" vertical="center"/>
    </xf>
    <xf numFmtId="0" fontId="12" fillId="0" borderId="2" xfId="30" applyFont="1" applyBorder="1" applyAlignment="1">
      <alignment horizontal="right"/>
    </xf>
    <xf numFmtId="0" fontId="12" fillId="9" borderId="2" xfId="30" applyFont="1" applyFill="1" applyBorder="1" applyAlignment="1">
      <alignment horizontal="left"/>
    </xf>
    <xf numFmtId="0" fontId="12" fillId="0" borderId="19" xfId="30" applyFont="1" applyBorder="1" applyAlignment="1">
      <alignment horizontal="center"/>
    </xf>
    <xf numFmtId="0" fontId="12" fillId="0" borderId="44" xfId="30" applyFont="1" applyBorder="1" applyAlignment="1">
      <alignment horizontal="center"/>
    </xf>
    <xf numFmtId="168" fontId="12" fillId="9" borderId="23" xfId="30" applyNumberFormat="1" applyFont="1" applyFill="1" applyBorder="1"/>
    <xf numFmtId="0" fontId="44" fillId="0" borderId="0" xfId="30" applyFont="1"/>
    <xf numFmtId="0" fontId="29" fillId="0" borderId="0" xfId="48" applyFont="1" applyAlignment="1">
      <alignment horizontal="right" vertical="center"/>
    </xf>
    <xf numFmtId="0" fontId="26" fillId="0" borderId="0" xfId="47" applyFont="1" applyAlignment="1">
      <alignment horizontal="centerContinuous" vertical="center"/>
    </xf>
    <xf numFmtId="0" fontId="45" fillId="0" borderId="0" xfId="47" applyFont="1" applyAlignment="1">
      <alignment horizontal="centerContinuous" vertical="center"/>
    </xf>
    <xf numFmtId="0" fontId="34" fillId="0" borderId="0" xfId="35" applyFont="1"/>
    <xf numFmtId="0" fontId="34" fillId="0" borderId="0" xfId="35" applyFont="1" applyAlignment="1">
      <alignment horizontal="right"/>
    </xf>
    <xf numFmtId="0" fontId="34" fillId="0" borderId="3" xfId="32" applyFont="1" applyBorder="1" applyAlignment="1">
      <alignment horizontal="center"/>
    </xf>
    <xf numFmtId="0" fontId="34" fillId="0" borderId="3" xfId="35" applyFont="1" applyBorder="1" applyAlignment="1">
      <alignment wrapText="1"/>
    </xf>
    <xf numFmtId="0" fontId="34" fillId="9" borderId="3" xfId="35" applyFont="1" applyFill="1" applyBorder="1"/>
    <xf numFmtId="0" fontId="46" fillId="0" borderId="0" xfId="32" applyFont="1"/>
    <xf numFmtId="0" fontId="34" fillId="0" borderId="0" xfId="32" applyFont="1"/>
    <xf numFmtId="0" fontId="35" fillId="0" borderId="0" xfId="48" applyFont="1" applyAlignment="1">
      <alignment horizontal="left" vertical="center" wrapText="1"/>
    </xf>
    <xf numFmtId="0" fontId="22" fillId="0" borderId="0" xfId="48" applyFont="1" applyAlignment="1">
      <alignment horizontal="center" vertical="center" wrapText="1"/>
    </xf>
    <xf numFmtId="0" fontId="22" fillId="0" borderId="0" xfId="48" applyFont="1" applyAlignment="1">
      <alignment horizontal="centerContinuous" vertical="center" wrapText="1"/>
    </xf>
    <xf numFmtId="0" fontId="26" fillId="0" borderId="0" xfId="48" applyFont="1" applyAlignment="1">
      <alignment horizontal="centerContinuous" vertical="center" wrapText="1"/>
    </xf>
    <xf numFmtId="0" fontId="35" fillId="0" borderId="0" xfId="48" applyFont="1" applyAlignment="1">
      <alignment horizontal="left" vertical="center"/>
    </xf>
    <xf numFmtId="0" fontId="12" fillId="0" borderId="0" xfId="48" applyFont="1" applyAlignment="1">
      <alignment horizontal="left" vertical="center"/>
    </xf>
    <xf numFmtId="0" fontId="12" fillId="0" borderId="0" xfId="48" applyFont="1" applyAlignment="1">
      <alignment horizontal="left" vertical="center" wrapText="1"/>
    </xf>
    <xf numFmtId="0" fontId="24" fillId="0" borderId="0" xfId="47" applyFont="1" applyAlignment="1">
      <alignment horizontal="right" vertical="center"/>
    </xf>
    <xf numFmtId="0" fontId="51" fillId="0" borderId="0" xfId="47" applyFont="1" applyAlignment="1">
      <alignment horizontal="right" vertical="center"/>
    </xf>
    <xf numFmtId="0" fontId="29" fillId="0" borderId="0" xfId="0" applyFont="1" applyAlignment="1">
      <alignment horizontal="right"/>
    </xf>
    <xf numFmtId="0" fontId="26" fillId="0" borderId="0" xfId="36" applyFont="1" applyAlignment="1">
      <alignment horizontal="centerContinuous" vertical="center" wrapText="1"/>
    </xf>
    <xf numFmtId="0" fontId="26" fillId="0" borderId="0" xfId="36" applyFont="1" applyBorder="1" applyAlignment="1">
      <alignment horizontal="centerContinuous" vertical="center"/>
    </xf>
    <xf numFmtId="0" fontId="52" fillId="0" borderId="0" xfId="39" applyFont="1" applyAlignment="1" applyProtection="1">
      <alignment vertical="center"/>
      <protection locked="0"/>
    </xf>
    <xf numFmtId="0" fontId="48" fillId="0" borderId="0" xfId="36" applyNumberFormat="1" applyFont="1" applyAlignment="1">
      <alignment vertical="center" wrapText="1"/>
    </xf>
    <xf numFmtId="0" fontId="48" fillId="0" borderId="0" xfId="36" applyFont="1" applyAlignment="1">
      <alignment horizontal="centerContinuous" vertical="center" wrapText="1"/>
    </xf>
    <xf numFmtId="0" fontId="13" fillId="0" borderId="0" xfId="0" applyFont="1"/>
    <xf numFmtId="0" fontId="54" fillId="0" borderId="0" xfId="39" applyFont="1" applyAlignment="1" applyProtection="1">
      <alignment vertical="center"/>
      <protection locked="0"/>
    </xf>
    <xf numFmtId="0" fontId="48" fillId="0" borderId="0" xfId="39" applyFont="1" applyAlignment="1" applyProtection="1">
      <alignment vertical="center"/>
      <protection locked="0"/>
    </xf>
    <xf numFmtId="0" fontId="54" fillId="4" borderId="0" xfId="39" applyFont="1" applyFill="1" applyAlignment="1" applyProtection="1">
      <alignment vertical="center"/>
      <protection locked="0"/>
    </xf>
    <xf numFmtId="0" fontId="48" fillId="0" borderId="0" xfId="39" applyNumberFormat="1" applyFont="1" applyAlignment="1" applyProtection="1">
      <alignment vertical="center"/>
      <protection locked="0"/>
    </xf>
    <xf numFmtId="0" fontId="48" fillId="0" borderId="0" xfId="39" applyFont="1" applyAlignment="1" applyProtection="1">
      <alignment horizontal="center" vertical="center"/>
      <protection locked="0"/>
    </xf>
    <xf numFmtId="0" fontId="13" fillId="0" borderId="0" xfId="39" applyFont="1" applyAlignment="1" applyProtection="1">
      <alignment vertical="center"/>
      <protection locked="0"/>
    </xf>
    <xf numFmtId="0" fontId="26" fillId="0" borderId="0" xfId="36" applyNumberFormat="1" applyFont="1" applyBorder="1" applyAlignment="1">
      <alignment vertical="center" wrapText="1"/>
    </xf>
    <xf numFmtId="0" fontId="26" fillId="0" borderId="0" xfId="36" applyFont="1" applyBorder="1" applyAlignment="1">
      <alignment horizontal="centerContinuous" vertical="center" wrapText="1"/>
    </xf>
    <xf numFmtId="166" fontId="26" fillId="0" borderId="3" xfId="36" applyNumberFormat="1" applyFont="1" applyBorder="1" applyAlignment="1">
      <alignment horizontal="centerContinuous" vertical="center" wrapText="1"/>
    </xf>
    <xf numFmtId="0" fontId="26" fillId="0" borderId="3" xfId="36" applyFont="1" applyBorder="1" applyAlignment="1">
      <alignment horizontal="centerContinuous" vertical="center"/>
    </xf>
    <xf numFmtId="0" fontId="13" fillId="0" borderId="0" xfId="27" applyFont="1" applyAlignment="1">
      <alignment vertical="center"/>
    </xf>
    <xf numFmtId="0" fontId="28" fillId="0" borderId="0" xfId="36" applyFont="1" applyAlignment="1">
      <alignment vertical="center"/>
    </xf>
    <xf numFmtId="166" fontId="12" fillId="0" borderId="3" xfId="36" applyNumberFormat="1" applyFont="1" applyBorder="1" applyAlignment="1">
      <alignment horizontal="centerContinuous" vertical="center" wrapText="1"/>
    </xf>
    <xf numFmtId="0" fontId="12" fillId="0" borderId="3" xfId="36" applyFont="1" applyBorder="1" applyAlignment="1">
      <alignment horizontal="centerContinuous" vertical="center"/>
    </xf>
    <xf numFmtId="0" fontId="13" fillId="0" borderId="5" xfId="39" applyFont="1" applyBorder="1" applyAlignment="1" applyProtection="1">
      <alignment horizontal="centerContinuous" vertical="center"/>
      <protection locked="0"/>
    </xf>
    <xf numFmtId="0" fontId="13" fillId="0" borderId="0" xfId="39" applyNumberFormat="1" applyFont="1" applyAlignment="1" applyProtection="1">
      <alignment vertical="center"/>
      <protection locked="0"/>
    </xf>
    <xf numFmtId="0" fontId="12" fillId="0" borderId="0" xfId="39" applyFont="1" applyAlignment="1" applyProtection="1">
      <alignment horizontal="center" vertical="center"/>
      <protection locked="0"/>
    </xf>
    <xf numFmtId="0" fontId="13" fillId="0" borderId="0" xfId="0" applyFont="1" applyAlignment="1">
      <alignment vertical="center"/>
    </xf>
    <xf numFmtId="0" fontId="12" fillId="0" borderId="0" xfId="0" applyFont="1" applyBorder="1" applyAlignment="1">
      <alignment horizontal="center" vertical="center"/>
    </xf>
    <xf numFmtId="0" fontId="28" fillId="0" borderId="0" xfId="0" applyFont="1" applyAlignment="1">
      <alignment vertical="center"/>
    </xf>
    <xf numFmtId="0" fontId="28" fillId="0" borderId="0" xfId="0" applyNumberFormat="1" applyFont="1" applyAlignment="1">
      <alignment vertical="center"/>
    </xf>
    <xf numFmtId="0" fontId="26" fillId="4" borderId="45" xfId="36" applyFont="1" applyFill="1" applyBorder="1" applyAlignment="1">
      <alignment horizontal="centerContinuous" vertical="center"/>
    </xf>
    <xf numFmtId="0" fontId="26" fillId="10" borderId="45" xfId="36" applyNumberFormat="1" applyFont="1" applyFill="1" applyBorder="1" applyAlignment="1">
      <alignment horizontal="center" vertical="center"/>
    </xf>
    <xf numFmtId="0" fontId="26" fillId="5" borderId="45" xfId="36" applyNumberFormat="1" applyFont="1" applyFill="1" applyBorder="1" applyAlignment="1">
      <alignment horizontal="center" vertical="center"/>
    </xf>
    <xf numFmtId="0" fontId="26" fillId="0" borderId="0" xfId="0" applyNumberFormat="1" applyFont="1" applyAlignment="1">
      <alignment vertical="center"/>
    </xf>
    <xf numFmtId="0" fontId="26" fillId="0" borderId="0" xfId="0" applyFont="1" applyAlignment="1">
      <alignment horizontal="center" vertical="center"/>
    </xf>
    <xf numFmtId="0" fontId="12" fillId="0" borderId="0" xfId="0" applyFont="1" applyAlignment="1">
      <alignment horizontal="center" vertical="center"/>
    </xf>
    <xf numFmtId="0" fontId="26" fillId="3" borderId="3" xfId="36" applyFont="1" applyFill="1" applyBorder="1" applyAlignment="1">
      <alignment horizontal="center" vertical="center" wrapText="1"/>
    </xf>
    <xf numFmtId="166" fontId="26" fillId="0" borderId="3" xfId="36" applyNumberFormat="1" applyFont="1" applyBorder="1" applyAlignment="1">
      <alignment horizontal="center" vertical="center" wrapText="1"/>
    </xf>
    <xf numFmtId="166" fontId="26" fillId="0" borderId="0" xfId="36" applyNumberFormat="1" applyFont="1" applyBorder="1" applyAlignment="1">
      <alignment horizontal="centerContinuous" vertical="center" wrapText="1"/>
    </xf>
    <xf numFmtId="0" fontId="26" fillId="4" borderId="46" xfId="36" applyFont="1" applyFill="1" applyBorder="1" applyAlignment="1">
      <alignment horizontal="center" vertical="center"/>
    </xf>
    <xf numFmtId="0" fontId="26" fillId="10" borderId="46" xfId="36" applyNumberFormat="1" applyFont="1" applyFill="1" applyBorder="1" applyAlignment="1">
      <alignment vertical="center"/>
    </xf>
    <xf numFmtId="0" fontId="26" fillId="5" borderId="46" xfId="36" applyNumberFormat="1" applyFont="1" applyFill="1" applyBorder="1" applyAlignment="1">
      <alignment vertical="center"/>
    </xf>
    <xf numFmtId="0" fontId="26" fillId="0" borderId="13" xfId="36" applyFont="1" applyBorder="1" applyAlignment="1">
      <alignment horizontal="center" vertical="center"/>
    </xf>
    <xf numFmtId="175" fontId="26" fillId="0" borderId="13" xfId="36" applyNumberFormat="1" applyFont="1" applyBorder="1" applyAlignment="1">
      <alignment vertical="center"/>
    </xf>
    <xf numFmtId="0" fontId="13" fillId="0" borderId="47" xfId="36" applyFont="1" applyBorder="1" applyAlignment="1">
      <alignment vertical="center"/>
    </xf>
    <xf numFmtId="0" fontId="13" fillId="4" borderId="47" xfId="36" applyFont="1" applyFill="1" applyBorder="1" applyAlignment="1">
      <alignment vertical="center"/>
    </xf>
    <xf numFmtId="0" fontId="0" fillId="0" borderId="0" xfId="0" applyNumberFormat="1" applyAlignment="1">
      <alignment vertical="center"/>
    </xf>
    <xf numFmtId="2" fontId="12" fillId="0" borderId="0" xfId="0" applyNumberFormat="1" applyFont="1" applyAlignment="1">
      <alignment horizontal="center" vertical="center"/>
    </xf>
    <xf numFmtId="173" fontId="0" fillId="0" borderId="0" xfId="0" applyNumberFormat="1" applyAlignment="1">
      <alignment vertical="center"/>
    </xf>
    <xf numFmtId="0" fontId="26" fillId="4" borderId="48" xfId="36" applyFont="1" applyFill="1" applyBorder="1" applyAlignment="1">
      <alignment horizontal="center" vertical="center"/>
    </xf>
    <xf numFmtId="0" fontId="26" fillId="10" borderId="48" xfId="36" applyNumberFormat="1" applyFont="1" applyFill="1" applyBorder="1" applyAlignment="1">
      <alignment vertical="center"/>
    </xf>
    <xf numFmtId="0" fontId="26" fillId="5" borderId="48" xfId="36" applyNumberFormat="1" applyFont="1" applyFill="1" applyBorder="1" applyAlignment="1">
      <alignment vertical="center"/>
    </xf>
    <xf numFmtId="0" fontId="13" fillId="0" borderId="14" xfId="36" applyFont="1" applyBorder="1" applyAlignment="1">
      <alignment vertical="center"/>
    </xf>
    <xf numFmtId="0" fontId="13" fillId="4" borderId="14" xfId="36" applyFont="1" applyFill="1" applyBorder="1" applyAlignment="1">
      <alignment vertical="center"/>
    </xf>
    <xf numFmtId="164" fontId="26" fillId="0" borderId="3" xfId="0" applyNumberFormat="1" applyFont="1" applyBorder="1" applyAlignment="1">
      <alignment horizontal="center" vertical="center"/>
    </xf>
    <xf numFmtId="9" fontId="26" fillId="0" borderId="3" xfId="0" applyNumberFormat="1" applyFont="1" applyBorder="1" applyAlignment="1">
      <alignment horizontal="center" vertical="center"/>
    </xf>
    <xf numFmtId="173" fontId="26" fillId="0" borderId="0" xfId="36" applyNumberFormat="1" applyFont="1" applyFill="1" applyBorder="1" applyAlignment="1">
      <alignment vertical="center"/>
    </xf>
    <xf numFmtId="0" fontId="26" fillId="10" borderId="49" xfId="36" applyNumberFormat="1" applyFont="1" applyFill="1" applyBorder="1" applyAlignment="1">
      <alignment vertical="center"/>
    </xf>
    <xf numFmtId="0" fontId="26" fillId="5" borderId="49" xfId="36" applyNumberFormat="1" applyFont="1" applyFill="1" applyBorder="1" applyAlignment="1">
      <alignment vertical="center"/>
    </xf>
    <xf numFmtId="0" fontId="26" fillId="4" borderId="45" xfId="36" applyFont="1" applyFill="1" applyBorder="1" applyAlignment="1">
      <alignment horizontal="center" vertical="center"/>
    </xf>
    <xf numFmtId="0" fontId="26" fillId="10" borderId="45" xfId="36" applyNumberFormat="1" applyFont="1" applyFill="1" applyBorder="1" applyAlignment="1">
      <alignment vertical="center"/>
    </xf>
    <xf numFmtId="0" fontId="26" fillId="5" borderId="45" xfId="36" applyNumberFormat="1" applyFont="1" applyFill="1" applyBorder="1" applyAlignment="1">
      <alignment vertical="center"/>
    </xf>
    <xf numFmtId="0" fontId="26" fillId="3" borderId="3" xfId="36" applyFont="1" applyFill="1" applyBorder="1" applyAlignment="1">
      <alignment horizontal="center" vertical="center"/>
    </xf>
    <xf numFmtId="175" fontId="26" fillId="3" borderId="3" xfId="36" applyNumberFormat="1" applyFont="1" applyFill="1" applyBorder="1" applyAlignment="1">
      <alignment vertical="center"/>
    </xf>
    <xf numFmtId="0" fontId="13" fillId="0" borderId="50" xfId="36" applyFont="1" applyBorder="1" applyAlignment="1">
      <alignment vertical="center"/>
    </xf>
    <xf numFmtId="0" fontId="13" fillId="4" borderId="50" xfId="36" applyFont="1" applyFill="1" applyBorder="1" applyAlignment="1">
      <alignment vertical="center"/>
    </xf>
    <xf numFmtId="0" fontId="12" fillId="0" borderId="0" xfId="0" applyNumberFormat="1" applyFont="1" applyAlignment="1">
      <alignment vertical="center"/>
    </xf>
    <xf numFmtId="164" fontId="12" fillId="0" borderId="0" xfId="52" applyNumberFormat="1" applyFont="1" applyAlignment="1">
      <alignment vertical="center"/>
    </xf>
    <xf numFmtId="0" fontId="13" fillId="0" borderId="0" xfId="36" applyFont="1" applyAlignment="1">
      <alignment vertical="center"/>
    </xf>
    <xf numFmtId="0" fontId="13" fillId="0" borderId="0" xfId="0" applyNumberFormat="1" applyFont="1" applyAlignment="1">
      <alignment vertical="center"/>
    </xf>
    <xf numFmtId="0" fontId="13" fillId="0" borderId="5" xfId="36" applyFont="1" applyBorder="1" applyAlignment="1">
      <alignment horizontal="centerContinuous" vertical="center"/>
    </xf>
    <xf numFmtId="0" fontId="12" fillId="0" borderId="50" xfId="36" applyFont="1" applyBorder="1" applyAlignment="1">
      <alignment horizontal="center" vertical="center"/>
    </xf>
    <xf numFmtId="0" fontId="12" fillId="0" borderId="47" xfId="36" applyFont="1" applyBorder="1" applyAlignment="1">
      <alignment horizontal="center" vertical="center"/>
    </xf>
    <xf numFmtId="0" fontId="12" fillId="4" borderId="47" xfId="36" applyFont="1" applyFill="1" applyBorder="1" applyAlignment="1">
      <alignment horizontal="center" vertical="center"/>
    </xf>
    <xf numFmtId="0" fontId="12" fillId="4" borderId="50" xfId="36" applyFont="1" applyFill="1" applyBorder="1" applyAlignment="1">
      <alignment horizontal="center" vertical="center"/>
    </xf>
    <xf numFmtId="0" fontId="12" fillId="4" borderId="0" xfId="0" applyFont="1" applyFill="1" applyAlignment="1">
      <alignment horizontal="center" vertical="center"/>
    </xf>
    <xf numFmtId="173" fontId="26" fillId="0" borderId="13" xfId="36" applyNumberFormat="1" applyFont="1" applyFill="1" applyBorder="1" applyAlignment="1">
      <alignment vertical="center"/>
    </xf>
    <xf numFmtId="173" fontId="26" fillId="11" borderId="13" xfId="36" applyNumberFormat="1" applyFont="1" applyFill="1" applyBorder="1" applyAlignment="1">
      <alignment vertical="center"/>
    </xf>
    <xf numFmtId="173" fontId="26" fillId="3" borderId="3" xfId="36" applyNumberFormat="1" applyFont="1" applyFill="1" applyBorder="1" applyAlignment="1">
      <alignment vertical="center"/>
    </xf>
    <xf numFmtId="0" fontId="12" fillId="0" borderId="0" xfId="41" applyFont="1" applyBorder="1" applyAlignment="1">
      <alignment horizontal="center" vertical="center"/>
    </xf>
    <xf numFmtId="0" fontId="26" fillId="0" borderId="0" xfId="41" applyNumberFormat="1" applyFont="1" applyAlignment="1">
      <alignment vertical="center"/>
    </xf>
    <xf numFmtId="0" fontId="26" fillId="0" borderId="0" xfId="41" applyFont="1" applyAlignment="1">
      <alignment horizontal="center" vertical="center"/>
    </xf>
    <xf numFmtId="0" fontId="12" fillId="0" borderId="0" xfId="41" applyFont="1" applyAlignment="1">
      <alignment horizontal="center" vertical="center"/>
    </xf>
    <xf numFmtId="2" fontId="12" fillId="0" borderId="0" xfId="41" applyNumberFormat="1" applyFont="1" applyAlignment="1">
      <alignment horizontal="center" vertical="center"/>
    </xf>
    <xf numFmtId="164" fontId="26" fillId="0" borderId="3" xfId="41" applyNumberFormat="1" applyFont="1" applyBorder="1" applyAlignment="1">
      <alignment horizontal="center" vertical="center"/>
    </xf>
    <xf numFmtId="9" fontId="26" fillId="0" borderId="3" xfId="41" applyNumberFormat="1" applyFont="1" applyBorder="1" applyAlignment="1">
      <alignment horizontal="center" vertical="center"/>
    </xf>
    <xf numFmtId="0" fontId="12" fillId="0" borderId="0" xfId="41" applyNumberFormat="1" applyFont="1" applyAlignment="1">
      <alignment vertical="center"/>
    </xf>
    <xf numFmtId="0" fontId="12" fillId="4" borderId="0" xfId="41" applyFont="1" applyFill="1" applyAlignment="1">
      <alignment horizontal="center" vertical="center"/>
    </xf>
    <xf numFmtId="0" fontId="12" fillId="0" borderId="0" xfId="0" applyFont="1"/>
    <xf numFmtId="0" fontId="26" fillId="0" borderId="2" xfId="41" applyFont="1" applyBorder="1" applyAlignment="1">
      <alignment horizontal="centerContinuous" vertical="center"/>
    </xf>
    <xf numFmtId="0" fontId="26" fillId="0" borderId="4" xfId="41" applyFont="1" applyBorder="1" applyAlignment="1">
      <alignment horizontal="centerContinuous" vertical="center"/>
    </xf>
    <xf numFmtId="0" fontId="26" fillId="0" borderId="0" xfId="36" applyNumberFormat="1" applyFont="1" applyBorder="1" applyAlignment="1">
      <alignment horizontal="centerContinuous" vertical="center" wrapText="1"/>
    </xf>
    <xf numFmtId="0" fontId="26" fillId="3" borderId="3" xfId="36" applyFont="1" applyFill="1" applyBorder="1" applyAlignment="1">
      <alignment horizontal="centerContinuous" vertical="center"/>
    </xf>
    <xf numFmtId="0" fontId="26" fillId="3" borderId="2" xfId="36" applyNumberFormat="1" applyFont="1" applyFill="1" applyBorder="1" applyAlignment="1">
      <alignment horizontal="centerContinuous" vertical="center" wrapText="1"/>
    </xf>
    <xf numFmtId="0" fontId="26" fillId="3" borderId="4" xfId="36" applyNumberFormat="1" applyFont="1" applyFill="1" applyBorder="1" applyAlignment="1">
      <alignment horizontal="centerContinuous" vertical="center" wrapText="1"/>
    </xf>
    <xf numFmtId="0" fontId="26" fillId="3" borderId="4" xfId="36" applyFont="1" applyFill="1" applyBorder="1" applyAlignment="1">
      <alignment horizontal="centerContinuous" vertical="center" wrapText="1"/>
    </xf>
    <xf numFmtId="0" fontId="48" fillId="0" borderId="0" xfId="39" applyFont="1" applyAlignment="1" applyProtection="1">
      <alignment horizontal="centerContinuous" vertical="center" wrapText="1"/>
      <protection locked="0"/>
    </xf>
    <xf numFmtId="0" fontId="48" fillId="0" borderId="0" xfId="39" applyFont="1" applyAlignment="1" applyProtection="1">
      <alignment horizontal="centerContinuous" vertical="center"/>
      <protection locked="0"/>
    </xf>
    <xf numFmtId="0" fontId="25" fillId="0" borderId="0" xfId="50" quotePrefix="1" applyFont="1" applyAlignment="1">
      <alignment horizontal="centerContinuous" vertical="center"/>
    </xf>
    <xf numFmtId="173" fontId="22" fillId="0" borderId="3" xfId="47" applyNumberFormat="1" applyFont="1" applyBorder="1" applyAlignment="1">
      <alignment vertical="center"/>
    </xf>
    <xf numFmtId="3" fontId="12" fillId="0" borderId="0" xfId="48" applyNumberFormat="1" applyFont="1" applyAlignment="1">
      <alignment vertical="center"/>
    </xf>
    <xf numFmtId="168" fontId="12" fillId="0" borderId="13" xfId="48" applyNumberFormat="1" applyFont="1" applyBorder="1" applyAlignment="1">
      <alignment vertical="center"/>
    </xf>
    <xf numFmtId="168" fontId="30" fillId="0" borderId="13" xfId="48" applyNumberFormat="1" applyFont="1" applyBorder="1" applyAlignment="1">
      <alignment vertical="center"/>
    </xf>
    <xf numFmtId="168" fontId="12" fillId="0" borderId="13" xfId="48" applyNumberFormat="1" applyFont="1" applyFill="1" applyBorder="1" applyAlignment="1">
      <alignment vertical="center"/>
    </xf>
    <xf numFmtId="168" fontId="12" fillId="3" borderId="3" xfId="48" applyNumberFormat="1" applyFont="1" applyFill="1" applyBorder="1" applyAlignment="1">
      <alignment vertical="center"/>
    </xf>
    <xf numFmtId="168" fontId="12" fillId="0" borderId="14" xfId="48" applyNumberFormat="1" applyFont="1" applyBorder="1" applyAlignment="1">
      <alignment vertical="center"/>
    </xf>
    <xf numFmtId="168" fontId="30" fillId="0" borderId="14" xfId="48" applyNumberFormat="1" applyFont="1" applyBorder="1" applyAlignment="1">
      <alignment vertical="center"/>
    </xf>
    <xf numFmtId="168" fontId="12" fillId="0" borderId="14" xfId="48" applyNumberFormat="1" applyFont="1" applyFill="1" applyBorder="1" applyAlignment="1">
      <alignment vertical="center"/>
    </xf>
    <xf numFmtId="168" fontId="30" fillId="0" borderId="9" xfId="48" applyNumberFormat="1" applyFont="1" applyBorder="1" applyAlignment="1">
      <alignment vertical="center"/>
    </xf>
    <xf numFmtId="168" fontId="12" fillId="0" borderId="9" xfId="48" applyNumberFormat="1" applyFont="1" applyBorder="1" applyAlignment="1">
      <alignment vertical="center"/>
    </xf>
    <xf numFmtId="168" fontId="12" fillId="0" borderId="9" xfId="48" applyNumberFormat="1" applyFont="1" applyFill="1" applyBorder="1" applyAlignment="1">
      <alignment vertical="center"/>
    </xf>
    <xf numFmtId="168" fontId="30" fillId="3" borderId="3" xfId="48" applyNumberFormat="1" applyFont="1" applyFill="1" applyBorder="1" applyAlignment="1">
      <alignment vertical="center"/>
    </xf>
    <xf numFmtId="168" fontId="12" fillId="0" borderId="0" xfId="48" applyNumberFormat="1" applyFont="1" applyBorder="1" applyAlignment="1">
      <alignment vertical="center"/>
    </xf>
    <xf numFmtId="168" fontId="30" fillId="0" borderId="0" xfId="48" applyNumberFormat="1" applyFont="1" applyBorder="1" applyAlignment="1">
      <alignment vertical="center"/>
    </xf>
    <xf numFmtId="168" fontId="12" fillId="0" borderId="0" xfId="48" applyNumberFormat="1" applyFont="1" applyFill="1" applyBorder="1" applyAlignment="1">
      <alignment vertical="center"/>
    </xf>
    <xf numFmtId="168" fontId="30" fillId="3" borderId="5" xfId="48" applyNumberFormat="1" applyFont="1" applyFill="1" applyBorder="1" applyAlignment="1">
      <alignment vertical="center"/>
    </xf>
    <xf numFmtId="168" fontId="12" fillId="3" borderId="59" xfId="48" applyNumberFormat="1" applyFont="1" applyFill="1" applyBorder="1" applyAlignment="1">
      <alignment vertical="center"/>
    </xf>
    <xf numFmtId="168" fontId="30" fillId="3" borderId="13" xfId="48" applyNumberFormat="1" applyFont="1" applyFill="1" applyBorder="1" applyAlignment="1">
      <alignment vertical="center"/>
    </xf>
    <xf numFmtId="168" fontId="12" fillId="3" borderId="5" xfId="48" applyNumberFormat="1" applyFont="1" applyFill="1" applyBorder="1" applyAlignment="1">
      <alignment vertical="center"/>
    </xf>
    <xf numFmtId="168" fontId="30" fillId="3" borderId="9" xfId="48" applyNumberFormat="1" applyFont="1" applyFill="1" applyBorder="1" applyAlignment="1">
      <alignment vertical="center"/>
    </xf>
    <xf numFmtId="168" fontId="12" fillId="3" borderId="60" xfId="48" applyNumberFormat="1" applyFont="1" applyFill="1" applyBorder="1" applyAlignment="1">
      <alignment vertical="center"/>
    </xf>
    <xf numFmtId="168" fontId="30" fillId="3" borderId="14" xfId="48" applyNumberFormat="1" applyFont="1" applyFill="1" applyBorder="1" applyAlignment="1">
      <alignment vertical="center"/>
    </xf>
    <xf numFmtId="168" fontId="30" fillId="0" borderId="0" xfId="48" applyNumberFormat="1" applyFont="1" applyFill="1" applyBorder="1" applyAlignment="1">
      <alignment vertical="center"/>
    </xf>
    <xf numFmtId="177" fontId="12" fillId="5" borderId="13" xfId="52" applyNumberFormat="1" applyFont="1" applyFill="1" applyBorder="1" applyAlignment="1">
      <alignment vertical="center"/>
    </xf>
    <xf numFmtId="177" fontId="12" fillId="3" borderId="3" xfId="52" applyNumberFormat="1" applyFont="1" applyFill="1" applyBorder="1" applyAlignment="1">
      <alignment vertical="center"/>
    </xf>
    <xf numFmtId="177" fontId="12" fillId="5" borderId="9" xfId="52" applyNumberFormat="1" applyFont="1" applyFill="1" applyBorder="1" applyAlignment="1">
      <alignment vertical="center"/>
    </xf>
    <xf numFmtId="177" fontId="12" fillId="5" borderId="14" xfId="52" applyNumberFormat="1" applyFont="1" applyFill="1" applyBorder="1" applyAlignment="1">
      <alignment vertical="center"/>
    </xf>
    <xf numFmtId="177" fontId="12" fillId="0" borderId="0" xfId="52" applyNumberFormat="1" applyFont="1" applyFill="1" applyBorder="1" applyAlignment="1">
      <alignment vertical="center"/>
    </xf>
    <xf numFmtId="0" fontId="27" fillId="0" borderId="2" xfId="50" applyFont="1" applyBorder="1" applyAlignment="1">
      <alignment vertical="center"/>
    </xf>
    <xf numFmtId="0" fontId="28" fillId="0" borderId="2" xfId="50" applyFont="1" applyBorder="1" applyAlignment="1">
      <alignment vertical="center"/>
    </xf>
    <xf numFmtId="0" fontId="28" fillId="0" borderId="2" xfId="50" applyFont="1" applyBorder="1" applyAlignment="1">
      <alignment vertical="center" wrapText="1"/>
    </xf>
    <xf numFmtId="0" fontId="26" fillId="5" borderId="2" xfId="50" applyFont="1" applyFill="1" applyBorder="1" applyAlignment="1">
      <alignment vertical="center" wrapText="1"/>
    </xf>
    <xf numFmtId="0" fontId="27" fillId="0" borderId="19" xfId="50" applyFont="1" applyBorder="1" applyAlignment="1">
      <alignment horizontal="center" vertical="center"/>
    </xf>
    <xf numFmtId="0" fontId="27" fillId="0" borderId="61" xfId="50" applyFont="1" applyBorder="1" applyAlignment="1">
      <alignment horizontal="center" vertical="center"/>
    </xf>
    <xf numFmtId="179" fontId="28" fillId="0" borderId="20" xfId="50" applyNumberFormat="1" applyFont="1" applyBorder="1" applyAlignment="1">
      <alignment vertical="center"/>
    </xf>
    <xf numFmtId="179" fontId="28" fillId="0" borderId="3" xfId="50" applyNumberFormat="1" applyFont="1" applyBorder="1" applyAlignment="1">
      <alignment vertical="center"/>
    </xf>
    <xf numFmtId="179" fontId="26" fillId="5" borderId="23" xfId="50" applyNumberFormat="1" applyFont="1" applyFill="1" applyBorder="1" applyAlignment="1">
      <alignment vertical="center"/>
    </xf>
    <xf numFmtId="179" fontId="26" fillId="5" borderId="43" xfId="50" applyNumberFormat="1" applyFont="1" applyFill="1" applyBorder="1" applyAlignment="1">
      <alignment vertical="center"/>
    </xf>
    <xf numFmtId="179" fontId="26" fillId="5" borderId="57" xfId="50" applyNumberFormat="1" applyFont="1" applyFill="1" applyBorder="1" applyAlignment="1">
      <alignment vertical="center"/>
    </xf>
    <xf numFmtId="179" fontId="28" fillId="0" borderId="19" xfId="50" applyNumberFormat="1" applyFont="1" applyBorder="1" applyAlignment="1">
      <alignment vertical="center"/>
    </xf>
    <xf numFmtId="179" fontId="28" fillId="0" borderId="61" xfId="50" applyNumberFormat="1" applyFont="1" applyBorder="1" applyAlignment="1">
      <alignment vertical="center"/>
    </xf>
    <xf numFmtId="179" fontId="26" fillId="5" borderId="20" xfId="50" applyNumberFormat="1" applyFont="1" applyFill="1" applyBorder="1" applyAlignment="1">
      <alignment vertical="center"/>
    </xf>
    <xf numFmtId="179" fontId="26" fillId="5" borderId="3" xfId="50" applyNumberFormat="1" applyFont="1" applyFill="1" applyBorder="1" applyAlignment="1">
      <alignment vertical="center"/>
    </xf>
    <xf numFmtId="179" fontId="13" fillId="0" borderId="0" xfId="50" applyNumberFormat="1" applyFont="1" applyAlignment="1">
      <alignment horizontal="center" vertical="center"/>
    </xf>
    <xf numFmtId="0" fontId="23" fillId="0" borderId="0" xfId="31"/>
    <xf numFmtId="0" fontId="26" fillId="0" borderId="0" xfId="31" applyFont="1" applyAlignment="1">
      <alignment horizontal="centerContinuous" vertical="center"/>
    </xf>
    <xf numFmtId="0" fontId="27" fillId="0" borderId="65" xfId="31" applyFont="1" applyBorder="1" applyAlignment="1">
      <alignment horizontal="center" vertical="center"/>
    </xf>
    <xf numFmtId="0" fontId="27" fillId="0" borderId="66" xfId="31" applyFont="1" applyBorder="1" applyAlignment="1">
      <alignment horizontal="center" vertical="center"/>
    </xf>
    <xf numFmtId="0" fontId="27" fillId="0" borderId="58" xfId="31" applyFont="1" applyBorder="1" applyAlignment="1">
      <alignment horizontal="center" vertical="center"/>
    </xf>
    <xf numFmtId="0" fontId="27" fillId="0" borderId="67" xfId="50" applyFont="1" applyBorder="1" applyAlignment="1">
      <alignment horizontal="center" vertical="center"/>
    </xf>
    <xf numFmtId="179" fontId="28" fillId="0" borderId="2" xfId="50" applyNumberFormat="1" applyFont="1" applyBorder="1" applyAlignment="1">
      <alignment vertical="center"/>
    </xf>
    <xf numFmtId="179" fontId="28" fillId="0" borderId="67" xfId="50" applyNumberFormat="1" applyFont="1" applyBorder="1" applyAlignment="1">
      <alignment vertical="center"/>
    </xf>
    <xf numFmtId="168" fontId="34" fillId="9" borderId="3" xfId="35" applyNumberFormat="1" applyFont="1" applyFill="1" applyBorder="1"/>
    <xf numFmtId="168" fontId="34" fillId="0" borderId="0" xfId="32" applyNumberFormat="1" applyFont="1"/>
    <xf numFmtId="168" fontId="34" fillId="0" borderId="0" xfId="35" applyNumberFormat="1" applyFont="1"/>
    <xf numFmtId="177" fontId="34" fillId="9" borderId="3" xfId="52" applyNumberFormat="1" applyFont="1" applyFill="1" applyBorder="1"/>
    <xf numFmtId="168" fontId="12" fillId="3" borderId="70" xfId="48" applyNumberFormat="1" applyFont="1" applyFill="1" applyBorder="1" applyAlignment="1">
      <alignment vertical="center"/>
    </xf>
    <xf numFmtId="183" fontId="30" fillId="3" borderId="3" xfId="48" applyNumberFormat="1" applyFont="1" applyFill="1" applyBorder="1" applyAlignment="1">
      <alignment vertical="center"/>
    </xf>
    <xf numFmtId="184" fontId="30" fillId="3" borderId="3" xfId="48" applyNumberFormat="1" applyFont="1" applyFill="1" applyBorder="1" applyAlignment="1">
      <alignment vertical="center"/>
    </xf>
    <xf numFmtId="185" fontId="30" fillId="3" borderId="3" xfId="48" applyNumberFormat="1" applyFont="1" applyFill="1" applyBorder="1" applyAlignment="1">
      <alignment vertical="center"/>
    </xf>
    <xf numFmtId="0" fontId="60" fillId="0" borderId="0" xfId="0" applyFont="1"/>
    <xf numFmtId="175" fontId="19" fillId="0" borderId="0" xfId="0" applyNumberFormat="1" applyFont="1" applyAlignment="1">
      <alignment vertical="center"/>
    </xf>
    <xf numFmtId="182" fontId="21" fillId="0" borderId="0" xfId="0" applyNumberFormat="1" applyFont="1" applyAlignment="1">
      <alignment horizontal="right"/>
    </xf>
    <xf numFmtId="0" fontId="22" fillId="0" borderId="0" xfId="0" applyFont="1"/>
    <xf numFmtId="0" fontId="22" fillId="0" borderId="0" xfId="0" applyFont="1" applyAlignment="1">
      <alignment horizontal="centerContinuous" vertical="center"/>
    </xf>
    <xf numFmtId="0" fontId="60" fillId="0" borderId="0" xfId="0" applyFont="1" applyAlignment="1">
      <alignment horizontal="left" vertical="center"/>
    </xf>
    <xf numFmtId="182" fontId="60" fillId="0" borderId="0" xfId="0" applyNumberFormat="1" applyFont="1" applyAlignment="1">
      <alignment horizontal="left" vertical="center"/>
    </xf>
    <xf numFmtId="0" fontId="34" fillId="0" borderId="0" xfId="0" applyFont="1"/>
    <xf numFmtId="0" fontId="60" fillId="0" borderId="0" xfId="0" applyFont="1" applyAlignment="1">
      <alignment vertical="center"/>
    </xf>
    <xf numFmtId="1" fontId="36" fillId="9" borderId="12" xfId="0" applyNumberFormat="1" applyFont="1" applyFill="1" applyBorder="1" applyAlignment="1">
      <alignment horizontal="center" vertical="center" wrapText="1"/>
    </xf>
    <xf numFmtId="0" fontId="36" fillId="9" borderId="12" xfId="0" applyFont="1" applyFill="1" applyBorder="1" applyAlignment="1">
      <alignment horizontal="center" vertical="center" wrapText="1"/>
    </xf>
    <xf numFmtId="0" fontId="62" fillId="0" borderId="71" xfId="0" applyFont="1" applyBorder="1" applyAlignment="1">
      <alignment vertical="center"/>
    </xf>
    <xf numFmtId="49" fontId="36" fillId="0" borderId="13" xfId="0" applyNumberFormat="1" applyFont="1" applyBorder="1" applyAlignment="1">
      <alignment horizontal="center" vertical="center"/>
    </xf>
    <xf numFmtId="1" fontId="36" fillId="0" borderId="13" xfId="0" applyNumberFormat="1" applyFont="1" applyBorder="1" applyAlignment="1">
      <alignment vertical="center"/>
    </xf>
    <xf numFmtId="175" fontId="36" fillId="0" borderId="13" xfId="0" applyNumberFormat="1" applyFont="1" applyBorder="1" applyAlignment="1">
      <alignment vertical="center"/>
    </xf>
    <xf numFmtId="49" fontId="36" fillId="0" borderId="14" xfId="0" applyNumberFormat="1" applyFont="1" applyBorder="1" applyAlignment="1">
      <alignment horizontal="center" vertical="center"/>
    </xf>
    <xf numFmtId="1" fontId="36" fillId="0" borderId="14" xfId="0" applyNumberFormat="1" applyFont="1" applyBorder="1" applyAlignment="1">
      <alignment vertical="center"/>
    </xf>
    <xf numFmtId="175" fontId="36" fillId="0" borderId="14" xfId="0" applyNumberFormat="1" applyFont="1" applyBorder="1" applyAlignment="1">
      <alignment vertical="center"/>
    </xf>
    <xf numFmtId="0" fontId="62" fillId="0" borderId="0" xfId="0" applyFont="1" applyAlignment="1">
      <alignment vertical="center"/>
    </xf>
    <xf numFmtId="0" fontId="60" fillId="0" borderId="71" xfId="0" applyFont="1" applyBorder="1" applyAlignment="1">
      <alignment vertical="center"/>
    </xf>
    <xf numFmtId="49" fontId="36" fillId="0" borderId="15" xfId="0" applyNumberFormat="1" applyFont="1" applyBorder="1" applyAlignment="1">
      <alignment horizontal="center" vertical="center"/>
    </xf>
    <xf numFmtId="1" fontId="36" fillId="0" borderId="15" xfId="0" applyNumberFormat="1" applyFont="1" applyBorder="1" applyAlignment="1">
      <alignment vertical="center"/>
    </xf>
    <xf numFmtId="175" fontId="36" fillId="0" borderId="15" xfId="0" applyNumberFormat="1" applyFont="1" applyBorder="1" applyAlignment="1">
      <alignment vertical="center"/>
    </xf>
    <xf numFmtId="0" fontId="60" fillId="13" borderId="72" xfId="0" applyFont="1" applyFill="1" applyBorder="1" applyAlignment="1">
      <alignment vertical="center"/>
    </xf>
    <xf numFmtId="169" fontId="36" fillId="0" borderId="13" xfId="0" applyNumberFormat="1" applyFont="1" applyBorder="1" applyAlignment="1">
      <alignment vertical="center"/>
    </xf>
    <xf numFmtId="169" fontId="36" fillId="0" borderId="14" xfId="0" applyNumberFormat="1" applyFont="1" applyBorder="1" applyAlignment="1">
      <alignment vertical="center"/>
    </xf>
    <xf numFmtId="1" fontId="36" fillId="0" borderId="14" xfId="0" applyNumberFormat="1" applyFont="1" applyBorder="1" applyAlignment="1">
      <alignment vertical="center" wrapText="1"/>
    </xf>
    <xf numFmtId="169" fontId="36" fillId="0" borderId="15" xfId="0" applyNumberFormat="1" applyFont="1" applyBorder="1" applyAlignment="1">
      <alignment vertical="center"/>
    </xf>
    <xf numFmtId="175" fontId="36" fillId="0" borderId="14" xfId="0" applyNumberFormat="1" applyFont="1" applyBorder="1" applyAlignment="1">
      <alignment vertical="center" wrapText="1"/>
    </xf>
    <xf numFmtId="0" fontId="60" fillId="5" borderId="73" xfId="0" applyFont="1" applyFill="1" applyBorder="1" applyAlignment="1">
      <alignment vertical="center"/>
    </xf>
    <xf numFmtId="1" fontId="62" fillId="5" borderId="74" xfId="0" applyNumberFormat="1" applyFont="1" applyFill="1" applyBorder="1" applyAlignment="1">
      <alignment vertical="center"/>
    </xf>
    <xf numFmtId="187" fontId="62" fillId="5" borderId="75" xfId="0" applyNumberFormat="1" applyFont="1" applyFill="1" applyBorder="1" applyAlignment="1">
      <alignment vertical="center"/>
    </xf>
    <xf numFmtId="187" fontId="62" fillId="5" borderId="76" xfId="0" applyNumberFormat="1" applyFont="1" applyFill="1" applyBorder="1" applyAlignment="1">
      <alignment vertical="center"/>
    </xf>
    <xf numFmtId="0" fontId="46" fillId="0" borderId="0" xfId="0" applyFont="1" applyAlignment="1">
      <alignment vertical="center"/>
    </xf>
    <xf numFmtId="0" fontId="46" fillId="0" borderId="0" xfId="0" applyFont="1" applyBorder="1" applyAlignment="1">
      <alignment vertical="center"/>
    </xf>
    <xf numFmtId="0" fontId="13" fillId="0" borderId="0" xfId="0" applyFont="1" applyBorder="1" applyAlignment="1">
      <alignment vertical="center"/>
    </xf>
    <xf numFmtId="10" fontId="46" fillId="0" borderId="0" xfId="52" applyNumberFormat="1" applyFont="1" applyBorder="1" applyAlignment="1">
      <alignment vertical="center"/>
    </xf>
    <xf numFmtId="0" fontId="37" fillId="0" borderId="0" xfId="0" applyFont="1" applyAlignment="1">
      <alignment vertical="center"/>
    </xf>
    <xf numFmtId="164" fontId="60" fillId="0" borderId="0" xfId="52" applyNumberFormat="1" applyFont="1"/>
    <xf numFmtId="182" fontId="60" fillId="0" borderId="0" xfId="0" applyNumberFormat="1" applyFont="1"/>
    <xf numFmtId="169" fontId="36" fillId="0" borderId="14" xfId="0" applyNumberFormat="1" applyFont="1" applyBorder="1" applyAlignment="1">
      <alignment vertical="center" wrapText="1"/>
    </xf>
    <xf numFmtId="0" fontId="0" fillId="0" borderId="0" xfId="0" applyNumberFormat="1" applyBorder="1"/>
    <xf numFmtId="173" fontId="62" fillId="5" borderId="75" xfId="0" applyNumberFormat="1" applyFont="1" applyFill="1" applyBorder="1" applyAlignment="1">
      <alignment vertical="center"/>
    </xf>
    <xf numFmtId="173" fontId="62" fillId="5" borderId="76" xfId="0" applyNumberFormat="1" applyFont="1" applyFill="1" applyBorder="1" applyAlignment="1">
      <alignment vertical="center"/>
    </xf>
    <xf numFmtId="182" fontId="46" fillId="0" borderId="0" xfId="0" applyNumberFormat="1" applyFont="1"/>
    <xf numFmtId="0" fontId="12" fillId="0" borderId="0" xfId="0" applyFont="1" applyFill="1" applyAlignment="1">
      <alignment horizontal="center" vertical="center"/>
    </xf>
    <xf numFmtId="0" fontId="54" fillId="0" borderId="0" xfId="39" applyFont="1" applyFill="1" applyAlignment="1" applyProtection="1">
      <alignment vertical="center"/>
      <protection locked="0"/>
    </xf>
    <xf numFmtId="0" fontId="26" fillId="0" borderId="0" xfId="36" applyFont="1" applyBorder="1" applyAlignment="1">
      <alignment horizontal="left" vertical="center"/>
    </xf>
    <xf numFmtId="0" fontId="13" fillId="0" borderId="0" xfId="39" applyFont="1" applyFill="1" applyAlignment="1" applyProtection="1">
      <alignment vertical="center"/>
      <protection locked="0"/>
    </xf>
    <xf numFmtId="0" fontId="36" fillId="0" borderId="0" xfId="0" applyFont="1" applyAlignment="1">
      <alignment vertical="center"/>
    </xf>
    <xf numFmtId="0" fontId="36" fillId="0" borderId="0" xfId="0" applyFont="1" applyBorder="1" applyAlignment="1">
      <alignment horizontal="center" vertical="center"/>
    </xf>
    <xf numFmtId="0" fontId="36" fillId="0" borderId="0" xfId="0" applyNumberFormat="1" applyFont="1" applyAlignment="1">
      <alignment vertical="center"/>
    </xf>
    <xf numFmtId="0" fontId="26" fillId="4" borderId="3" xfId="36" applyFont="1" applyFill="1" applyBorder="1" applyAlignment="1">
      <alignment horizontal="centerContinuous" vertical="center"/>
    </xf>
    <xf numFmtId="0" fontId="26" fillId="10" borderId="3" xfId="36" applyNumberFormat="1" applyFont="1" applyFill="1" applyBorder="1" applyAlignment="1">
      <alignment horizontal="center" vertical="center"/>
    </xf>
    <xf numFmtId="0" fontId="26" fillId="5" borderId="3" xfId="36" applyNumberFormat="1" applyFont="1" applyFill="1" applyBorder="1" applyAlignment="1">
      <alignment horizontal="center" vertical="center"/>
    </xf>
    <xf numFmtId="0" fontId="26" fillId="6" borderId="3" xfId="36" applyNumberFormat="1" applyFont="1" applyFill="1" applyBorder="1" applyAlignment="1">
      <alignment horizontal="center" vertical="center"/>
    </xf>
    <xf numFmtId="0" fontId="13" fillId="0" borderId="0" xfId="0" applyFont="1" applyFill="1" applyAlignment="1">
      <alignment vertical="center"/>
    </xf>
    <xf numFmtId="0" fontId="36" fillId="9" borderId="3" xfId="36" applyFont="1" applyFill="1" applyBorder="1" applyAlignment="1">
      <alignment horizontal="center" vertical="center" wrapText="1"/>
    </xf>
    <xf numFmtId="166" fontId="36" fillId="0" borderId="3" xfId="36" applyNumberFormat="1" applyFont="1" applyBorder="1" applyAlignment="1">
      <alignment horizontal="centerContinuous" vertical="center" wrapText="1"/>
    </xf>
    <xf numFmtId="166" fontId="36" fillId="0" borderId="3" xfId="36" applyNumberFormat="1" applyFont="1" applyBorder="1" applyAlignment="1">
      <alignment horizontal="center" vertical="center" wrapText="1"/>
    </xf>
    <xf numFmtId="166" fontId="36" fillId="0" borderId="0" xfId="36" applyNumberFormat="1" applyFont="1" applyBorder="1" applyAlignment="1">
      <alignment horizontal="centerContinuous" vertical="center" wrapText="1"/>
    </xf>
    <xf numFmtId="0" fontId="26" fillId="4" borderId="13" xfId="36" applyFont="1" applyFill="1" applyBorder="1" applyAlignment="1">
      <alignment horizontal="center" vertical="center"/>
    </xf>
    <xf numFmtId="0" fontId="26" fillId="10" borderId="13" xfId="36" applyNumberFormat="1" applyFont="1" applyFill="1" applyBorder="1" applyAlignment="1">
      <alignment vertical="center"/>
    </xf>
    <xf numFmtId="0" fontId="26" fillId="5" borderId="13" xfId="36" applyNumberFormat="1" applyFont="1" applyFill="1" applyBorder="1" applyAlignment="1">
      <alignment vertical="center"/>
    </xf>
    <xf numFmtId="0" fontId="26" fillId="6" borderId="13" xfId="36" applyNumberFormat="1" applyFont="1" applyFill="1" applyBorder="1" applyAlignment="1">
      <alignment vertical="center"/>
    </xf>
    <xf numFmtId="0" fontId="36" fillId="9" borderId="13" xfId="36" quotePrefix="1" applyFont="1" applyFill="1" applyBorder="1" applyAlignment="1">
      <alignment horizontal="center" vertical="center"/>
    </xf>
    <xf numFmtId="173" fontId="36" fillId="0" borderId="13" xfId="36" applyNumberFormat="1" applyFont="1" applyFill="1" applyBorder="1" applyAlignment="1">
      <alignment vertical="center"/>
    </xf>
    <xf numFmtId="173" fontId="36" fillId="0" borderId="0" xfId="36" applyNumberFormat="1" applyFont="1" applyFill="1" applyBorder="1" applyAlignment="1">
      <alignment vertical="center"/>
    </xf>
    <xf numFmtId="0" fontId="26" fillId="4" borderId="14" xfId="36" applyFont="1" applyFill="1" applyBorder="1" applyAlignment="1">
      <alignment horizontal="center" vertical="center"/>
    </xf>
    <xf numFmtId="0" fontId="26" fillId="10" borderId="14" xfId="36" applyNumberFormat="1" applyFont="1" applyFill="1" applyBorder="1" applyAlignment="1">
      <alignment vertical="center"/>
    </xf>
    <xf numFmtId="0" fontId="26" fillId="5" borderId="14" xfId="36" applyNumberFormat="1" applyFont="1" applyFill="1" applyBorder="1" applyAlignment="1">
      <alignment vertical="center"/>
    </xf>
    <xf numFmtId="164" fontId="36" fillId="0" borderId="3" xfId="0" applyNumberFormat="1" applyFont="1" applyBorder="1" applyAlignment="1">
      <alignment horizontal="center" vertical="center"/>
    </xf>
    <xf numFmtId="9" fontId="36" fillId="0" borderId="3" xfId="0" applyNumberFormat="1" applyFont="1" applyBorder="1" applyAlignment="1">
      <alignment horizontal="center" vertical="center"/>
    </xf>
    <xf numFmtId="0" fontId="36" fillId="9" borderId="9" xfId="36" quotePrefix="1" applyFont="1" applyFill="1" applyBorder="1" applyAlignment="1">
      <alignment horizontal="center" vertical="center"/>
    </xf>
    <xf numFmtId="0" fontId="62" fillId="9" borderId="3" xfId="36" applyFont="1" applyFill="1" applyBorder="1" applyAlignment="1">
      <alignment horizontal="center" vertical="center"/>
    </xf>
    <xf numFmtId="173" fontId="62" fillId="0" borderId="3" xfId="36" applyNumberFormat="1" applyFont="1" applyFill="1" applyBorder="1" applyAlignment="1">
      <alignment vertical="center"/>
    </xf>
    <xf numFmtId="0" fontId="36" fillId="0" borderId="0" xfId="36" applyFont="1" applyAlignment="1">
      <alignment horizontal="centerContinuous" vertical="center" wrapText="1"/>
    </xf>
    <xf numFmtId="0" fontId="37" fillId="0" borderId="0" xfId="36" applyFont="1" applyFill="1" applyBorder="1" applyAlignment="1">
      <alignment horizontal="center" vertical="center"/>
    </xf>
    <xf numFmtId="0" fontId="26" fillId="4" borderId="50" xfId="36" applyFont="1" applyFill="1" applyBorder="1" applyAlignment="1">
      <alignment horizontal="center" vertical="center"/>
    </xf>
    <xf numFmtId="164" fontId="26" fillId="10" borderId="50" xfId="36" applyNumberFormat="1" applyFont="1" applyFill="1" applyBorder="1" applyAlignment="1">
      <alignment vertical="center"/>
    </xf>
    <xf numFmtId="164" fontId="26" fillId="5" borderId="50" xfId="36" applyNumberFormat="1" applyFont="1" applyFill="1" applyBorder="1" applyAlignment="1">
      <alignment vertical="center"/>
    </xf>
    <xf numFmtId="164" fontId="26" fillId="6" borderId="50" xfId="36" applyNumberFormat="1" applyFont="1" applyFill="1" applyBorder="1" applyAlignment="1">
      <alignment vertical="center"/>
    </xf>
    <xf numFmtId="0" fontId="26" fillId="0" borderId="46" xfId="36" applyFont="1" applyFill="1" applyBorder="1" applyAlignment="1">
      <alignment horizontal="center" vertical="center"/>
    </xf>
    <xf numFmtId="0" fontId="26" fillId="0" borderId="46" xfId="36" applyNumberFormat="1" applyFont="1" applyFill="1" applyBorder="1" applyAlignment="1">
      <alignment vertical="center"/>
    </xf>
    <xf numFmtId="0" fontId="26" fillId="0" borderId="0" xfId="36" applyNumberFormat="1" applyFont="1" applyFill="1" applyBorder="1" applyAlignment="1">
      <alignment vertical="center"/>
    </xf>
    <xf numFmtId="0" fontId="26" fillId="0" borderId="48" xfId="36" applyFont="1" applyFill="1" applyBorder="1" applyAlignment="1">
      <alignment horizontal="center" vertical="center"/>
    </xf>
    <xf numFmtId="0" fontId="26" fillId="0" borderId="49" xfId="36" applyNumberFormat="1" applyFont="1" applyFill="1" applyBorder="1" applyAlignment="1">
      <alignment vertical="center"/>
    </xf>
    <xf numFmtId="0" fontId="26" fillId="0" borderId="45" xfId="36" applyFont="1" applyFill="1" applyBorder="1" applyAlignment="1">
      <alignment horizontal="center" vertical="center"/>
    </xf>
    <xf numFmtId="0" fontId="26" fillId="0" borderId="45" xfId="36" applyNumberFormat="1" applyFont="1" applyFill="1" applyBorder="1" applyAlignment="1">
      <alignment vertical="center"/>
    </xf>
    <xf numFmtId="0" fontId="13" fillId="0" borderId="0" xfId="0" applyNumberFormat="1" applyFont="1" applyFill="1" applyAlignment="1">
      <alignment vertical="center"/>
    </xf>
    <xf numFmtId="0" fontId="61" fillId="0" borderId="0" xfId="0" applyFont="1" applyAlignment="1">
      <alignment horizontal="centerContinuous" vertical="center"/>
    </xf>
    <xf numFmtId="0" fontId="13" fillId="0" borderId="0" xfId="0" applyFont="1" applyAlignment="1">
      <alignment horizontal="centerContinuous" vertical="center"/>
    </xf>
    <xf numFmtId="0" fontId="34" fillId="0" borderId="14" xfId="35" applyFont="1" applyFill="1" applyBorder="1"/>
    <xf numFmtId="168" fontId="62" fillId="0" borderId="3" xfId="36" applyNumberFormat="1" applyFont="1" applyFill="1" applyBorder="1" applyAlignment="1">
      <alignment vertical="center"/>
    </xf>
    <xf numFmtId="0" fontId="26" fillId="6" borderId="14" xfId="36" applyNumberFormat="1" applyFont="1" applyFill="1" applyBorder="1" applyAlignment="1">
      <alignment vertical="center"/>
    </xf>
    <xf numFmtId="178" fontId="12" fillId="5" borderId="5" xfId="50" applyNumberFormat="1" applyFont="1" applyFill="1" applyBorder="1" applyAlignment="1">
      <alignment vertical="center"/>
    </xf>
    <xf numFmtId="179" fontId="26" fillId="5" borderId="56" xfId="50" applyNumberFormat="1" applyFont="1" applyFill="1" applyBorder="1" applyAlignment="1">
      <alignment vertical="center"/>
    </xf>
    <xf numFmtId="0" fontId="12" fillId="0" borderId="3" xfId="42" applyFont="1" applyBorder="1" applyAlignment="1">
      <alignment vertical="center"/>
    </xf>
    <xf numFmtId="0" fontId="12" fillId="0" borderId="3" xfId="42" applyFont="1" applyBorder="1" applyAlignment="1">
      <alignment horizontal="center" vertical="center" wrapText="1"/>
    </xf>
    <xf numFmtId="0" fontId="10" fillId="0" borderId="0" xfId="34"/>
    <xf numFmtId="0" fontId="12" fillId="0" borderId="47" xfId="42" applyFont="1" applyBorder="1" applyAlignment="1">
      <alignment horizontal="center"/>
    </xf>
    <xf numFmtId="188" fontId="12" fillId="0" borderId="47" xfId="29" applyNumberFormat="1" applyFont="1" applyBorder="1" applyAlignment="1">
      <alignment horizontal="right"/>
    </xf>
    <xf numFmtId="0" fontId="12" fillId="0" borderId="14" xfId="42" applyFont="1" applyBorder="1" applyAlignment="1">
      <alignment horizontal="center"/>
    </xf>
    <xf numFmtId="188" fontId="12" fillId="0" borderId="14" xfId="29" applyNumberFormat="1" applyFont="1" applyBorder="1" applyAlignment="1">
      <alignment horizontal="right"/>
    </xf>
    <xf numFmtId="0" fontId="12" fillId="0" borderId="50" xfId="42" applyFont="1" applyBorder="1" applyAlignment="1">
      <alignment horizontal="center"/>
    </xf>
    <xf numFmtId="188" fontId="12" fillId="0" borderId="50" xfId="29" applyNumberFormat="1" applyFont="1" applyBorder="1" applyAlignment="1">
      <alignment horizontal="right"/>
    </xf>
    <xf numFmtId="0" fontId="12" fillId="3" borderId="3" xfId="42" applyFont="1" applyFill="1" applyBorder="1" applyAlignment="1">
      <alignment horizontal="center"/>
    </xf>
    <xf numFmtId="188" fontId="12" fillId="3" borderId="3" xfId="42" applyNumberFormat="1" applyFont="1" applyFill="1" applyBorder="1" applyAlignment="1">
      <alignment horizontal="right"/>
    </xf>
    <xf numFmtId="0" fontId="12" fillId="5" borderId="3" xfId="42" applyFont="1" applyFill="1" applyBorder="1" applyAlignment="1">
      <alignment horizontal="center"/>
    </xf>
    <xf numFmtId="188" fontId="12" fillId="5" borderId="3" xfId="42" applyNumberFormat="1" applyFont="1" applyFill="1" applyBorder="1" applyAlignment="1">
      <alignment horizontal="right"/>
    </xf>
    <xf numFmtId="0" fontId="10" fillId="0" borderId="0" xfId="34" applyFont="1"/>
    <xf numFmtId="0" fontId="27" fillId="0" borderId="0" xfId="34" applyFont="1"/>
    <xf numFmtId="188" fontId="27" fillId="0" borderId="0" xfId="34" applyNumberFormat="1" applyFont="1"/>
    <xf numFmtId="0" fontId="27" fillId="0" borderId="3" xfId="34" applyFont="1" applyBorder="1"/>
    <xf numFmtId="0" fontId="27" fillId="14" borderId="3" xfId="34" applyFont="1" applyFill="1" applyBorder="1"/>
    <xf numFmtId="0" fontId="12" fillId="0" borderId="78" xfId="31" applyFont="1" applyBorder="1" applyAlignment="1">
      <alignment horizontal="center" vertical="center" wrapText="1"/>
    </xf>
    <xf numFmtId="189" fontId="26" fillId="0" borderId="0" xfId="50" applyNumberFormat="1" applyFont="1" applyBorder="1" applyAlignment="1">
      <alignment vertical="center"/>
    </xf>
    <xf numFmtId="179" fontId="26" fillId="5" borderId="22" xfId="50" applyNumberFormat="1" applyFont="1" applyFill="1" applyBorder="1" applyAlignment="1">
      <alignment vertical="center"/>
    </xf>
    <xf numFmtId="179" fontId="26" fillId="5" borderId="6" xfId="50" applyNumberFormat="1" applyFont="1" applyFill="1" applyBorder="1" applyAlignment="1">
      <alignment vertical="center"/>
    </xf>
    <xf numFmtId="179" fontId="26" fillId="5" borderId="79" xfId="50" applyNumberFormat="1" applyFont="1" applyFill="1" applyBorder="1" applyAlignment="1">
      <alignment vertical="center"/>
    </xf>
    <xf numFmtId="178" fontId="12" fillId="0" borderId="0" xfId="50" applyNumberFormat="1" applyFont="1" applyFill="1" applyBorder="1" applyAlignment="1">
      <alignment vertical="center"/>
    </xf>
    <xf numFmtId="177" fontId="35" fillId="0" borderId="0" xfId="52" applyNumberFormat="1" applyFont="1" applyFill="1" applyBorder="1" applyAlignment="1">
      <alignment horizontal="right" vertical="center"/>
    </xf>
    <xf numFmtId="177" fontId="35" fillId="0" borderId="0" xfId="50" applyNumberFormat="1" applyFont="1" applyFill="1" applyBorder="1" applyAlignment="1">
      <alignment horizontal="right" vertical="center"/>
    </xf>
    <xf numFmtId="0" fontId="13" fillId="0" borderId="0" xfId="50" applyFont="1" applyFill="1" applyAlignment="1">
      <alignment vertical="center"/>
    </xf>
    <xf numFmtId="190" fontId="26" fillId="5" borderId="16" xfId="50" applyNumberFormat="1" applyFont="1" applyFill="1" applyBorder="1" applyAlignment="1">
      <alignment vertical="center"/>
    </xf>
    <xf numFmtId="190" fontId="26" fillId="5" borderId="17" xfId="50" applyNumberFormat="1" applyFont="1" applyFill="1" applyBorder="1" applyAlignment="1">
      <alignment vertical="center"/>
    </xf>
    <xf numFmtId="0" fontId="26" fillId="5" borderId="7" xfId="50" applyFont="1" applyFill="1" applyBorder="1" applyAlignment="1">
      <alignment vertical="center"/>
    </xf>
    <xf numFmtId="0" fontId="26" fillId="5" borderId="80" xfId="50" applyFont="1" applyFill="1" applyBorder="1" applyAlignment="1">
      <alignment vertical="center" wrapText="1"/>
    </xf>
    <xf numFmtId="0" fontId="26" fillId="5" borderId="81" xfId="50" applyFont="1" applyFill="1" applyBorder="1" applyAlignment="1">
      <alignment vertical="center"/>
    </xf>
    <xf numFmtId="190" fontId="26" fillId="5" borderId="23" xfId="50" applyNumberFormat="1" applyFont="1" applyFill="1" applyBorder="1" applyAlignment="1">
      <alignment vertical="center"/>
    </xf>
    <xf numFmtId="190" fontId="26" fillId="5" borderId="43" xfId="50" applyNumberFormat="1" applyFont="1" applyFill="1" applyBorder="1" applyAlignment="1">
      <alignment vertical="center"/>
    </xf>
    <xf numFmtId="190" fontId="26" fillId="5" borderId="57" xfId="50" applyNumberFormat="1" applyFont="1" applyFill="1" applyBorder="1" applyAlignment="1">
      <alignment vertical="center"/>
    </xf>
    <xf numFmtId="168" fontId="12" fillId="0" borderId="13" xfId="48" applyNumberFormat="1" applyFont="1" applyBorder="1" applyAlignment="1">
      <alignment horizontal="right" vertical="center"/>
    </xf>
    <xf numFmtId="168" fontId="12" fillId="0" borderId="9" xfId="48" applyNumberFormat="1" applyFont="1" applyBorder="1" applyAlignment="1">
      <alignment horizontal="right" vertical="center"/>
    </xf>
    <xf numFmtId="168" fontId="12" fillId="3" borderId="3" xfId="48" applyNumberFormat="1" applyFont="1" applyFill="1" applyBorder="1" applyAlignment="1">
      <alignment horizontal="right" vertical="center"/>
    </xf>
    <xf numFmtId="168" fontId="34" fillId="0" borderId="13" xfId="48" applyNumberFormat="1" applyFont="1" applyBorder="1" applyAlignment="1">
      <alignment vertical="center"/>
    </xf>
    <xf numFmtId="168" fontId="12" fillId="0" borderId="0" xfId="48" applyNumberFormat="1" applyFont="1" applyAlignment="1">
      <alignment vertical="center"/>
    </xf>
    <xf numFmtId="0" fontId="13" fillId="0" borderId="0" xfId="0" applyFont="1" applyAlignment="1">
      <alignment horizontal="center" vertical="center"/>
    </xf>
    <xf numFmtId="0" fontId="13" fillId="0" borderId="0" xfId="48" applyFont="1" applyAlignment="1">
      <alignment horizontal="left" vertical="center"/>
    </xf>
    <xf numFmtId="3" fontId="12" fillId="0" borderId="0" xfId="48" applyNumberFormat="1" applyFont="1" applyFill="1" applyBorder="1" applyAlignment="1">
      <alignment vertical="center"/>
    </xf>
    <xf numFmtId="0" fontId="68" fillId="0" borderId="0" xfId="48" applyFont="1" applyFill="1" applyBorder="1" applyAlignment="1">
      <alignment horizontal="left" vertical="center"/>
    </xf>
    <xf numFmtId="168" fontId="12" fillId="0" borderId="51" xfId="48" applyNumberFormat="1" applyFont="1" applyFill="1" applyBorder="1" applyAlignment="1">
      <alignment vertical="center"/>
    </xf>
    <xf numFmtId="0" fontId="24" fillId="0" borderId="0" xfId="31" applyFont="1" applyAlignment="1">
      <alignment horizontal="right"/>
    </xf>
    <xf numFmtId="0" fontId="24" fillId="0" borderId="0" xfId="0" applyFont="1" applyAlignment="1">
      <alignment horizontal="right" vertical="center"/>
    </xf>
    <xf numFmtId="0" fontId="25" fillId="0" borderId="0" xfId="0" applyFont="1"/>
    <xf numFmtId="0" fontId="24" fillId="0" borderId="0" xfId="0" applyFont="1"/>
    <xf numFmtId="0" fontId="24" fillId="0" borderId="0" xfId="36" applyFont="1" applyAlignment="1">
      <alignment horizontal="right" vertical="center" wrapText="1"/>
    </xf>
    <xf numFmtId="0" fontId="24" fillId="0" borderId="0" xfId="36" applyFont="1" applyAlignment="1">
      <alignment horizontal="right" vertical="center"/>
    </xf>
    <xf numFmtId="17" fontId="11" fillId="0" borderId="0" xfId="38" applyNumberFormat="1" applyFont="1" applyAlignment="1">
      <alignment wrapText="1"/>
    </xf>
    <xf numFmtId="0" fontId="11" fillId="0" borderId="0" xfId="38"/>
    <xf numFmtId="0" fontId="11" fillId="0" borderId="0" xfId="38" applyFont="1" applyAlignment="1">
      <alignment wrapText="1"/>
    </xf>
    <xf numFmtId="0" fontId="26" fillId="0" borderId="88" xfId="38" applyFont="1" applyBorder="1" applyAlignment="1">
      <alignment horizontal="center" vertical="top" wrapText="1"/>
    </xf>
    <xf numFmtId="0" fontId="26" fillId="0" borderId="0" xfId="38" applyFont="1" applyBorder="1" applyAlignment="1">
      <alignment horizontal="centerContinuous" vertical="center" wrapText="1"/>
    </xf>
    <xf numFmtId="0" fontId="26" fillId="0" borderId="89" xfId="38" applyFont="1" applyBorder="1" applyAlignment="1">
      <alignment wrapText="1"/>
    </xf>
    <xf numFmtId="0" fontId="13" fillId="0" borderId="0" xfId="38" applyFont="1" applyAlignment="1">
      <alignment wrapText="1"/>
    </xf>
    <xf numFmtId="0" fontId="26" fillId="0" borderId="0" xfId="38" applyFont="1" applyAlignment="1">
      <alignment horizontal="centerContinuous" vertical="center" wrapText="1"/>
    </xf>
    <xf numFmtId="0" fontId="11" fillId="0" borderId="0" xfId="38" applyFont="1" applyAlignment="1">
      <alignment horizontal="centerContinuous" vertical="center" wrapText="1"/>
    </xf>
    <xf numFmtId="0" fontId="11" fillId="0" borderId="0" xfId="38" applyAlignment="1">
      <alignment horizontal="centerContinuous" vertical="center"/>
    </xf>
    <xf numFmtId="0" fontId="26" fillId="0" borderId="0" xfId="38" quotePrefix="1" applyFont="1" applyAlignment="1">
      <alignment horizontal="right"/>
    </xf>
    <xf numFmtId="0" fontId="11" fillId="0" borderId="0" xfId="38" applyFont="1" applyAlignment="1">
      <alignment horizontal="left"/>
    </xf>
    <xf numFmtId="0" fontId="11" fillId="0" borderId="0" xfId="38" quotePrefix="1" applyFont="1" applyAlignment="1">
      <alignment horizontal="left"/>
    </xf>
    <xf numFmtId="0" fontId="11" fillId="0" borderId="0" xfId="38" quotePrefix="1" applyFont="1" applyAlignment="1">
      <alignment horizontal="left" vertical="center"/>
    </xf>
    <xf numFmtId="0" fontId="11" fillId="0" borderId="0" xfId="38" applyFont="1" applyAlignment="1"/>
    <xf numFmtId="0" fontId="11" fillId="0" borderId="0" xfId="38" applyAlignment="1"/>
    <xf numFmtId="0" fontId="11" fillId="0" borderId="0" xfId="38" applyFont="1" applyAlignment="1">
      <alignment horizontal="centerContinuous" vertical="center"/>
    </xf>
    <xf numFmtId="0" fontId="11" fillId="0" borderId="0" xfId="38" applyAlignment="1">
      <alignment horizontal="centerContinuous"/>
    </xf>
    <xf numFmtId="0" fontId="11" fillId="0" borderId="0" xfId="38" quotePrefix="1" applyFont="1" applyAlignment="1">
      <alignment horizontal="centerContinuous" vertical="center"/>
    </xf>
    <xf numFmtId="0" fontId="11" fillId="0" borderId="0" xfId="38" applyAlignment="1">
      <alignment wrapText="1"/>
    </xf>
    <xf numFmtId="0" fontId="36" fillId="0" borderId="0" xfId="38" applyFont="1"/>
    <xf numFmtId="17" fontId="11" fillId="0" borderId="0" xfId="38" quotePrefix="1" applyNumberFormat="1" applyFont="1" applyAlignment="1">
      <alignment horizontal="right"/>
    </xf>
    <xf numFmtId="0" fontId="12" fillId="0" borderId="0" xfId="0" quotePrefix="1" applyFont="1" applyAlignment="1">
      <alignment horizontal="right"/>
    </xf>
    <xf numFmtId="0" fontId="27" fillId="6" borderId="0" xfId="0" applyFont="1" applyFill="1" applyAlignment="1">
      <alignment horizontal="left"/>
    </xf>
    <xf numFmtId="0" fontId="13" fillId="6" borderId="0" xfId="0" applyFont="1" applyFill="1"/>
    <xf numFmtId="0" fontId="12" fillId="0" borderId="0" xfId="0" applyFont="1" applyAlignment="1">
      <alignment horizontal="center"/>
    </xf>
    <xf numFmtId="0" fontId="47" fillId="0" borderId="0" xfId="0" applyFont="1" applyAlignment="1">
      <alignment horizontal="right"/>
    </xf>
    <xf numFmtId="0" fontId="12" fillId="0" borderId="0" xfId="0" applyFont="1" applyAlignment="1">
      <alignment horizontal="left"/>
    </xf>
    <xf numFmtId="0" fontId="42" fillId="0" borderId="0" xfId="0" applyFont="1" applyAlignment="1">
      <alignment horizontal="right"/>
    </xf>
    <xf numFmtId="0" fontId="27" fillId="0" borderId="0" xfId="0" quotePrefix="1" applyFont="1" applyAlignment="1">
      <alignment horizontal="centerContinuous" vertical="center"/>
    </xf>
    <xf numFmtId="0" fontId="47" fillId="0" borderId="0" xfId="0" applyFont="1"/>
    <xf numFmtId="0" fontId="42" fillId="0" borderId="0" xfId="0" applyFont="1"/>
    <xf numFmtId="0" fontId="25" fillId="0" borderId="0" xfId="0" quotePrefix="1" applyFont="1"/>
    <xf numFmtId="0" fontId="25" fillId="0" borderId="0" xfId="0" applyFont="1" applyAlignment="1">
      <alignment horizontal="left"/>
    </xf>
    <xf numFmtId="0" fontId="25" fillId="0" borderId="0" xfId="0" applyFont="1" applyAlignment="1">
      <alignment vertical="center"/>
    </xf>
    <xf numFmtId="0" fontId="25" fillId="0" borderId="0" xfId="0" applyFont="1" applyAlignment="1">
      <alignment wrapText="1"/>
    </xf>
    <xf numFmtId="0" fontId="9" fillId="0" borderId="0" xfId="2" applyAlignment="1" applyProtection="1"/>
    <xf numFmtId="173" fontId="13" fillId="0" borderId="14" xfId="0" applyNumberFormat="1" applyFont="1" applyBorder="1"/>
    <xf numFmtId="173" fontId="13" fillId="0" borderId="13" xfId="0" applyNumberFormat="1" applyFont="1" applyBorder="1"/>
    <xf numFmtId="0" fontId="26" fillId="9" borderId="0" xfId="38" applyFont="1" applyFill="1" applyAlignment="1">
      <alignment horizontal="left" vertical="center"/>
    </xf>
    <xf numFmtId="0" fontId="56" fillId="9" borderId="0" xfId="0" applyFont="1" applyFill="1" applyAlignment="1">
      <alignment vertical="center"/>
    </xf>
    <xf numFmtId="0" fontId="26" fillId="0" borderId="2" xfId="50" applyFont="1" applyBorder="1" applyAlignment="1">
      <alignment vertical="center" wrapText="1"/>
    </xf>
    <xf numFmtId="0" fontId="11" fillId="0" borderId="0" xfId="48" applyFont="1" applyFill="1" applyAlignment="1">
      <alignment vertical="center"/>
    </xf>
    <xf numFmtId="0" fontId="11" fillId="0" borderId="0" xfId="0" applyFont="1"/>
    <xf numFmtId="0" fontId="10" fillId="0" borderId="0" xfId="0" applyFont="1"/>
    <xf numFmtId="17" fontId="12" fillId="0" borderId="0" xfId="0" quotePrefix="1" applyNumberFormat="1" applyFont="1" applyAlignment="1">
      <alignment horizontal="right"/>
    </xf>
    <xf numFmtId="0" fontId="10" fillId="12" borderId="0" xfId="0" applyFont="1" applyFill="1"/>
    <xf numFmtId="0" fontId="0" fillId="12" borderId="0" xfId="0" applyFill="1"/>
    <xf numFmtId="0" fontId="69" fillId="0" borderId="0" xfId="0" applyFont="1"/>
    <xf numFmtId="0" fontId="70" fillId="0" borderId="0" xfId="0" applyFont="1"/>
    <xf numFmtId="0" fontId="12" fillId="0" borderId="3" xfId="3" applyFont="1" applyBorder="1"/>
    <xf numFmtId="0" fontId="12" fillId="0" borderId="2" xfId="3" applyFont="1" applyBorder="1" applyAlignment="1">
      <alignment horizontal="center"/>
    </xf>
    <xf numFmtId="0" fontId="12" fillId="0" borderId="3" xfId="3" applyFont="1" applyBorder="1" applyAlignment="1">
      <alignment horizontal="center"/>
    </xf>
    <xf numFmtId="0" fontId="12" fillId="0" borderId="2" xfId="3" applyFont="1" applyBorder="1"/>
    <xf numFmtId="0" fontId="12" fillId="15" borderId="3" xfId="3" applyFont="1" applyFill="1" applyBorder="1" applyAlignment="1">
      <alignment horizontal="center"/>
    </xf>
    <xf numFmtId="0" fontId="12" fillId="0" borderId="3" xfId="3" applyFont="1" applyFill="1" applyBorder="1"/>
    <xf numFmtId="0" fontId="12" fillId="9" borderId="3" xfId="3" applyFont="1" applyFill="1" applyBorder="1"/>
    <xf numFmtId="0" fontId="12" fillId="9" borderId="2" xfId="3" applyFont="1" applyFill="1" applyBorder="1"/>
    <xf numFmtId="0" fontId="12" fillId="9" borderId="3" xfId="3" applyFont="1" applyFill="1" applyBorder="1" applyAlignment="1">
      <alignment horizontal="center"/>
    </xf>
    <xf numFmtId="0" fontId="12" fillId="11" borderId="3" xfId="3" applyFont="1" applyFill="1" applyBorder="1" applyAlignment="1">
      <alignment horizontal="center"/>
    </xf>
    <xf numFmtId="0" fontId="12" fillId="16" borderId="3" xfId="3" applyFont="1" applyFill="1" applyBorder="1"/>
    <xf numFmtId="0" fontId="65" fillId="0" borderId="0" xfId="3" applyFont="1" applyFill="1"/>
    <xf numFmtId="0" fontId="12" fillId="0" borderId="2" xfId="3" applyFont="1" applyFill="1" applyBorder="1"/>
    <xf numFmtId="0" fontId="12" fillId="0" borderId="3" xfId="3" applyFont="1" applyFill="1" applyBorder="1" applyAlignment="1">
      <alignment horizontal="center"/>
    </xf>
    <xf numFmtId="0" fontId="11" fillId="0" borderId="0" xfId="3" applyFont="1" applyFill="1"/>
    <xf numFmtId="0" fontId="71" fillId="16" borderId="3" xfId="3" applyFont="1" applyFill="1" applyBorder="1"/>
    <xf numFmtId="0" fontId="12" fillId="9" borderId="7" xfId="3" applyFont="1" applyFill="1" applyBorder="1"/>
    <xf numFmtId="0" fontId="12" fillId="0" borderId="0" xfId="3" applyFont="1" applyBorder="1"/>
    <xf numFmtId="0" fontId="12" fillId="9" borderId="10" xfId="3" applyFont="1" applyFill="1" applyBorder="1"/>
    <xf numFmtId="0" fontId="12" fillId="0" borderId="0" xfId="3" applyFont="1"/>
    <xf numFmtId="0" fontId="12" fillId="0" borderId="0" xfId="3" applyFont="1" applyAlignment="1">
      <alignment horizontal="center"/>
    </xf>
    <xf numFmtId="181" fontId="23" fillId="0" borderId="0" xfId="31" applyNumberFormat="1"/>
    <xf numFmtId="0" fontId="11" fillId="0" borderId="19" xfId="0" applyFont="1" applyBorder="1" applyAlignment="1">
      <alignment vertical="center"/>
    </xf>
    <xf numFmtId="0" fontId="11" fillId="0" borderId="61" xfId="0" applyFont="1" applyBorder="1" applyAlignment="1">
      <alignment horizontal="center" vertical="center" wrapText="1"/>
    </xf>
    <xf numFmtId="0" fontId="11" fillId="0" borderId="0" xfId="0" applyFont="1" applyAlignment="1">
      <alignment vertical="center"/>
    </xf>
    <xf numFmtId="0" fontId="11" fillId="4" borderId="83" xfId="0" applyFont="1" applyFill="1" applyBorder="1"/>
    <xf numFmtId="0" fontId="23" fillId="0" borderId="0" xfId="31" applyAlignment="1">
      <alignment vertical="center"/>
    </xf>
    <xf numFmtId="181" fontId="58" fillId="0" borderId="91" xfId="31" applyNumberFormat="1" applyFont="1" applyBorder="1" applyAlignment="1">
      <alignment horizontal="right" vertical="center"/>
    </xf>
    <xf numFmtId="181" fontId="58" fillId="0" borderId="13" xfId="31" applyNumberFormat="1" applyFont="1" applyBorder="1" applyAlignment="1">
      <alignment horizontal="right" vertical="center"/>
    </xf>
    <xf numFmtId="181" fontId="58" fillId="0" borderId="83" xfId="31" applyNumberFormat="1" applyFont="1" applyBorder="1" applyAlignment="1">
      <alignment horizontal="right" vertical="center"/>
    </xf>
    <xf numFmtId="181" fontId="58" fillId="0" borderId="14" xfId="31" applyNumberFormat="1" applyFont="1" applyBorder="1" applyAlignment="1">
      <alignment horizontal="right" vertical="center"/>
    </xf>
    <xf numFmtId="0" fontId="33" fillId="0" borderId="0" xfId="0" applyFont="1"/>
    <xf numFmtId="49" fontId="58" fillId="0" borderId="63" xfId="31" applyNumberFormat="1" applyFont="1" applyBorder="1" applyAlignment="1">
      <alignment horizontal="center"/>
    </xf>
    <xf numFmtId="0" fontId="11" fillId="0" borderId="0" xfId="50" applyFont="1" applyAlignment="1">
      <alignment vertical="center"/>
    </xf>
    <xf numFmtId="0" fontId="25" fillId="0" borderId="0" xfId="30" applyFont="1" applyFill="1" applyBorder="1" applyAlignment="1">
      <alignment horizontal="left"/>
    </xf>
    <xf numFmtId="0" fontId="83" fillId="0" borderId="0" xfId="0" applyFont="1"/>
    <xf numFmtId="0" fontId="11" fillId="0" borderId="16" xfId="0" applyFont="1" applyBorder="1" applyAlignment="1">
      <alignment horizontal="centerContinuous" vertical="center" wrapText="1"/>
    </xf>
    <xf numFmtId="0" fontId="11" fillId="0" borderId="94" xfId="0" applyFont="1" applyBorder="1" applyAlignment="1">
      <alignment horizontal="centerContinuous"/>
    </xf>
    <xf numFmtId="0" fontId="11" fillId="0" borderId="12" xfId="0" applyFont="1" applyBorder="1" applyAlignment="1">
      <alignment horizontal="center" vertical="center" wrapText="1"/>
    </xf>
    <xf numFmtId="173" fontId="13" fillId="0" borderId="15" xfId="0" applyNumberFormat="1" applyFont="1" applyBorder="1"/>
    <xf numFmtId="0" fontId="56" fillId="0" borderId="0" xfId="0" applyFont="1"/>
    <xf numFmtId="0" fontId="56" fillId="0" borderId="0" xfId="48" applyFont="1" applyFill="1" applyAlignment="1">
      <alignment vertical="center"/>
    </xf>
    <xf numFmtId="173" fontId="56" fillId="0" borderId="0" xfId="0" applyNumberFormat="1" applyFont="1"/>
    <xf numFmtId="0" fontId="11" fillId="0" borderId="114" xfId="38" applyFont="1" applyBorder="1" applyAlignment="1">
      <alignment horizontal="left"/>
    </xf>
    <xf numFmtId="0" fontId="11" fillId="0" borderId="114" xfId="38" quotePrefix="1" applyFont="1" applyBorder="1" applyAlignment="1">
      <alignment horizontal="left"/>
    </xf>
    <xf numFmtId="0" fontId="11" fillId="0" borderId="114" xfId="38" quotePrefix="1" applyFont="1" applyBorder="1" applyAlignment="1">
      <alignment horizontal="left" vertical="center"/>
    </xf>
    <xf numFmtId="0" fontId="11" fillId="0" borderId="114" xfId="38" applyFont="1" applyBorder="1" applyAlignment="1"/>
    <xf numFmtId="0" fontId="60" fillId="13" borderId="38" xfId="0" applyFont="1" applyFill="1" applyBorder="1" applyAlignment="1">
      <alignment vertical="center"/>
    </xf>
    <xf numFmtId="1" fontId="36" fillId="5" borderId="25" xfId="0" applyNumberFormat="1" applyFont="1" applyFill="1" applyBorder="1" applyAlignment="1">
      <alignment vertical="center"/>
    </xf>
    <xf numFmtId="167" fontId="62" fillId="5" borderId="110" xfId="0" applyNumberFormat="1" applyFont="1" applyFill="1" applyBorder="1" applyAlignment="1">
      <alignment vertical="center"/>
    </xf>
    <xf numFmtId="175" fontId="36" fillId="0" borderId="3" xfId="0" applyNumberFormat="1" applyFont="1" applyFill="1" applyBorder="1" applyAlignment="1">
      <alignment horizontal="right" vertical="center"/>
    </xf>
    <xf numFmtId="186" fontId="63" fillId="13" borderId="57" xfId="0" applyNumberFormat="1" applyFont="1" applyFill="1" applyBorder="1" applyAlignment="1">
      <alignment vertical="center"/>
    </xf>
    <xf numFmtId="0" fontId="60" fillId="0" borderId="20" xfId="0" applyFont="1" applyFill="1" applyBorder="1" applyAlignment="1">
      <alignment vertical="center"/>
    </xf>
    <xf numFmtId="49" fontId="36" fillId="0" borderId="3" xfId="0" applyNumberFormat="1" applyFont="1" applyFill="1" applyBorder="1" applyAlignment="1">
      <alignment horizontal="center" vertical="center"/>
    </xf>
    <xf numFmtId="1" fontId="36" fillId="0" borderId="3" xfId="0" applyNumberFormat="1" applyFont="1" applyFill="1" applyBorder="1" applyAlignment="1">
      <alignment horizontal="left" vertical="center"/>
    </xf>
    <xf numFmtId="0" fontId="60" fillId="13" borderId="23" xfId="0" applyFont="1" applyFill="1" applyBorder="1" applyAlignment="1">
      <alignment vertical="center"/>
    </xf>
    <xf numFmtId="1" fontId="36" fillId="13" borderId="43" xfId="0" applyNumberFormat="1" applyFont="1" applyFill="1" applyBorder="1" applyAlignment="1">
      <alignment horizontal="left" vertical="center"/>
    </xf>
    <xf numFmtId="169" fontId="36" fillId="13" borderId="43" xfId="0" applyNumberFormat="1" applyFont="1" applyFill="1" applyBorder="1" applyAlignment="1">
      <alignment horizontal="right" vertical="center"/>
    </xf>
    <xf numFmtId="49" fontId="36" fillId="13" borderId="43" xfId="0" applyNumberFormat="1" applyFont="1" applyFill="1" applyBorder="1" applyAlignment="1">
      <alignment horizontal="center" vertical="center"/>
    </xf>
    <xf numFmtId="0" fontId="23" fillId="0" borderId="2" xfId="50" applyFont="1" applyBorder="1" applyAlignment="1">
      <alignment vertical="center" wrapText="1"/>
    </xf>
    <xf numFmtId="0" fontId="35" fillId="0" borderId="5" xfId="50" applyFont="1" applyBorder="1" applyAlignment="1">
      <alignment horizontal="center" vertical="center" wrapText="1"/>
    </xf>
    <xf numFmtId="0" fontId="35" fillId="0" borderId="3" xfId="50" applyFont="1" applyBorder="1" applyAlignment="1">
      <alignment horizontal="center" vertical="center" wrapText="1"/>
    </xf>
    <xf numFmtId="0" fontId="35" fillId="0" borderId="0" xfId="50" applyNumberFormat="1" applyFont="1" applyBorder="1" applyAlignment="1">
      <alignment vertical="center"/>
    </xf>
    <xf numFmtId="0" fontId="34" fillId="0" borderId="0" xfId="25" applyFont="1"/>
    <xf numFmtId="1" fontId="12" fillId="0" borderId="3" xfId="25" applyNumberFormat="1" applyFont="1" applyBorder="1" applyAlignment="1">
      <alignment horizontal="center" wrapText="1"/>
    </xf>
    <xf numFmtId="0" fontId="10" fillId="0" borderId="0" xfId="25"/>
    <xf numFmtId="0" fontId="34" fillId="0" borderId="0" xfId="25" applyFont="1" applyAlignment="1">
      <alignment vertical="center"/>
    </xf>
    <xf numFmtId="0" fontId="34" fillId="0" borderId="3" xfId="25" applyFont="1" applyBorder="1"/>
    <xf numFmtId="0" fontId="34" fillId="0" borderId="3" xfId="25" applyFont="1" applyBorder="1" applyAlignment="1">
      <alignment horizontal="center" vertical="center"/>
    </xf>
    <xf numFmtId="0" fontId="20" fillId="0" borderId="3" xfId="25" applyFont="1" applyBorder="1" applyAlignment="1">
      <alignment vertical="center"/>
    </xf>
    <xf numFmtId="0" fontId="20" fillId="0" borderId="0" xfId="25" applyFont="1" applyBorder="1" applyAlignment="1">
      <alignment vertical="center"/>
    </xf>
    <xf numFmtId="0" fontId="20" fillId="0" borderId="0" xfId="25" applyFont="1" applyBorder="1" applyAlignment="1">
      <alignment horizontal="center" vertical="center"/>
    </xf>
    <xf numFmtId="0" fontId="20" fillId="0" borderId="0" xfId="25" applyFont="1" applyAlignment="1">
      <alignment vertical="center"/>
    </xf>
    <xf numFmtId="194" fontId="34" fillId="0" borderId="0" xfId="25" applyNumberFormat="1" applyFont="1" applyAlignment="1">
      <alignment vertical="center"/>
    </xf>
    <xf numFmtId="1" fontId="10" fillId="0" borderId="0" xfId="25" applyNumberFormat="1"/>
    <xf numFmtId="1" fontId="10" fillId="0" borderId="0" xfId="25" applyNumberFormat="1" applyAlignment="1">
      <alignment vertical="center"/>
    </xf>
    <xf numFmtId="0" fontId="11" fillId="0" borderId="0" xfId="25" applyFont="1"/>
    <xf numFmtId="0" fontId="11" fillId="0" borderId="0" xfId="25" applyFont="1" applyAlignment="1">
      <alignment horizontal="right"/>
    </xf>
    <xf numFmtId="0" fontId="11" fillId="0" borderId="0" xfId="25" applyFont="1" applyAlignment="1">
      <alignment horizontal="center"/>
    </xf>
    <xf numFmtId="1" fontId="11" fillId="0" borderId="13" xfId="25" applyNumberFormat="1" applyFont="1" applyBorder="1" applyAlignment="1">
      <alignment horizontal="center" vertical="center"/>
    </xf>
    <xf numFmtId="1" fontId="11" fillId="0" borderId="13" xfId="25" applyNumberFormat="1" applyFont="1" applyBorder="1" applyAlignment="1">
      <alignment vertical="center"/>
    </xf>
    <xf numFmtId="169" fontId="11" fillId="0" borderId="13" xfId="25" applyNumberFormat="1" applyFont="1" applyBorder="1" applyAlignment="1">
      <alignment horizontal="right" vertical="center"/>
    </xf>
    <xf numFmtId="1" fontId="11" fillId="0" borderId="13" xfId="25" applyNumberFormat="1" applyFont="1" applyBorder="1" applyAlignment="1">
      <alignment vertical="center" wrapText="1"/>
    </xf>
    <xf numFmtId="1" fontId="11" fillId="0" borderId="13" xfId="25" applyNumberFormat="1" applyFont="1" applyBorder="1" applyAlignment="1">
      <alignment horizontal="left" vertical="center" wrapText="1"/>
    </xf>
    <xf numFmtId="1" fontId="11" fillId="0" borderId="3" xfId="25" applyNumberFormat="1" applyFont="1" applyBorder="1" applyAlignment="1">
      <alignment horizontal="right"/>
    </xf>
    <xf numFmtId="1" fontId="11" fillId="9" borderId="3" xfId="25" applyNumberFormat="1" applyFont="1" applyFill="1" applyBorder="1" applyAlignment="1">
      <alignment horizontal="center" vertical="center"/>
    </xf>
    <xf numFmtId="1" fontId="11" fillId="9" borderId="3" xfId="25" applyNumberFormat="1" applyFont="1" applyFill="1" applyBorder="1" applyAlignment="1">
      <alignment horizontal="center" vertical="center" wrapText="1"/>
    </xf>
    <xf numFmtId="192" fontId="12" fillId="0" borderId="0" xfId="37" applyNumberFormat="1" applyFont="1" applyFill="1" applyAlignment="1">
      <alignment horizontal="left" vertical="center"/>
    </xf>
    <xf numFmtId="0" fontId="23" fillId="0" borderId="0" xfId="37" applyFont="1" applyFill="1" applyAlignment="1">
      <alignment vertical="center"/>
    </xf>
    <xf numFmtId="0" fontId="25" fillId="0" borderId="0" xfId="37" applyFont="1" applyFill="1" applyAlignment="1">
      <alignment horizontal="center" vertical="center"/>
    </xf>
    <xf numFmtId="0" fontId="11" fillId="0" borderId="0" xfId="37" applyFont="1" applyFill="1" applyAlignment="1">
      <alignment vertical="center"/>
    </xf>
    <xf numFmtId="0" fontId="25" fillId="0" borderId="0" xfId="37" applyFont="1" applyFill="1" applyAlignment="1">
      <alignment vertical="center"/>
    </xf>
    <xf numFmtId="0" fontId="12" fillId="0" borderId="3" xfId="37" applyFont="1" applyFill="1" applyBorder="1" applyAlignment="1">
      <alignment horizontal="center" vertical="center" wrapText="1"/>
    </xf>
    <xf numFmtId="0" fontId="27" fillId="0" borderId="3" xfId="37" applyFont="1" applyFill="1" applyBorder="1" applyAlignment="1">
      <alignment horizontal="center" vertical="center"/>
    </xf>
    <xf numFmtId="0" fontId="12" fillId="0" borderId="3" xfId="37" applyFont="1" applyFill="1" applyBorder="1" applyAlignment="1" applyProtection="1">
      <alignment horizontal="center" vertical="center"/>
      <protection locked="0"/>
    </xf>
    <xf numFmtId="192" fontId="12" fillId="17" borderId="47" xfId="37" applyNumberFormat="1" applyFont="1" applyFill="1" applyBorder="1" applyAlignment="1">
      <alignment horizontal="center" vertical="center"/>
    </xf>
    <xf numFmtId="0" fontId="27" fillId="0" borderId="47" xfId="33" applyFont="1" applyBorder="1" applyAlignment="1">
      <alignment vertical="center"/>
    </xf>
    <xf numFmtId="192" fontId="12" fillId="17" borderId="13" xfId="37" applyNumberFormat="1" applyFont="1" applyFill="1" applyBorder="1" applyAlignment="1">
      <alignment horizontal="center" vertical="center"/>
    </xf>
    <xf numFmtId="0" fontId="27" fillId="0" borderId="14" xfId="33" applyFont="1" applyBorder="1" applyAlignment="1">
      <alignment vertical="center"/>
    </xf>
    <xf numFmtId="192" fontId="12" fillId="17" borderId="12" xfId="37" applyNumberFormat="1" applyFont="1" applyFill="1" applyBorder="1" applyAlignment="1">
      <alignment horizontal="center" vertical="center"/>
    </xf>
    <xf numFmtId="0" fontId="27" fillId="0" borderId="15" xfId="33" applyFont="1" applyBorder="1" applyAlignment="1">
      <alignment vertical="center"/>
    </xf>
    <xf numFmtId="0" fontId="27" fillId="0" borderId="50" xfId="33" applyFont="1" applyBorder="1" applyAlignment="1">
      <alignment vertical="center"/>
    </xf>
    <xf numFmtId="192" fontId="12" fillId="18" borderId="47" xfId="37" applyNumberFormat="1" applyFont="1" applyFill="1" applyBorder="1" applyAlignment="1">
      <alignment horizontal="center" vertical="center"/>
    </xf>
    <xf numFmtId="0" fontId="27" fillId="0" borderId="6" xfId="33" applyFont="1" applyBorder="1" applyAlignment="1">
      <alignment vertical="center"/>
    </xf>
    <xf numFmtId="192" fontId="12" fillId="18" borderId="13" xfId="37" applyNumberFormat="1" applyFont="1" applyFill="1" applyBorder="1" applyAlignment="1">
      <alignment horizontal="center" vertical="center"/>
    </xf>
    <xf numFmtId="0" fontId="27" fillId="0" borderId="9" xfId="33" applyFont="1" applyBorder="1" applyAlignment="1">
      <alignment vertical="center"/>
    </xf>
    <xf numFmtId="192" fontId="12" fillId="18" borderId="12" xfId="37" applyNumberFormat="1" applyFont="1" applyFill="1" applyBorder="1" applyAlignment="1">
      <alignment horizontal="center" vertical="center"/>
    </xf>
    <xf numFmtId="0" fontId="27" fillId="0" borderId="0" xfId="33" applyFont="1" applyBorder="1" applyAlignment="1">
      <alignment horizontal="center" wrapText="1"/>
    </xf>
    <xf numFmtId="0" fontId="76" fillId="0" borderId="0" xfId="33" applyFont="1" applyBorder="1" applyAlignment="1">
      <alignment horizontal="center" wrapText="1"/>
    </xf>
    <xf numFmtId="0" fontId="27" fillId="0" borderId="50" xfId="33" applyFont="1" applyBorder="1" applyAlignment="1">
      <alignment horizontal="left" vertical="center" wrapText="1"/>
    </xf>
    <xf numFmtId="0" fontId="27" fillId="0" borderId="9" xfId="49" applyFont="1" applyBorder="1" applyAlignment="1">
      <alignment vertical="center" wrapText="1"/>
    </xf>
    <xf numFmtId="192" fontId="12" fillId="18" borderId="9" xfId="37" applyNumberFormat="1" applyFont="1" applyFill="1" applyBorder="1" applyAlignment="1">
      <alignment horizontal="center" vertical="center"/>
    </xf>
    <xf numFmtId="192" fontId="12" fillId="18" borderId="14" xfId="37" applyNumberFormat="1" applyFont="1" applyFill="1" applyBorder="1" applyAlignment="1">
      <alignment horizontal="center" vertical="center"/>
    </xf>
    <xf numFmtId="0" fontId="27" fillId="0" borderId="14" xfId="33" applyFont="1" applyBorder="1" applyAlignment="1">
      <alignment horizontal="left" vertical="center" wrapText="1"/>
    </xf>
    <xf numFmtId="0" fontId="27" fillId="0" borderId="0" xfId="33" applyFont="1" applyBorder="1" applyAlignment="1">
      <alignment horizontal="left" wrapText="1"/>
    </xf>
    <xf numFmtId="0" fontId="49" fillId="18" borderId="3" xfId="37" applyFont="1" applyFill="1" applyBorder="1" applyAlignment="1">
      <alignment horizontal="center" vertical="center"/>
    </xf>
    <xf numFmtId="0" fontId="27" fillId="18" borderId="3" xfId="37" applyFont="1" applyFill="1" applyBorder="1" applyAlignment="1">
      <alignment horizontal="center" vertical="center"/>
    </xf>
    <xf numFmtId="192" fontId="12" fillId="18" borderId="3" xfId="37" applyNumberFormat="1" applyFont="1" applyFill="1" applyBorder="1" applyAlignment="1">
      <alignment horizontal="center" vertical="center"/>
    </xf>
    <xf numFmtId="0" fontId="27" fillId="0" borderId="3" xfId="33" applyFont="1" applyBorder="1" applyAlignment="1">
      <alignment vertical="center"/>
    </xf>
    <xf numFmtId="192" fontId="12" fillId="0" borderId="47" xfId="37" applyNumberFormat="1" applyFont="1" applyFill="1" applyBorder="1" applyAlignment="1">
      <alignment horizontal="center" vertical="center"/>
    </xf>
    <xf numFmtId="192" fontId="12" fillId="0" borderId="12" xfId="37" applyNumberFormat="1" applyFont="1" applyFill="1" applyBorder="1" applyAlignment="1">
      <alignment horizontal="center" vertical="center"/>
    </xf>
    <xf numFmtId="192" fontId="12" fillId="0" borderId="3" xfId="37" applyNumberFormat="1" applyFont="1" applyFill="1" applyBorder="1" applyAlignment="1">
      <alignment horizontal="center" vertical="center"/>
    </xf>
    <xf numFmtId="192" fontId="12" fillId="0" borderId="13" xfId="37" applyNumberFormat="1" applyFont="1" applyFill="1" applyBorder="1" applyAlignment="1">
      <alignment horizontal="center" vertical="center"/>
    </xf>
    <xf numFmtId="192" fontId="12" fillId="0" borderId="9" xfId="37" applyNumberFormat="1" applyFont="1" applyFill="1" applyBorder="1" applyAlignment="1">
      <alignment horizontal="center" vertical="center"/>
    </xf>
    <xf numFmtId="192" fontId="12" fillId="11" borderId="47" xfId="37" applyNumberFormat="1" applyFont="1" applyFill="1" applyBorder="1" applyAlignment="1">
      <alignment horizontal="center" vertical="center"/>
    </xf>
    <xf numFmtId="0" fontId="27" fillId="11" borderId="9" xfId="37" applyFont="1" applyFill="1" applyBorder="1" applyAlignment="1">
      <alignment horizontal="center" vertical="center"/>
    </xf>
    <xf numFmtId="192" fontId="12" fillId="11" borderId="13" xfId="37" applyNumberFormat="1" applyFont="1" applyFill="1" applyBorder="1" applyAlignment="1">
      <alignment horizontal="center" vertical="center"/>
    </xf>
    <xf numFmtId="192" fontId="12" fillId="11" borderId="12" xfId="37" applyNumberFormat="1" applyFont="1" applyFill="1" applyBorder="1" applyAlignment="1">
      <alignment horizontal="center" vertical="center"/>
    </xf>
    <xf numFmtId="0" fontId="10" fillId="0" borderId="0" xfId="37"/>
    <xf numFmtId="192" fontId="11" fillId="0" borderId="0" xfId="37" applyNumberFormat="1" applyFont="1" applyFill="1" applyAlignment="1">
      <alignment horizontal="center" vertical="center"/>
    </xf>
    <xf numFmtId="0" fontId="17" fillId="0" borderId="0" xfId="40" applyFont="1" applyAlignment="1">
      <alignment horizontal="center" vertical="center"/>
    </xf>
    <xf numFmtId="0" fontId="11" fillId="0" borderId="0" xfId="40" applyFont="1" applyAlignment="1">
      <alignment horizontal="center" vertical="center"/>
    </xf>
    <xf numFmtId="0" fontId="11" fillId="0" borderId="0" xfId="40" applyFont="1" applyAlignment="1">
      <alignment vertical="center"/>
    </xf>
    <xf numFmtId="0" fontId="12" fillId="0" borderId="0" xfId="40" applyFont="1" applyAlignment="1">
      <alignment horizontal="centerContinuous" vertical="center" wrapText="1"/>
    </xf>
    <xf numFmtId="0" fontId="12" fillId="0" borderId="0" xfId="40" applyFont="1" applyAlignment="1">
      <alignment horizontal="center"/>
    </xf>
    <xf numFmtId="0" fontId="10" fillId="0" borderId="0" xfId="45"/>
    <xf numFmtId="0" fontId="11" fillId="0" borderId="0" xfId="40" applyFont="1"/>
    <xf numFmtId="0" fontId="35" fillId="0" borderId="116" xfId="40" applyFont="1" applyBorder="1" applyAlignment="1">
      <alignment horizontal="centerContinuous" vertical="center"/>
    </xf>
    <xf numFmtId="0" fontId="35" fillId="0" borderId="117" xfId="40" applyFont="1" applyBorder="1" applyAlignment="1">
      <alignment horizontal="centerContinuous" vertical="center"/>
    </xf>
    <xf numFmtId="0" fontId="35" fillId="0" borderId="119" xfId="40" applyFont="1" applyBorder="1" applyAlignment="1">
      <alignment horizontal="center" vertical="center"/>
    </xf>
    <xf numFmtId="0" fontId="35" fillId="0" borderId="120" xfId="40" applyFont="1" applyBorder="1" applyAlignment="1">
      <alignment horizontal="center" vertical="center"/>
    </xf>
    <xf numFmtId="0" fontId="35" fillId="0" borderId="121" xfId="40" applyFont="1" applyBorder="1" applyAlignment="1">
      <alignment horizontal="center" vertical="center"/>
    </xf>
    <xf numFmtId="0" fontId="11" fillId="0" borderId="0" xfId="40" applyFont="1" applyAlignment="1">
      <alignment horizontal="left" vertical="center"/>
    </xf>
    <xf numFmtId="0" fontId="11" fillId="0" borderId="0" xfId="40" applyFont="1" applyAlignment="1">
      <alignment horizontal="center"/>
    </xf>
    <xf numFmtId="0" fontId="12" fillId="0" borderId="0" xfId="40" applyFont="1" applyAlignment="1">
      <alignment horizontal="left"/>
    </xf>
    <xf numFmtId="0" fontId="10" fillId="0" borderId="0" xfId="28"/>
    <xf numFmtId="0" fontId="78" fillId="0" borderId="0" xfId="44" applyFont="1"/>
    <xf numFmtId="0" fontId="46" fillId="0" borderId="0" xfId="31" applyFont="1"/>
    <xf numFmtId="0" fontId="29" fillId="0" borderId="0" xfId="0" applyFont="1" applyAlignment="1">
      <alignment horizontal="right" vertical="center"/>
    </xf>
    <xf numFmtId="0" fontId="34" fillId="0" borderId="0" xfId="35" applyFont="1" applyAlignment="1">
      <alignment horizontal="centerContinuous" vertical="center"/>
    </xf>
    <xf numFmtId="0" fontId="11" fillId="0" borderId="0" xfId="3" applyFont="1"/>
    <xf numFmtId="0" fontId="11" fillId="0" borderId="0" xfId="3" applyFont="1" applyFill="1" applyBorder="1"/>
    <xf numFmtId="0" fontId="12" fillId="0" borderId="2" xfId="3" applyFont="1" applyFill="1" applyBorder="1" applyAlignment="1">
      <alignment horizontal="center"/>
    </xf>
    <xf numFmtId="0" fontId="12" fillId="0" borderId="9" xfId="3" applyFont="1" applyFill="1" applyBorder="1" applyAlignment="1">
      <alignment horizontal="center"/>
    </xf>
    <xf numFmtId="0" fontId="84" fillId="0" borderId="9" xfId="3" applyFont="1" applyFill="1" applyBorder="1" applyAlignment="1">
      <alignment horizontal="center"/>
    </xf>
    <xf numFmtId="0" fontId="12" fillId="12" borderId="2" xfId="3" applyFont="1" applyFill="1" applyBorder="1"/>
    <xf numFmtId="0" fontId="12" fillId="16" borderId="2" xfId="3" applyFont="1" applyFill="1" applyBorder="1"/>
    <xf numFmtId="0" fontId="12" fillId="11" borderId="3" xfId="3" applyFont="1" applyFill="1" applyBorder="1"/>
    <xf numFmtId="0" fontId="59" fillId="0" borderId="3" xfId="3" applyFont="1" applyBorder="1"/>
    <xf numFmtId="0" fontId="11" fillId="16" borderId="0" xfId="3" applyFont="1" applyFill="1" applyBorder="1"/>
    <xf numFmtId="0" fontId="12" fillId="15" borderId="2" xfId="3" applyFont="1" applyFill="1" applyBorder="1"/>
    <xf numFmtId="0" fontId="59" fillId="0" borderId="2" xfId="3" applyFont="1" applyFill="1" applyBorder="1"/>
    <xf numFmtId="0" fontId="59" fillId="12" borderId="2" xfId="3" applyFont="1" applyFill="1" applyBorder="1"/>
    <xf numFmtId="0" fontId="84" fillId="0" borderId="3" xfId="3" applyFont="1" applyBorder="1"/>
    <xf numFmtId="0" fontId="59" fillId="14" borderId="3" xfId="3" applyFont="1" applyFill="1" applyBorder="1"/>
    <xf numFmtId="0" fontId="12" fillId="0" borderId="0" xfId="3" applyFont="1" applyFill="1" applyBorder="1"/>
    <xf numFmtId="0" fontId="84" fillId="9" borderId="3" xfId="3" applyFont="1" applyFill="1" applyBorder="1"/>
    <xf numFmtId="0" fontId="71" fillId="16" borderId="2" xfId="3" applyFont="1" applyFill="1" applyBorder="1"/>
    <xf numFmtId="0" fontId="79" fillId="16" borderId="0" xfId="3" applyFont="1" applyFill="1" applyBorder="1"/>
    <xf numFmtId="0" fontId="71" fillId="9" borderId="2" xfId="3" applyFont="1" applyFill="1" applyBorder="1"/>
    <xf numFmtId="0" fontId="12" fillId="0" borderId="9" xfId="3" applyFont="1" applyFill="1" applyBorder="1"/>
    <xf numFmtId="0" fontId="84" fillId="0" borderId="9" xfId="3" applyFont="1" applyFill="1" applyBorder="1"/>
    <xf numFmtId="0" fontId="46" fillId="0" borderId="0" xfId="48" applyFont="1" applyFill="1" applyAlignment="1">
      <alignment vertical="center"/>
    </xf>
    <xf numFmtId="0" fontId="34" fillId="0" borderId="41" xfId="32" applyFont="1" applyBorder="1" applyAlignment="1">
      <alignment horizontal="center"/>
    </xf>
    <xf numFmtId="0" fontId="34" fillId="0" borderId="47" xfId="35" applyFont="1" applyFill="1" applyBorder="1"/>
    <xf numFmtId="168" fontId="34" fillId="0" borderId="14" xfId="32" applyNumberFormat="1" applyFont="1" applyBorder="1"/>
    <xf numFmtId="0" fontId="34" fillId="0" borderId="15" xfId="35" applyFont="1" applyFill="1" applyBorder="1"/>
    <xf numFmtId="0" fontId="34" fillId="0" borderId="6" xfId="35" applyFont="1" applyFill="1" applyBorder="1"/>
    <xf numFmtId="0" fontId="34" fillId="9" borderId="3" xfId="35" applyFont="1" applyFill="1" applyBorder="1" applyAlignment="1">
      <alignment horizontal="right"/>
    </xf>
    <xf numFmtId="0" fontId="80" fillId="0" borderId="0" xfId="35" applyFont="1"/>
    <xf numFmtId="0" fontId="33" fillId="0" borderId="0" xfId="25" applyFont="1"/>
    <xf numFmtId="168" fontId="34" fillId="0" borderId="14" xfId="35" applyNumberFormat="1" applyFont="1" applyBorder="1"/>
    <xf numFmtId="169" fontId="11" fillId="0" borderId="3" xfId="25" applyNumberFormat="1" applyFont="1" applyBorder="1" applyAlignment="1">
      <alignment horizontal="right"/>
    </xf>
    <xf numFmtId="192" fontId="12" fillId="18" borderId="50" xfId="37" applyNumberFormat="1" applyFont="1" applyFill="1" applyBorder="1" applyAlignment="1">
      <alignment horizontal="center" vertical="center"/>
    </xf>
    <xf numFmtId="169" fontId="10" fillId="0" borderId="77" xfId="25" applyNumberFormat="1" applyBorder="1"/>
    <xf numFmtId="0" fontId="25" fillId="0" borderId="0" xfId="0" applyFont="1" applyAlignment="1">
      <alignment vertical="center" wrapText="1"/>
    </xf>
    <xf numFmtId="0" fontId="0" fillId="0" borderId="0" xfId="0" applyAlignment="1">
      <alignment vertical="center" wrapText="1"/>
    </xf>
    <xf numFmtId="0" fontId="82" fillId="0" borderId="12" xfId="43" applyFont="1" applyBorder="1" applyAlignment="1">
      <alignment vertical="center"/>
    </xf>
    <xf numFmtId="0" fontId="17" fillId="0" borderId="3" xfId="47" applyFont="1" applyBorder="1" applyAlignment="1">
      <alignment horizontal="center" vertical="center" wrapText="1"/>
    </xf>
    <xf numFmtId="0" fontId="34" fillId="0" borderId="126" xfId="48" applyFont="1" applyBorder="1" applyAlignment="1">
      <alignment wrapText="1"/>
    </xf>
    <xf numFmtId="0" fontId="17" fillId="0" borderId="0" xfId="48" applyFont="1" applyAlignment="1">
      <alignment horizontal="centerContinuous" vertical="center" wrapText="1"/>
    </xf>
    <xf numFmtId="0" fontId="62" fillId="0" borderId="22" xfId="0" applyFont="1" applyBorder="1" applyAlignment="1">
      <alignment vertical="center"/>
    </xf>
    <xf numFmtId="1" fontId="11" fillId="0" borderId="9" xfId="25" applyNumberFormat="1" applyFont="1" applyBorder="1" applyAlignment="1">
      <alignment horizontal="center" vertical="center"/>
    </xf>
    <xf numFmtId="1" fontId="11" fillId="0" borderId="9" xfId="25" applyNumberFormat="1" applyFont="1" applyBorder="1" applyAlignment="1">
      <alignment vertical="center"/>
    </xf>
    <xf numFmtId="1" fontId="11" fillId="0" borderId="9" xfId="25" applyNumberFormat="1" applyFont="1" applyBorder="1" applyAlignment="1">
      <alignment horizontal="right" vertical="center"/>
    </xf>
    <xf numFmtId="0" fontId="29" fillId="0" borderId="0" xfId="25" applyFont="1" applyAlignment="1">
      <alignment horizontal="right" vertical="center"/>
    </xf>
    <xf numFmtId="173" fontId="34" fillId="9" borderId="3" xfId="35" applyNumberFormat="1" applyFont="1" applyFill="1" applyBorder="1"/>
    <xf numFmtId="173" fontId="34" fillId="0" borderId="0" xfId="32" applyNumberFormat="1" applyFont="1"/>
    <xf numFmtId="179" fontId="26" fillId="5" borderId="7" xfId="50" applyNumberFormat="1" applyFont="1" applyFill="1" applyBorder="1" applyAlignment="1">
      <alignment vertical="center"/>
    </xf>
    <xf numFmtId="179" fontId="26" fillId="5" borderId="102" xfId="50" applyNumberFormat="1" applyFont="1" applyFill="1" applyBorder="1" applyAlignment="1">
      <alignment vertical="center"/>
    </xf>
    <xf numFmtId="179" fontId="26" fillId="5" borderId="2" xfId="50" applyNumberFormat="1" applyFont="1" applyFill="1" applyBorder="1" applyAlignment="1">
      <alignment vertical="center"/>
    </xf>
    <xf numFmtId="190" fontId="26" fillId="5" borderId="109" xfId="50" applyNumberFormat="1" applyFont="1" applyFill="1" applyBorder="1" applyAlignment="1">
      <alignment vertical="center"/>
    </xf>
    <xf numFmtId="190" fontId="26" fillId="5" borderId="44" xfId="50" applyNumberFormat="1" applyFont="1" applyFill="1" applyBorder="1" applyAlignment="1">
      <alignment vertical="center"/>
    </xf>
    <xf numFmtId="0" fontId="17" fillId="0" borderId="0" xfId="37" applyFont="1" applyFill="1" applyAlignment="1">
      <alignment horizontal="centerContinuous" vertical="center"/>
    </xf>
    <xf numFmtId="169" fontId="22" fillId="13" borderId="3" xfId="47" applyNumberFormat="1" applyFont="1" applyFill="1" applyBorder="1" applyAlignment="1">
      <alignment vertical="center"/>
    </xf>
    <xf numFmtId="0" fontId="20" fillId="13" borderId="3" xfId="47" applyFont="1" applyFill="1" applyBorder="1" applyAlignment="1">
      <alignment vertical="center"/>
    </xf>
    <xf numFmtId="173" fontId="22" fillId="13" borderId="3" xfId="47" applyNumberFormat="1" applyFont="1" applyFill="1" applyBorder="1" applyAlignment="1">
      <alignment vertical="center"/>
    </xf>
    <xf numFmtId="173" fontId="18" fillId="13" borderId="3" xfId="47" applyNumberFormat="1" applyFont="1" applyFill="1" applyBorder="1" applyAlignment="1">
      <alignment vertical="center"/>
    </xf>
    <xf numFmtId="0" fontId="88" fillId="0" borderId="0" xfId="47" applyFont="1" applyAlignment="1">
      <alignment vertical="center"/>
    </xf>
    <xf numFmtId="167" fontId="13" fillId="13" borderId="14" xfId="0" applyNumberFormat="1" applyFont="1" applyFill="1" applyBorder="1"/>
    <xf numFmtId="167" fontId="13" fillId="13" borderId="15" xfId="0" applyNumberFormat="1" applyFont="1" applyFill="1" applyBorder="1"/>
    <xf numFmtId="167" fontId="13" fillId="13" borderId="13" xfId="0" applyNumberFormat="1" applyFont="1" applyFill="1" applyBorder="1"/>
    <xf numFmtId="191" fontId="13" fillId="13" borderId="43" xfId="0" applyNumberFormat="1" applyFont="1" applyFill="1" applyBorder="1"/>
    <xf numFmtId="173" fontId="13" fillId="13" borderId="43" xfId="0" applyNumberFormat="1" applyFont="1" applyFill="1" applyBorder="1"/>
    <xf numFmtId="175" fontId="36" fillId="13" borderId="85" xfId="0" applyNumberFormat="1" applyFont="1" applyFill="1" applyBorder="1" applyAlignment="1">
      <alignment vertical="center"/>
    </xf>
    <xf numFmtId="182" fontId="63" fillId="13" borderId="131" xfId="0" applyNumberFormat="1" applyFont="1" applyFill="1" applyBorder="1" applyAlignment="1">
      <alignment vertical="center"/>
    </xf>
    <xf numFmtId="175" fontId="36" fillId="13" borderId="86" xfId="0" applyNumberFormat="1" applyFont="1" applyFill="1" applyBorder="1" applyAlignment="1">
      <alignment vertical="center"/>
    </xf>
    <xf numFmtId="175" fontId="36" fillId="13" borderId="87" xfId="0" applyNumberFormat="1" applyFont="1" applyFill="1" applyBorder="1" applyAlignment="1">
      <alignment vertical="center"/>
    </xf>
    <xf numFmtId="175" fontId="36" fillId="13" borderId="77" xfId="0" applyNumberFormat="1" applyFont="1" applyFill="1" applyBorder="1" applyAlignment="1">
      <alignment vertical="center"/>
    </xf>
    <xf numFmtId="182" fontId="36" fillId="13" borderId="56" xfId="0" applyNumberFormat="1" applyFont="1" applyFill="1" applyBorder="1" applyAlignment="1">
      <alignment vertical="center"/>
    </xf>
    <xf numFmtId="169" fontId="36" fillId="13" borderId="85" xfId="0" applyNumberFormat="1" applyFont="1" applyFill="1" applyBorder="1" applyAlignment="1">
      <alignment vertical="center"/>
    </xf>
    <xf numFmtId="169" fontId="36" fillId="13" borderId="86" xfId="0" applyNumberFormat="1" applyFont="1" applyFill="1" applyBorder="1" applyAlignment="1">
      <alignment vertical="center"/>
    </xf>
    <xf numFmtId="169" fontId="36" fillId="13" borderId="87" xfId="0" applyNumberFormat="1" applyFont="1" applyFill="1" applyBorder="1" applyAlignment="1">
      <alignment vertical="center"/>
    </xf>
    <xf numFmtId="169" fontId="36" fillId="13" borderId="77" xfId="0" applyNumberFormat="1" applyFont="1" applyFill="1" applyBorder="1" applyAlignment="1">
      <alignment vertical="center"/>
    </xf>
    <xf numFmtId="175" fontId="36" fillId="13" borderId="3" xfId="0" applyNumberFormat="1" applyFont="1" applyFill="1" applyBorder="1" applyAlignment="1">
      <alignment horizontal="right" vertical="center"/>
    </xf>
    <xf numFmtId="186" fontId="63" fillId="13" borderId="131" xfId="0" applyNumberFormat="1" applyFont="1" applyFill="1" applyBorder="1" applyAlignment="1">
      <alignment vertical="center"/>
    </xf>
    <xf numFmtId="186" fontId="63" fillId="13" borderId="105" xfId="0" applyNumberFormat="1" applyFont="1" applyFill="1" applyBorder="1" applyAlignment="1">
      <alignment vertical="center"/>
    </xf>
    <xf numFmtId="169" fontId="11" fillId="13" borderId="47" xfId="25" applyNumberFormat="1" applyFont="1" applyFill="1" applyBorder="1"/>
    <xf numFmtId="169" fontId="11" fillId="13" borderId="14" xfId="25" applyNumberFormat="1" applyFont="1" applyFill="1" applyBorder="1"/>
    <xf numFmtId="169" fontId="11" fillId="13" borderId="15" xfId="25" applyNumberFormat="1" applyFont="1" applyFill="1" applyBorder="1"/>
    <xf numFmtId="194" fontId="20" fillId="13" borderId="3" xfId="25" applyNumberFormat="1" applyFont="1" applyFill="1" applyBorder="1" applyAlignment="1">
      <alignment horizontal="center" vertical="center"/>
    </xf>
    <xf numFmtId="0" fontId="20" fillId="13" borderId="3" xfId="25" applyFont="1" applyFill="1" applyBorder="1" applyAlignment="1">
      <alignment horizontal="center" vertical="center"/>
    </xf>
    <xf numFmtId="169" fontId="11" fillId="13" borderId="3" xfId="25" applyNumberFormat="1" applyFont="1" applyFill="1" applyBorder="1" applyAlignment="1">
      <alignment horizontal="right"/>
    </xf>
    <xf numFmtId="0" fontId="34" fillId="0" borderId="3" xfId="48" applyFont="1" applyBorder="1" applyAlignment="1">
      <alignment horizontal="center" vertical="center" wrapText="1"/>
    </xf>
    <xf numFmtId="168" fontId="34" fillId="0" borderId="14" xfId="35" applyNumberFormat="1" applyFont="1" applyFill="1" applyBorder="1" applyAlignment="1">
      <alignment vertical="center"/>
    </xf>
    <xf numFmtId="168" fontId="12" fillId="0" borderId="50" xfId="48" applyNumberFormat="1" applyFont="1" applyBorder="1" applyAlignment="1">
      <alignment vertical="center"/>
    </xf>
    <xf numFmtId="168" fontId="30" fillId="0" borderId="50" xfId="48" applyNumberFormat="1" applyFont="1" applyBorder="1" applyAlignment="1">
      <alignment vertical="center"/>
    </xf>
    <xf numFmtId="168" fontId="12" fillId="0" borderId="50" xfId="48" applyNumberFormat="1" applyFont="1" applyFill="1" applyBorder="1" applyAlignment="1">
      <alignment vertical="center"/>
    </xf>
    <xf numFmtId="168" fontId="12" fillId="3" borderId="134" xfId="48" applyNumberFormat="1" applyFont="1" applyFill="1" applyBorder="1" applyAlignment="1">
      <alignment vertical="center"/>
    </xf>
    <xf numFmtId="168" fontId="30" fillId="3" borderId="50" xfId="48" applyNumberFormat="1" applyFont="1" applyFill="1" applyBorder="1" applyAlignment="1">
      <alignment vertical="center"/>
    </xf>
    <xf numFmtId="177" fontId="12" fillId="5" borderId="50" xfId="52" applyNumberFormat="1" applyFont="1" applyFill="1" applyBorder="1" applyAlignment="1">
      <alignment vertical="center"/>
    </xf>
    <xf numFmtId="0" fontId="26" fillId="10" borderId="9" xfId="36" applyNumberFormat="1" applyFont="1" applyFill="1" applyBorder="1" applyAlignment="1">
      <alignment horizontal="center" vertical="center"/>
    </xf>
    <xf numFmtId="0" fontId="26" fillId="5" borderId="9" xfId="36" applyNumberFormat="1" applyFont="1" applyFill="1" applyBorder="1" applyAlignment="1">
      <alignment horizontal="center" vertical="center"/>
    </xf>
    <xf numFmtId="0" fontId="26" fillId="6" borderId="9" xfId="36" applyNumberFormat="1" applyFont="1" applyFill="1" applyBorder="1" applyAlignment="1">
      <alignment horizontal="center" vertical="center"/>
    </xf>
    <xf numFmtId="0" fontId="46" fillId="0" borderId="0" xfId="35" applyFont="1"/>
    <xf numFmtId="0" fontId="46" fillId="0" borderId="0" xfId="0" applyFont="1"/>
    <xf numFmtId="0" fontId="11" fillId="0" borderId="0" xfId="0" applyFont="1" applyBorder="1"/>
    <xf numFmtId="0" fontId="0" fillId="0" borderId="0" xfId="0"/>
    <xf numFmtId="173" fontId="13" fillId="0" borderId="0" xfId="0" applyNumberFormat="1" applyFont="1"/>
    <xf numFmtId="0" fontId="11" fillId="0" borderId="0" xfId="0" quotePrefix="1" applyFont="1" applyAlignment="1">
      <alignment horizontal="right"/>
    </xf>
    <xf numFmtId="0" fontId="11" fillId="0" borderId="0" xfId="0" applyFont="1" applyAlignment="1">
      <alignment horizontal="centerContinuous" vertical="center"/>
    </xf>
    <xf numFmtId="0" fontId="11" fillId="0" borderId="0" xfId="0" quotePrefix="1" applyFont="1" applyAlignment="1">
      <alignment horizontal="centerContinuous" vertical="center"/>
    </xf>
    <xf numFmtId="0" fontId="12" fillId="6" borderId="0" xfId="0" applyFont="1" applyFill="1" applyAlignment="1">
      <alignment horizontal="centerContinuous" vertical="center"/>
    </xf>
    <xf numFmtId="0" fontId="11" fillId="6" borderId="0" xfId="0" applyFont="1" applyFill="1" applyAlignment="1">
      <alignment horizontal="centerContinuous" vertical="center"/>
    </xf>
    <xf numFmtId="0" fontId="80" fillId="0" borderId="0" xfId="0" applyFont="1" applyAlignment="1">
      <alignment horizontal="centerContinuous" vertical="center"/>
    </xf>
    <xf numFmtId="0" fontId="80" fillId="0" borderId="0" xfId="0" applyFont="1" applyAlignment="1">
      <alignment horizontal="centerContinuous"/>
    </xf>
    <xf numFmtId="0" fontId="11" fillId="0" borderId="0" xfId="0" applyFont="1" applyAlignment="1">
      <alignment horizontal="centerContinuous"/>
    </xf>
    <xf numFmtId="0" fontId="47" fillId="0" borderId="0" xfId="0" applyFont="1" applyAlignment="1">
      <alignment horizontal="left"/>
    </xf>
    <xf numFmtId="0" fontId="12" fillId="6" borderId="16" xfId="0" applyFont="1" applyFill="1" applyBorder="1" applyAlignment="1">
      <alignment horizontal="center"/>
    </xf>
    <xf numFmtId="0" fontId="12" fillId="6" borderId="17" xfId="0" applyFont="1" applyFill="1" applyBorder="1" applyAlignment="1">
      <alignment horizontal="center"/>
    </xf>
    <xf numFmtId="0" fontId="12" fillId="6" borderId="18" xfId="0" applyFont="1" applyFill="1" applyBorder="1" applyAlignment="1">
      <alignment horizontal="center"/>
    </xf>
    <xf numFmtId="0" fontId="12" fillId="6" borderId="58" xfId="0" applyFont="1" applyFill="1" applyBorder="1" applyAlignment="1">
      <alignment horizontal="center"/>
    </xf>
    <xf numFmtId="0" fontId="12" fillId="6" borderId="24" xfId="0" applyFont="1" applyFill="1" applyBorder="1" applyAlignment="1">
      <alignment horizontal="center"/>
    </xf>
    <xf numFmtId="0" fontId="11" fillId="6" borderId="19" xfId="0" applyFont="1" applyFill="1" applyBorder="1"/>
    <xf numFmtId="168" fontId="12" fillId="0" borderId="104" xfId="0" applyNumberFormat="1" applyFont="1" applyBorder="1"/>
    <xf numFmtId="168" fontId="12" fillId="0" borderId="61" xfId="0" applyNumberFormat="1" applyFont="1" applyBorder="1"/>
    <xf numFmtId="0" fontId="11" fillId="6" borderId="20" xfId="0" applyFont="1" applyFill="1" applyBorder="1"/>
    <xf numFmtId="180" fontId="11" fillId="0" borderId="5" xfId="0" applyNumberFormat="1" applyFont="1" applyBorder="1" applyAlignment="1">
      <alignment horizontal="center"/>
    </xf>
    <xf numFmtId="180" fontId="11" fillId="0" borderId="3" xfId="0" applyNumberFormat="1" applyFont="1" applyBorder="1"/>
    <xf numFmtId="180" fontId="11" fillId="0" borderId="5" xfId="0" applyNumberFormat="1" applyFont="1" applyBorder="1"/>
    <xf numFmtId="0" fontId="11" fillId="6" borderId="22" xfId="0" applyFont="1" applyFill="1" applyBorder="1"/>
    <xf numFmtId="180" fontId="11" fillId="0" borderId="8" xfId="0" applyNumberFormat="1" applyFont="1" applyBorder="1" applyAlignment="1">
      <alignment horizontal="center"/>
    </xf>
    <xf numFmtId="180" fontId="11" fillId="0" borderId="6" xfId="0" applyNumberFormat="1" applyFont="1" applyBorder="1"/>
    <xf numFmtId="180" fontId="11" fillId="0" borderId="8" xfId="0" applyNumberFormat="1" applyFont="1" applyBorder="1"/>
    <xf numFmtId="180" fontId="11" fillId="0" borderId="43" xfId="0" applyNumberFormat="1" applyFont="1" applyBorder="1"/>
    <xf numFmtId="0" fontId="80" fillId="6" borderId="16" xfId="0" applyFont="1" applyFill="1" applyBorder="1"/>
    <xf numFmtId="168" fontId="33" fillId="2" borderId="18" xfId="0" applyNumberFormat="1" applyFont="1" applyFill="1" applyBorder="1" applyAlignment="1">
      <alignment horizontal="right"/>
    </xf>
    <xf numFmtId="168" fontId="33" fillId="2" borderId="17" xfId="0" applyNumberFormat="1" applyFont="1" applyFill="1" applyBorder="1"/>
    <xf numFmtId="168" fontId="33" fillId="0" borderId="17" xfId="0" applyNumberFormat="1" applyFont="1" applyBorder="1"/>
    <xf numFmtId="168" fontId="33" fillId="0" borderId="18" xfId="0" applyNumberFormat="1" applyFont="1" applyBorder="1"/>
    <xf numFmtId="0" fontId="33" fillId="6" borderId="23" xfId="0" applyFont="1" applyFill="1" applyBorder="1"/>
    <xf numFmtId="180" fontId="33" fillId="2" borderId="43" xfId="0" applyNumberFormat="1" applyFont="1" applyFill="1" applyBorder="1"/>
    <xf numFmtId="180" fontId="33" fillId="0" borderId="43" xfId="0" applyNumberFormat="1" applyFont="1" applyBorder="1"/>
    <xf numFmtId="0" fontId="44" fillId="0" borderId="0" xfId="0" applyFont="1" applyFill="1" applyBorder="1"/>
    <xf numFmtId="0" fontId="11" fillId="0" borderId="24" xfId="0" applyFont="1" applyBorder="1"/>
    <xf numFmtId="10" fontId="11" fillId="0" borderId="0" xfId="0" applyNumberFormat="1" applyFont="1"/>
    <xf numFmtId="0" fontId="11" fillId="0" borderId="25" xfId="0" applyFont="1" applyBorder="1"/>
    <xf numFmtId="0" fontId="12" fillId="6" borderId="26" xfId="0" applyFont="1" applyFill="1" applyBorder="1"/>
    <xf numFmtId="0" fontId="11" fillId="6" borderId="27" xfId="0" applyFont="1" applyFill="1" applyBorder="1"/>
    <xf numFmtId="0" fontId="11" fillId="6" borderId="28" xfId="0" applyFont="1" applyFill="1" applyBorder="1"/>
    <xf numFmtId="0" fontId="11" fillId="6" borderId="30" xfId="0" applyFont="1" applyFill="1" applyBorder="1"/>
    <xf numFmtId="173" fontId="12" fillId="6" borderId="31" xfId="0" applyNumberFormat="1" applyFont="1" applyFill="1" applyBorder="1"/>
    <xf numFmtId="173" fontId="12" fillId="6" borderId="3" xfId="0" applyNumberFormat="1" applyFont="1" applyFill="1" applyBorder="1"/>
    <xf numFmtId="173" fontId="12" fillId="6" borderId="4" xfId="0" applyNumberFormat="1" applyFont="1" applyFill="1" applyBorder="1"/>
    <xf numFmtId="0" fontId="11" fillId="6" borderId="32" xfId="0" applyFont="1" applyFill="1" applyBorder="1"/>
    <xf numFmtId="0" fontId="11" fillId="6" borderId="31" xfId="0" applyFont="1" applyFill="1" applyBorder="1"/>
    <xf numFmtId="174" fontId="11" fillId="6" borderId="3" xfId="0" applyNumberFormat="1" applyFont="1" applyFill="1" applyBorder="1"/>
    <xf numFmtId="174" fontId="11" fillId="6" borderId="4" xfId="0" applyNumberFormat="1" applyFont="1" applyFill="1" applyBorder="1"/>
    <xf numFmtId="0" fontId="11" fillId="6" borderId="33" xfId="0" applyFont="1" applyFill="1" applyBorder="1"/>
    <xf numFmtId="0" fontId="11" fillId="7" borderId="34" xfId="0" applyFont="1" applyFill="1" applyBorder="1"/>
    <xf numFmtId="10" fontId="11" fillId="6" borderId="6" xfId="0" applyNumberFormat="1" applyFont="1" applyFill="1" applyBorder="1"/>
    <xf numFmtId="10" fontId="11" fillId="6" borderId="51" xfId="0" applyNumberFormat="1" applyFont="1" applyFill="1" applyBorder="1"/>
    <xf numFmtId="0" fontId="80" fillId="6" borderId="26" xfId="0" applyFont="1" applyFill="1" applyBorder="1"/>
    <xf numFmtId="173" fontId="33" fillId="6" borderId="17" xfId="0" applyNumberFormat="1" applyFont="1" applyFill="1" applyBorder="1"/>
    <xf numFmtId="173" fontId="33" fillId="6" borderId="24" xfId="0" applyNumberFormat="1" applyFont="1" applyFill="1" applyBorder="1"/>
    <xf numFmtId="168" fontId="33" fillId="6" borderId="44" xfId="0" applyNumberFormat="1" applyFont="1" applyFill="1" applyBorder="1"/>
    <xf numFmtId="0" fontId="80" fillId="6" borderId="33" xfId="0" applyFont="1" applyFill="1" applyBorder="1"/>
    <xf numFmtId="173" fontId="33" fillId="6" borderId="6" xfId="0" applyNumberFormat="1" applyFont="1" applyFill="1" applyBorder="1"/>
    <xf numFmtId="173" fontId="33" fillId="6" borderId="51" xfId="0" applyNumberFormat="1" applyFont="1" applyFill="1" applyBorder="1"/>
    <xf numFmtId="0" fontId="33" fillId="6" borderId="36" xfId="0" applyFont="1" applyFill="1" applyBorder="1"/>
    <xf numFmtId="173" fontId="33" fillId="6" borderId="37" xfId="0" applyNumberFormat="1" applyFont="1" applyFill="1" applyBorder="1"/>
    <xf numFmtId="173" fontId="33" fillId="6" borderId="52" xfId="0" applyNumberFormat="1" applyFont="1" applyFill="1" applyBorder="1"/>
    <xf numFmtId="0" fontId="12" fillId="0" borderId="38" xfId="0" applyFont="1" applyFill="1" applyBorder="1"/>
    <xf numFmtId="173" fontId="46" fillId="8" borderId="39" xfId="0" applyNumberFormat="1" applyFont="1" applyFill="1" applyBorder="1"/>
    <xf numFmtId="173" fontId="46" fillId="8" borderId="40" xfId="0" applyNumberFormat="1" applyFont="1" applyFill="1" applyBorder="1"/>
    <xf numFmtId="173" fontId="11" fillId="0" borderId="40" xfId="0" applyNumberFormat="1" applyFont="1" applyFill="1" applyBorder="1"/>
    <xf numFmtId="173" fontId="11" fillId="0" borderId="41" xfId="0" applyNumberFormat="1" applyFont="1" applyFill="1" applyBorder="1"/>
    <xf numFmtId="0" fontId="11" fillId="0" borderId="38" xfId="0" applyFont="1" applyFill="1" applyBorder="1"/>
    <xf numFmtId="173" fontId="12" fillId="8" borderId="31" xfId="0" applyNumberFormat="1" applyFont="1" applyFill="1" applyBorder="1" applyAlignment="1">
      <alignment horizontal="center"/>
    </xf>
    <xf numFmtId="173" fontId="12" fillId="2" borderId="3" xfId="0" applyNumberFormat="1" applyFont="1" applyFill="1" applyBorder="1"/>
    <xf numFmtId="173" fontId="12" fillId="0" borderId="3" xfId="0" applyNumberFormat="1" applyFont="1" applyFill="1" applyBorder="1"/>
    <xf numFmtId="173" fontId="12" fillId="0" borderId="41" xfId="0" applyNumberFormat="1" applyFont="1" applyFill="1" applyBorder="1"/>
    <xf numFmtId="0" fontId="11" fillId="0" borderId="32" xfId="0" applyFont="1" applyFill="1" applyBorder="1"/>
    <xf numFmtId="0" fontId="46" fillId="8" borderId="31" xfId="0" applyFont="1" applyFill="1" applyBorder="1" applyAlignment="1">
      <alignment horizontal="center"/>
    </xf>
    <xf numFmtId="10" fontId="46" fillId="8" borderId="3" xfId="0" applyNumberFormat="1" applyFont="1" applyFill="1" applyBorder="1" applyAlignment="1">
      <alignment horizontal="center"/>
    </xf>
    <xf numFmtId="174" fontId="11" fillId="2" borderId="3" xfId="0" applyNumberFormat="1" applyFont="1" applyFill="1" applyBorder="1"/>
    <xf numFmtId="174" fontId="11" fillId="0" borderId="3" xfId="0" applyNumberFormat="1" applyFont="1" applyFill="1" applyBorder="1"/>
    <xf numFmtId="174" fontId="11" fillId="0" borderId="4" xfId="0" applyNumberFormat="1" applyFont="1" applyFill="1" applyBorder="1"/>
    <xf numFmtId="0" fontId="33" fillId="0" borderId="33" xfId="0" applyFont="1" applyFill="1" applyBorder="1"/>
    <xf numFmtId="0" fontId="46" fillId="2" borderId="34" xfId="0" applyFont="1" applyFill="1" applyBorder="1" applyAlignment="1">
      <alignment horizontal="center"/>
    </xf>
    <xf numFmtId="10" fontId="46" fillId="2" borderId="6" xfId="0" applyNumberFormat="1" applyFont="1" applyFill="1" applyBorder="1"/>
    <xf numFmtId="10" fontId="11" fillId="0" borderId="6" xfId="0" applyNumberFormat="1" applyFont="1" applyFill="1" applyBorder="1"/>
    <xf numFmtId="10" fontId="11" fillId="0" borderId="51" xfId="0" applyNumberFormat="1" applyFont="1" applyFill="1" applyBorder="1"/>
    <xf numFmtId="0" fontId="80" fillId="0" borderId="26" xfId="0" applyFont="1" applyFill="1" applyBorder="1"/>
    <xf numFmtId="173" fontId="46" fillId="8" borderId="35" xfId="0" applyNumberFormat="1" applyFont="1" applyFill="1" applyBorder="1" applyAlignment="1">
      <alignment horizontal="center"/>
    </xf>
    <xf numFmtId="173" fontId="11" fillId="2" borderId="17" xfId="0" applyNumberFormat="1" applyFont="1" applyFill="1" applyBorder="1"/>
    <xf numFmtId="173" fontId="33" fillId="0" borderId="17" xfId="0" applyNumberFormat="1" applyFont="1" applyFill="1" applyBorder="1"/>
    <xf numFmtId="173" fontId="33" fillId="0" borderId="24" xfId="0" applyNumberFormat="1" applyFont="1" applyFill="1" applyBorder="1"/>
    <xf numFmtId="0" fontId="80" fillId="0" borderId="33" xfId="0" applyFont="1" applyFill="1" applyBorder="1"/>
    <xf numFmtId="173" fontId="46" fillId="8" borderId="34" xfId="0" applyNumberFormat="1" applyFont="1" applyFill="1" applyBorder="1" applyAlignment="1">
      <alignment horizontal="center"/>
    </xf>
    <xf numFmtId="173" fontId="11" fillId="2" borderId="6" xfId="0" applyNumberFormat="1" applyFont="1" applyFill="1" applyBorder="1"/>
    <xf numFmtId="173" fontId="33" fillId="0" borderId="6" xfId="0" applyNumberFormat="1" applyFont="1" applyFill="1" applyBorder="1"/>
    <xf numFmtId="173" fontId="33" fillId="0" borderId="51" xfId="0" applyNumberFormat="1" applyFont="1" applyFill="1" applyBorder="1"/>
    <xf numFmtId="0" fontId="33" fillId="0" borderId="36" xfId="0" applyFont="1" applyFill="1" applyBorder="1"/>
    <xf numFmtId="173" fontId="46" fillId="8" borderId="42" xfId="0" applyNumberFormat="1" applyFont="1" applyFill="1" applyBorder="1" applyAlignment="1">
      <alignment horizontal="center"/>
    </xf>
    <xf numFmtId="173" fontId="33" fillId="2" borderId="43" xfId="0" applyNumberFormat="1" applyFont="1" applyFill="1" applyBorder="1"/>
    <xf numFmtId="173" fontId="33" fillId="0" borderId="43" xfId="0" applyNumberFormat="1" applyFont="1" applyFill="1" applyBorder="1"/>
    <xf numFmtId="173" fontId="33" fillId="0" borderId="53" xfId="0" applyNumberFormat="1" applyFont="1" applyFill="1" applyBorder="1"/>
    <xf numFmtId="0" fontId="44" fillId="0" borderId="0" xfId="0" applyFont="1"/>
    <xf numFmtId="173" fontId="12" fillId="20" borderId="3" xfId="0" applyNumberFormat="1" applyFont="1" applyFill="1" applyBorder="1"/>
    <xf numFmtId="180" fontId="11" fillId="20" borderId="3" xfId="0" applyNumberFormat="1" applyFont="1" applyFill="1" applyBorder="1"/>
    <xf numFmtId="10" fontId="11" fillId="20" borderId="6" xfId="0" applyNumberFormat="1" applyFont="1" applyFill="1" applyBorder="1"/>
    <xf numFmtId="173" fontId="11" fillId="20" borderId="17" xfId="0" applyNumberFormat="1" applyFont="1" applyFill="1" applyBorder="1"/>
    <xf numFmtId="173" fontId="11" fillId="20" borderId="6" xfId="0" applyNumberFormat="1" applyFont="1" applyFill="1" applyBorder="1"/>
    <xf numFmtId="173" fontId="11" fillId="20" borderId="35" xfId="0" applyNumberFormat="1" applyFont="1" applyFill="1" applyBorder="1"/>
    <xf numFmtId="173" fontId="11" fillId="20" borderId="34" xfId="0" applyNumberFormat="1" applyFont="1" applyFill="1" applyBorder="1"/>
    <xf numFmtId="0" fontId="12" fillId="6" borderId="96" xfId="0" applyFont="1" applyFill="1" applyBorder="1" applyAlignment="1">
      <alignment horizontal="center"/>
    </xf>
    <xf numFmtId="10" fontId="11" fillId="6" borderId="105" xfId="0" applyNumberFormat="1" applyFont="1" applyFill="1" applyBorder="1"/>
    <xf numFmtId="10" fontId="11" fillId="0" borderId="105" xfId="0" applyNumberFormat="1" applyFont="1" applyFill="1" applyBorder="1"/>
    <xf numFmtId="180" fontId="11" fillId="6" borderId="57" xfId="0" applyNumberFormat="1" applyFont="1" applyFill="1" applyBorder="1"/>
    <xf numFmtId="168" fontId="33" fillId="6" borderId="56" xfId="0" applyNumberFormat="1" applyFont="1" applyFill="1" applyBorder="1"/>
    <xf numFmtId="168" fontId="12" fillId="6" borderId="56" xfId="0" applyNumberFormat="1" applyFont="1" applyFill="1" applyBorder="1"/>
    <xf numFmtId="168" fontId="33" fillId="6" borderId="154" xfId="0" applyNumberFormat="1" applyFont="1" applyFill="1" applyBorder="1"/>
    <xf numFmtId="168" fontId="33" fillId="0" borderId="44" xfId="0" applyNumberFormat="1" applyFont="1" applyFill="1" applyBorder="1"/>
    <xf numFmtId="168" fontId="33" fillId="0" borderId="56" xfId="0" applyNumberFormat="1" applyFont="1" applyFill="1" applyBorder="1"/>
    <xf numFmtId="168" fontId="33" fillId="0" borderId="57" xfId="0" applyNumberFormat="1" applyFont="1" applyFill="1" applyBorder="1"/>
    <xf numFmtId="168" fontId="12" fillId="0" borderId="56" xfId="0" applyNumberFormat="1" applyFont="1" applyFill="1" applyBorder="1"/>
    <xf numFmtId="180" fontId="11" fillId="0" borderId="57" xfId="0" applyNumberFormat="1" applyFont="1" applyFill="1" applyBorder="1"/>
    <xf numFmtId="0" fontId="90" fillId="0" borderId="0" xfId="0" applyFont="1"/>
    <xf numFmtId="168" fontId="34" fillId="0" borderId="47" xfId="32" applyNumberFormat="1" applyFont="1" applyBorder="1"/>
    <xf numFmtId="168" fontId="34" fillId="9" borderId="50" xfId="35" applyNumberFormat="1" applyFont="1" applyFill="1" applyBorder="1"/>
    <xf numFmtId="168" fontId="34" fillId="0" borderId="47" xfId="35" applyNumberFormat="1" applyFont="1" applyBorder="1"/>
    <xf numFmtId="0" fontId="34" fillId="0" borderId="2" xfId="35" applyFont="1" applyBorder="1" applyAlignment="1">
      <alignment wrapText="1"/>
    </xf>
    <xf numFmtId="0" fontId="34" fillId="0" borderId="111" xfId="35" applyFont="1" applyFill="1" applyBorder="1"/>
    <xf numFmtId="0" fontId="34" fillId="0" borderId="86" xfId="35" applyFont="1" applyFill="1" applyBorder="1"/>
    <xf numFmtId="0" fontId="34" fillId="9" borderId="112" xfId="35" applyFont="1" applyFill="1" applyBorder="1"/>
    <xf numFmtId="168" fontId="34" fillId="9" borderId="134" xfId="35" applyNumberFormat="1" applyFont="1" applyFill="1" applyBorder="1"/>
    <xf numFmtId="0" fontId="34" fillId="0" borderId="108" xfId="32" applyFont="1" applyBorder="1" applyAlignment="1">
      <alignment horizontal="center"/>
    </xf>
    <xf numFmtId="0" fontId="34" fillId="0" borderId="122" xfId="32" applyFont="1" applyBorder="1" applyAlignment="1">
      <alignment horizontal="center"/>
    </xf>
    <xf numFmtId="168" fontId="34" fillId="0" borderId="160" xfId="32" applyNumberFormat="1" applyFont="1" applyBorder="1"/>
    <xf numFmtId="168" fontId="34" fillId="0" borderId="161" xfId="32" applyNumberFormat="1" applyFont="1" applyBorder="1"/>
    <xf numFmtId="168" fontId="34" fillId="0" borderId="143" xfId="32" applyNumberFormat="1" applyFont="1" applyBorder="1"/>
    <xf numFmtId="168" fontId="34" fillId="0" borderId="144" xfId="32" applyNumberFormat="1" applyFont="1" applyBorder="1"/>
    <xf numFmtId="168" fontId="12" fillId="9" borderId="162" xfId="35" applyNumberFormat="1" applyFont="1" applyFill="1" applyBorder="1"/>
    <xf numFmtId="168" fontId="34" fillId="9" borderId="163" xfId="35" applyNumberFormat="1" applyFont="1" applyFill="1" applyBorder="1"/>
    <xf numFmtId="168" fontId="34" fillId="9" borderId="162" xfId="35" applyNumberFormat="1" applyFont="1" applyFill="1" applyBorder="1"/>
    <xf numFmtId="168" fontId="34" fillId="0" borderId="160" xfId="35" applyNumberFormat="1" applyFont="1" applyBorder="1"/>
    <xf numFmtId="168" fontId="34" fillId="0" borderId="161" xfId="35" applyNumberFormat="1" applyFont="1" applyBorder="1"/>
    <xf numFmtId="168" fontId="34" fillId="0" borderId="143" xfId="35" applyNumberFormat="1" applyFont="1" applyBorder="1"/>
    <xf numFmtId="168" fontId="34" fillId="0" borderId="144" xfId="35" applyNumberFormat="1" applyFont="1" applyBorder="1"/>
    <xf numFmtId="168" fontId="34" fillId="9" borderId="146" xfId="35" applyNumberFormat="1" applyFont="1" applyFill="1" applyBorder="1"/>
    <xf numFmtId="168" fontId="34" fillId="9" borderId="147" xfId="35" applyNumberFormat="1" applyFont="1" applyFill="1" applyBorder="1"/>
    <xf numFmtId="168" fontId="34" fillId="9" borderId="148" xfId="35" applyNumberFormat="1" applyFont="1" applyFill="1" applyBorder="1"/>
    <xf numFmtId="168" fontId="34" fillId="13" borderId="155" xfId="32" applyNumberFormat="1" applyFont="1" applyFill="1" applyBorder="1"/>
    <xf numFmtId="168" fontId="34" fillId="13" borderId="60" xfId="32" applyNumberFormat="1" applyFont="1" applyFill="1" applyBorder="1"/>
    <xf numFmtId="168" fontId="34" fillId="13" borderId="155" xfId="35" applyNumberFormat="1" applyFont="1" applyFill="1" applyBorder="1"/>
    <xf numFmtId="168" fontId="34" fillId="13" borderId="60" xfId="35" applyNumberFormat="1" applyFont="1" applyFill="1" applyBorder="1"/>
    <xf numFmtId="0" fontId="11" fillId="0" borderId="0" xfId="0" applyFont="1" applyFill="1" applyBorder="1"/>
    <xf numFmtId="0" fontId="20" fillId="0" borderId="12" xfId="47" applyFont="1" applyBorder="1" applyAlignment="1">
      <alignment horizontal="center" vertical="center" wrapText="1"/>
    </xf>
    <xf numFmtId="0" fontId="20" fillId="0" borderId="12" xfId="47" applyFont="1" applyBorder="1" applyAlignment="1">
      <alignment vertical="center"/>
    </xf>
    <xf numFmtId="193" fontId="28" fillId="0" borderId="67" xfId="50" applyNumberFormat="1" applyFont="1" applyBorder="1" applyAlignment="1">
      <alignment vertical="center"/>
    </xf>
    <xf numFmtId="177" fontId="11" fillId="0" borderId="5" xfId="52" applyNumberFormat="1" applyFont="1" applyBorder="1" applyAlignment="1">
      <alignment vertical="center"/>
    </xf>
    <xf numFmtId="177" fontId="11" fillId="0" borderId="3" xfId="52" applyNumberFormat="1" applyFont="1" applyBorder="1" applyAlignment="1">
      <alignment vertical="center"/>
    </xf>
    <xf numFmtId="177" fontId="11" fillId="0" borderId="3" xfId="50" applyNumberFormat="1" applyFont="1" applyBorder="1" applyAlignment="1">
      <alignment vertical="center"/>
    </xf>
    <xf numFmtId="177" fontId="12" fillId="5" borderId="5" xfId="52" applyNumberFormat="1" applyFont="1" applyFill="1" applyBorder="1" applyAlignment="1">
      <alignment vertical="center"/>
    </xf>
    <xf numFmtId="177" fontId="12" fillId="5" borderId="3" xfId="52" applyNumberFormat="1" applyFont="1" applyFill="1" applyBorder="1" applyAlignment="1">
      <alignment vertical="center"/>
    </xf>
    <xf numFmtId="177" fontId="12" fillId="5" borderId="3" xfId="50" applyNumberFormat="1" applyFont="1" applyFill="1" applyBorder="1" applyAlignment="1">
      <alignment vertical="center"/>
    </xf>
    <xf numFmtId="0" fontId="12" fillId="0" borderId="0" xfId="50" applyNumberFormat="1" applyFont="1" applyBorder="1" applyAlignment="1">
      <alignment vertical="center"/>
    </xf>
    <xf numFmtId="168" fontId="12" fillId="0" borderId="0" xfId="50" applyNumberFormat="1" applyFont="1" applyBorder="1" applyAlignment="1">
      <alignment vertical="center"/>
    </xf>
    <xf numFmtId="168" fontId="12" fillId="0" borderId="4" xfId="50" applyNumberFormat="1" applyFont="1" applyBorder="1" applyAlignment="1">
      <alignment vertical="center"/>
    </xf>
    <xf numFmtId="167" fontId="11" fillId="0" borderId="4" xfId="50" applyNumberFormat="1" applyFont="1" applyBorder="1" applyAlignment="1">
      <alignment vertical="center"/>
    </xf>
    <xf numFmtId="167" fontId="11" fillId="0" borderId="5" xfId="50" applyNumberFormat="1" applyFont="1" applyBorder="1" applyAlignment="1">
      <alignment vertical="center"/>
    </xf>
    <xf numFmtId="178" fontId="11" fillId="0" borderId="5" xfId="50" applyNumberFormat="1" applyFont="1" applyBorder="1" applyAlignment="1">
      <alignment vertical="center"/>
    </xf>
    <xf numFmtId="177" fontId="12" fillId="5" borderId="5" xfId="52" applyNumberFormat="1" applyFont="1" applyFill="1" applyBorder="1" applyAlignment="1">
      <alignment horizontal="right" vertical="center"/>
    </xf>
    <xf numFmtId="177" fontId="12" fillId="5" borderId="3" xfId="52" applyNumberFormat="1" applyFont="1" applyFill="1" applyBorder="1" applyAlignment="1">
      <alignment horizontal="right" vertical="center"/>
    </xf>
    <xf numFmtId="177" fontId="12" fillId="5" borderId="3" xfId="50" applyNumberFormat="1" applyFont="1" applyFill="1" applyBorder="1" applyAlignment="1">
      <alignment horizontal="right" vertical="center"/>
    </xf>
    <xf numFmtId="0" fontId="25" fillId="0" borderId="2" xfId="50" applyFont="1" applyFill="1" applyBorder="1" applyAlignment="1">
      <alignment vertical="center"/>
    </xf>
    <xf numFmtId="179" fontId="28" fillId="0" borderId="20" xfId="50" applyNumberFormat="1" applyFont="1" applyFill="1" applyBorder="1" applyAlignment="1">
      <alignment vertical="center"/>
    </xf>
    <xf numFmtId="179" fontId="28" fillId="0" borderId="3" xfId="50" applyNumberFormat="1" applyFont="1" applyFill="1" applyBorder="1" applyAlignment="1">
      <alignment vertical="center"/>
    </xf>
    <xf numFmtId="179" fontId="28" fillId="0" borderId="2" xfId="50" applyNumberFormat="1" applyFont="1" applyFill="1" applyBorder="1" applyAlignment="1">
      <alignment vertical="center"/>
    </xf>
    <xf numFmtId="177" fontId="11" fillId="0" borderId="5" xfId="52" applyNumberFormat="1" applyFont="1" applyFill="1" applyBorder="1" applyAlignment="1">
      <alignment vertical="center"/>
    </xf>
    <xf numFmtId="177" fontId="11" fillId="0" borderId="3" xfId="52" applyNumberFormat="1" applyFont="1" applyFill="1" applyBorder="1" applyAlignment="1">
      <alignment vertical="center"/>
    </xf>
    <xf numFmtId="177" fontId="11" fillId="0" borderId="3" xfId="50" applyNumberFormat="1" applyFont="1" applyFill="1" applyBorder="1" applyAlignment="1">
      <alignment vertical="center"/>
    </xf>
    <xf numFmtId="179" fontId="28" fillId="21" borderId="56" xfId="50" applyNumberFormat="1" applyFont="1" applyFill="1" applyBorder="1" applyAlignment="1">
      <alignment vertical="center"/>
    </xf>
    <xf numFmtId="179" fontId="28" fillId="21" borderId="44" xfId="50" applyNumberFormat="1" applyFont="1" applyFill="1" applyBorder="1" applyAlignment="1">
      <alignment vertical="center"/>
    </xf>
    <xf numFmtId="0" fontId="15" fillId="23" borderId="0" xfId="47" applyFont="1" applyFill="1" applyAlignment="1">
      <alignment horizontal="centerContinuous" vertical="center"/>
    </xf>
    <xf numFmtId="0" fontId="16" fillId="23" borderId="0" xfId="47" applyFont="1" applyFill="1" applyAlignment="1">
      <alignment vertical="center"/>
    </xf>
    <xf numFmtId="0" fontId="19" fillId="23" borderId="0" xfId="47" applyFont="1" applyFill="1" applyAlignment="1">
      <alignment horizontal="centerContinuous" vertical="center"/>
    </xf>
    <xf numFmtId="0" fontId="16" fillId="23" borderId="0" xfId="47" applyFont="1" applyFill="1" applyAlignment="1">
      <alignment horizontal="centerContinuous" vertical="center"/>
    </xf>
    <xf numFmtId="0" fontId="27" fillId="23" borderId="0" xfId="0" applyFont="1" applyFill="1" applyAlignment="1">
      <alignment horizontal="centerContinuous" vertical="center" wrapText="1"/>
    </xf>
    <xf numFmtId="182" fontId="63" fillId="13" borderId="105" xfId="0" applyNumberFormat="1" applyFont="1" applyFill="1" applyBorder="1" applyAlignment="1">
      <alignment vertical="center"/>
    </xf>
    <xf numFmtId="49" fontId="36" fillId="13" borderId="133" xfId="0" applyNumberFormat="1" applyFont="1" applyFill="1" applyBorder="1" applyAlignment="1">
      <alignment vertical="center"/>
    </xf>
    <xf numFmtId="1" fontId="62" fillId="13" borderId="134" xfId="0" applyNumberFormat="1" applyFont="1" applyFill="1" applyBorder="1" applyAlignment="1">
      <alignment horizontal="right" vertical="center"/>
    </xf>
    <xf numFmtId="169" fontId="62" fillId="13" borderId="50" xfId="0" applyNumberFormat="1" applyFont="1" applyFill="1" applyBorder="1" applyAlignment="1">
      <alignment vertical="center"/>
    </xf>
    <xf numFmtId="186" fontId="62" fillId="13" borderId="132" xfId="0" applyNumberFormat="1" applyFont="1" applyFill="1" applyBorder="1" applyAlignment="1">
      <alignment vertical="center"/>
    </xf>
    <xf numFmtId="169" fontId="62" fillId="13" borderId="134" xfId="0" applyNumberFormat="1" applyFont="1" applyFill="1" applyBorder="1" applyAlignment="1">
      <alignment horizontal="right" vertical="center"/>
    </xf>
    <xf numFmtId="0" fontId="12" fillId="0" borderId="115" xfId="40" applyFont="1" applyBorder="1" applyAlignment="1">
      <alignment horizontal="centerContinuous" vertical="center"/>
    </xf>
    <xf numFmtId="0" fontId="26" fillId="23" borderId="0" xfId="40" applyFont="1" applyFill="1" applyAlignment="1">
      <alignment horizontal="centerContinuous" vertical="center"/>
    </xf>
    <xf numFmtId="0" fontId="12" fillId="23" borderId="0" xfId="40" applyFont="1" applyFill="1" applyAlignment="1">
      <alignment horizontal="centerContinuous" vertical="center"/>
    </xf>
    <xf numFmtId="0" fontId="10" fillId="23" borderId="0" xfId="45" applyFill="1" applyAlignment="1">
      <alignment horizontal="centerContinuous" vertical="center"/>
    </xf>
    <xf numFmtId="0" fontId="26" fillId="0" borderId="0" xfId="25" applyFont="1" applyAlignment="1">
      <alignment horizontal="center" vertical="center"/>
    </xf>
    <xf numFmtId="0" fontId="12" fillId="0" borderId="0" xfId="25" applyFont="1" applyAlignment="1">
      <alignment horizontal="centerContinuous" vertical="center" wrapText="1"/>
    </xf>
    <xf numFmtId="0" fontId="34" fillId="0" borderId="0" xfId="25" applyFont="1" applyAlignment="1">
      <alignment horizontal="centerContinuous" vertical="center" wrapText="1"/>
    </xf>
    <xf numFmtId="0" fontId="27" fillId="23" borderId="0" xfId="35" applyFont="1" applyFill="1" applyAlignment="1">
      <alignment horizontal="centerContinuous" vertical="center"/>
    </xf>
    <xf numFmtId="0" fontId="34" fillId="23" borderId="0" xfId="35" applyFont="1" applyFill="1" applyAlignment="1">
      <alignment horizontal="centerContinuous" vertical="center"/>
    </xf>
    <xf numFmtId="0" fontId="34" fillId="23" borderId="0" xfId="32" applyFont="1" applyFill="1" applyAlignment="1">
      <alignment horizontal="centerContinuous" vertical="center"/>
    </xf>
    <xf numFmtId="0" fontId="34" fillId="9" borderId="50" xfId="35" applyFont="1" applyFill="1" applyBorder="1"/>
    <xf numFmtId="0" fontId="35" fillId="3" borderId="164" xfId="40" applyFont="1" applyFill="1" applyBorder="1" applyAlignment="1">
      <alignment horizontal="center" vertical="center"/>
    </xf>
    <xf numFmtId="0" fontId="35" fillId="3" borderId="148" xfId="40" applyFont="1" applyFill="1" applyBorder="1" applyAlignment="1">
      <alignment horizontal="center" vertical="center"/>
    </xf>
    <xf numFmtId="0" fontId="35" fillId="0" borderId="141" xfId="40" applyFont="1" applyBorder="1" applyAlignment="1">
      <alignment horizontal="center" vertical="center"/>
    </xf>
    <xf numFmtId="0" fontId="35" fillId="0" borderId="165" xfId="40" applyFont="1" applyBorder="1" applyAlignment="1">
      <alignment horizontal="center" vertical="center"/>
    </xf>
    <xf numFmtId="0" fontId="35" fillId="13" borderId="140" xfId="40" applyFont="1" applyFill="1" applyBorder="1" applyAlignment="1">
      <alignment horizontal="center" vertical="center"/>
    </xf>
    <xf numFmtId="0" fontId="35" fillId="13" borderId="141" xfId="40" applyFont="1" applyFill="1" applyBorder="1" applyAlignment="1">
      <alignment horizontal="center" vertical="center"/>
    </xf>
    <xf numFmtId="0" fontId="35" fillId="0" borderId="142" xfId="40" applyFont="1" applyBorder="1" applyAlignment="1">
      <alignment horizontal="center" vertical="center"/>
    </xf>
    <xf numFmtId="0" fontId="35" fillId="0" borderId="14" xfId="40" applyFont="1" applyBorder="1" applyAlignment="1">
      <alignment horizontal="center" vertical="center"/>
    </xf>
    <xf numFmtId="0" fontId="35" fillId="0" borderId="86" xfId="40" applyFont="1" applyBorder="1" applyAlignment="1">
      <alignment horizontal="center" vertical="center"/>
    </xf>
    <xf numFmtId="0" fontId="35" fillId="13" borderId="143" xfId="40" applyFont="1" applyFill="1" applyBorder="1" applyAlignment="1">
      <alignment horizontal="center" vertical="center"/>
    </xf>
    <xf numFmtId="0" fontId="35" fillId="13" borderId="14" xfId="40" applyFont="1" applyFill="1" applyBorder="1" applyAlignment="1">
      <alignment horizontal="center" vertical="center"/>
    </xf>
    <xf numFmtId="0" fontId="35" fillId="0" borderId="144" xfId="40" applyFont="1" applyBorder="1" applyAlignment="1">
      <alignment horizontal="center" vertical="center"/>
    </xf>
    <xf numFmtId="0" fontId="35" fillId="0" borderId="85" xfId="40" applyFont="1" applyBorder="1" applyAlignment="1">
      <alignment horizontal="center" vertical="center"/>
    </xf>
    <xf numFmtId="0" fontId="35" fillId="13" borderId="166" xfId="40" applyFont="1" applyFill="1" applyBorder="1" applyAlignment="1">
      <alignment horizontal="center" vertical="center"/>
    </xf>
    <xf numFmtId="0" fontId="35" fillId="13" borderId="13" xfId="40" applyFont="1" applyFill="1" applyBorder="1" applyAlignment="1">
      <alignment horizontal="center" vertical="center"/>
    </xf>
    <xf numFmtId="0" fontId="35" fillId="0" borderId="167" xfId="40" applyFont="1" applyBorder="1" applyAlignment="1">
      <alignment horizontal="center" vertical="center"/>
    </xf>
    <xf numFmtId="0" fontId="35" fillId="3" borderId="14" xfId="40" applyFont="1" applyFill="1" applyBorder="1" applyAlignment="1">
      <alignment horizontal="center" vertical="center"/>
    </xf>
    <xf numFmtId="0" fontId="35" fillId="3" borderId="86" xfId="40" applyFont="1" applyFill="1" applyBorder="1" applyAlignment="1">
      <alignment horizontal="center" vertical="center"/>
    </xf>
    <xf numFmtId="0" fontId="35" fillId="3" borderId="144" xfId="40" applyFont="1" applyFill="1" applyBorder="1" applyAlignment="1">
      <alignment horizontal="center" vertical="center"/>
    </xf>
    <xf numFmtId="0" fontId="35" fillId="3" borderId="87" xfId="40" applyFont="1" applyFill="1" applyBorder="1" applyAlignment="1">
      <alignment horizontal="center" vertical="center"/>
    </xf>
    <xf numFmtId="0" fontId="35" fillId="3" borderId="169" xfId="40" applyFont="1" applyFill="1" applyBorder="1" applyAlignment="1">
      <alignment horizontal="center" vertical="center"/>
    </xf>
    <xf numFmtId="0" fontId="35" fillId="9" borderId="138" xfId="40" applyFont="1" applyFill="1" applyBorder="1" applyAlignment="1">
      <alignment horizontal="center" vertical="center"/>
    </xf>
    <xf numFmtId="0" fontId="35" fillId="9" borderId="139" xfId="40" applyFont="1" applyFill="1" applyBorder="1" applyAlignment="1">
      <alignment horizontal="center" vertical="center"/>
    </xf>
    <xf numFmtId="0" fontId="13" fillId="23" borderId="0" xfId="0" applyFont="1" applyFill="1" applyAlignment="1">
      <alignment horizontal="centerContinuous" vertical="center" wrapText="1"/>
    </xf>
    <xf numFmtId="0" fontId="27" fillId="23" borderId="0" xfId="0" applyFont="1" applyFill="1" applyAlignment="1">
      <alignment horizontal="centerContinuous" vertical="center"/>
    </xf>
    <xf numFmtId="0" fontId="12" fillId="0" borderId="111" xfId="30" applyFont="1" applyBorder="1" applyAlignment="1">
      <alignment horizontal="left"/>
    </xf>
    <xf numFmtId="168" fontId="12" fillId="0" borderId="82" xfId="30" applyNumberFormat="1" applyFont="1" applyBorder="1"/>
    <xf numFmtId="0" fontId="12" fillId="0" borderId="47" xfId="30" applyFont="1" applyBorder="1" applyAlignment="1">
      <alignment horizontal="center"/>
    </xf>
    <xf numFmtId="168" fontId="12" fillId="13" borderId="82" xfId="30" applyNumberFormat="1" applyFont="1" applyFill="1" applyBorder="1"/>
    <xf numFmtId="0" fontId="12" fillId="0" borderId="128" xfId="30" applyFont="1" applyBorder="1" applyAlignment="1">
      <alignment horizontal="center"/>
    </xf>
    <xf numFmtId="0" fontId="12" fillId="0" borderId="86" xfId="30" applyFont="1" applyBorder="1" applyAlignment="1">
      <alignment horizontal="left"/>
    </xf>
    <xf numFmtId="168" fontId="12" fillId="0" borderId="83" xfId="30" applyNumberFormat="1" applyFont="1" applyBorder="1"/>
    <xf numFmtId="0" fontId="12" fillId="0" borderId="14" xfId="30" applyFont="1" applyBorder="1" applyAlignment="1">
      <alignment horizontal="center"/>
    </xf>
    <xf numFmtId="168" fontId="12" fillId="13" borderId="83" xfId="30" applyNumberFormat="1" applyFont="1" applyFill="1" applyBorder="1"/>
    <xf numFmtId="0" fontId="12" fillId="0" borderId="129" xfId="30" applyFont="1" applyBorder="1" applyAlignment="1">
      <alignment horizontal="center"/>
    </xf>
    <xf numFmtId="0" fontId="12" fillId="0" borderId="112" xfId="30" applyFont="1" applyBorder="1" applyAlignment="1">
      <alignment horizontal="left"/>
    </xf>
    <xf numFmtId="168" fontId="12" fillId="0" borderId="84" xfId="30" applyNumberFormat="1" applyFont="1" applyBorder="1"/>
    <xf numFmtId="0" fontId="12" fillId="0" borderId="50" xfId="30" applyFont="1" applyBorder="1" applyAlignment="1">
      <alignment horizontal="center"/>
    </xf>
    <xf numFmtId="168" fontId="12" fillId="13" borderId="84" xfId="30" applyNumberFormat="1" applyFont="1" applyFill="1" applyBorder="1"/>
    <xf numFmtId="0" fontId="12" fillId="0" borderId="132" xfId="30" applyFont="1" applyBorder="1" applyAlignment="1">
      <alignment horizontal="center"/>
    </xf>
    <xf numFmtId="0" fontId="8" fillId="0" borderId="0" xfId="0" applyFont="1"/>
    <xf numFmtId="0" fontId="8" fillId="0" borderId="0" xfId="0" applyFont="1" applyAlignment="1">
      <alignment vertical="center"/>
    </xf>
    <xf numFmtId="0" fontId="27" fillId="11" borderId="12" xfId="37" applyFont="1" applyFill="1" applyBorder="1" applyAlignment="1">
      <alignment horizontal="center" vertical="center"/>
    </xf>
    <xf numFmtId="0" fontId="49" fillId="0" borderId="3" xfId="37" applyFont="1" applyFill="1" applyBorder="1" applyAlignment="1">
      <alignment horizontal="center" vertical="center"/>
    </xf>
    <xf numFmtId="0" fontId="44" fillId="9" borderId="0" xfId="0" applyFont="1" applyFill="1" applyBorder="1"/>
    <xf numFmtId="0" fontId="17" fillId="23" borderId="0" xfId="0" applyFont="1" applyFill="1" applyAlignment="1">
      <alignment horizontal="centerContinuous" vertical="center"/>
    </xf>
    <xf numFmtId="0" fontId="82" fillId="23" borderId="0" xfId="0" applyFont="1" applyFill="1" applyAlignment="1">
      <alignment horizontal="centerContinuous" vertical="center"/>
    </xf>
    <xf numFmtId="0" fontId="26" fillId="23" borderId="0" xfId="50" applyFont="1" applyFill="1" applyAlignment="1">
      <alignment horizontal="centerContinuous" vertical="center"/>
    </xf>
    <xf numFmtId="0" fontId="13" fillId="23" borderId="0" xfId="50" applyFont="1" applyFill="1" applyAlignment="1">
      <alignment horizontal="centerContinuous" vertical="center" wrapText="1"/>
    </xf>
    <xf numFmtId="0" fontId="13" fillId="23" borderId="0" xfId="50" applyFont="1" applyFill="1" applyAlignment="1">
      <alignment horizontal="centerContinuous" vertical="center"/>
    </xf>
    <xf numFmtId="0" fontId="17" fillId="23" borderId="0" xfId="50" applyFont="1" applyFill="1" applyAlignment="1">
      <alignment horizontal="centerContinuous" vertical="center" wrapText="1"/>
    </xf>
    <xf numFmtId="0" fontId="24" fillId="0" borderId="0" xfId="50" applyFont="1" applyAlignment="1">
      <alignment horizontal="right" vertical="center"/>
    </xf>
    <xf numFmtId="0" fontId="0" fillId="0" borderId="0" xfId="0"/>
    <xf numFmtId="0" fontId="11" fillId="0" borderId="0" xfId="0" applyFont="1"/>
    <xf numFmtId="0" fontId="27" fillId="0" borderId="44" xfId="50" applyFont="1" applyFill="1" applyBorder="1" applyAlignment="1">
      <alignment horizontal="center" vertical="center"/>
    </xf>
    <xf numFmtId="179" fontId="28" fillId="0" borderId="56" xfId="50" applyNumberFormat="1" applyFont="1" applyFill="1" applyBorder="1" applyAlignment="1">
      <alignment vertical="center"/>
    </xf>
    <xf numFmtId="179" fontId="28" fillId="0" borderId="44" xfId="50" applyNumberFormat="1" applyFont="1" applyFill="1" applyBorder="1" applyAlignment="1">
      <alignment vertical="center"/>
    </xf>
    <xf numFmtId="0" fontId="35" fillId="0" borderId="5" xfId="50" applyFont="1" applyFill="1" applyBorder="1" applyAlignment="1">
      <alignment horizontal="center" vertical="center" wrapText="1"/>
    </xf>
    <xf numFmtId="168" fontId="12" fillId="0" borderId="28" xfId="0" applyNumberFormat="1" applyFont="1" applyBorder="1"/>
    <xf numFmtId="180" fontId="11" fillId="0" borderId="4" xfId="0" applyNumberFormat="1" applyFont="1" applyBorder="1"/>
    <xf numFmtId="180" fontId="11" fillId="0" borderId="51" xfId="0" applyNumberFormat="1" applyFont="1" applyBorder="1"/>
    <xf numFmtId="168" fontId="33" fillId="0" borderId="24" xfId="0" applyNumberFormat="1" applyFont="1" applyBorder="1"/>
    <xf numFmtId="180" fontId="33" fillId="0" borderId="53" xfId="0" applyNumberFormat="1" applyFont="1" applyBorder="1"/>
    <xf numFmtId="0" fontId="11" fillId="6" borderId="24" xfId="0" applyFont="1" applyFill="1" applyBorder="1"/>
    <xf numFmtId="168" fontId="12" fillId="6" borderId="3" xfId="0" applyNumberFormat="1" applyFont="1" applyFill="1" applyBorder="1"/>
    <xf numFmtId="168" fontId="33" fillId="6" borderId="61" xfId="0" applyNumberFormat="1" applyFont="1" applyFill="1" applyBorder="1"/>
    <xf numFmtId="168" fontId="33" fillId="6" borderId="9" xfId="0" applyNumberFormat="1" applyFont="1" applyFill="1" applyBorder="1"/>
    <xf numFmtId="168" fontId="12" fillId="0" borderId="3" xfId="0" applyNumberFormat="1" applyFont="1" applyFill="1" applyBorder="1"/>
    <xf numFmtId="168" fontId="33" fillId="0" borderId="17" xfId="0" applyNumberFormat="1" applyFont="1" applyFill="1" applyBorder="1"/>
    <xf numFmtId="168" fontId="33" fillId="0" borderId="6" xfId="0" applyNumberFormat="1" applyFont="1" applyFill="1" applyBorder="1"/>
    <xf numFmtId="168" fontId="33" fillId="0" borderId="43" xfId="0" applyNumberFormat="1" applyFont="1" applyFill="1" applyBorder="1"/>
    <xf numFmtId="168" fontId="33" fillId="6" borderId="37" xfId="0" applyNumberFormat="1" applyFont="1" applyFill="1" applyBorder="1"/>
    <xf numFmtId="180" fontId="11" fillId="6" borderId="3" xfId="0" applyNumberFormat="1" applyFont="1" applyFill="1" applyBorder="1"/>
    <xf numFmtId="180" fontId="11" fillId="0" borderId="3" xfId="0" applyNumberFormat="1" applyFont="1" applyFill="1" applyBorder="1"/>
    <xf numFmtId="169" fontId="26" fillId="24" borderId="54" xfId="47" applyNumberFormat="1" applyFont="1" applyFill="1" applyBorder="1" applyAlignment="1">
      <alignment horizontal="center" vertical="center" wrapText="1"/>
    </xf>
    <xf numFmtId="169" fontId="22" fillId="24" borderId="55" xfId="47" applyNumberFormat="1" applyFont="1" applyFill="1" applyBorder="1" applyAlignment="1">
      <alignment vertical="center"/>
    </xf>
    <xf numFmtId="169" fontId="22" fillId="0" borderId="3" xfId="47" applyNumberFormat="1" applyFont="1" applyFill="1" applyBorder="1" applyAlignment="1">
      <alignment vertical="center"/>
    </xf>
    <xf numFmtId="0" fontId="34" fillId="24" borderId="58" xfId="31" applyFont="1" applyFill="1" applyBorder="1" applyAlignment="1">
      <alignment horizontal="center" vertical="center" wrapText="1"/>
    </xf>
    <xf numFmtId="0" fontId="12" fillId="24" borderId="58" xfId="31" applyFont="1" applyFill="1" applyBorder="1" applyAlignment="1">
      <alignment horizontal="center" vertical="center"/>
    </xf>
    <xf numFmtId="181" fontId="58" fillId="24" borderId="13" xfId="31" applyNumberFormat="1" applyFont="1" applyFill="1" applyBorder="1" applyAlignment="1">
      <alignment horizontal="right" vertical="center"/>
    </xf>
    <xf numFmtId="181" fontId="58" fillId="24" borderId="14" xfId="31" applyNumberFormat="1" applyFont="1" applyFill="1" applyBorder="1" applyAlignment="1">
      <alignment horizontal="right" vertical="center"/>
    </xf>
    <xf numFmtId="181" fontId="58" fillId="24" borderId="43" xfId="31" applyNumberFormat="1" applyFont="1" applyFill="1" applyBorder="1" applyAlignment="1">
      <alignment horizontal="right" vertical="center"/>
    </xf>
    <xf numFmtId="181" fontId="58" fillId="24" borderId="23" xfId="31" applyNumberFormat="1" applyFont="1" applyFill="1" applyBorder="1" applyAlignment="1">
      <alignment horizontal="right" vertical="center"/>
    </xf>
    <xf numFmtId="0" fontId="12" fillId="0" borderId="43" xfId="30" applyFont="1" applyFill="1" applyBorder="1" applyAlignment="1">
      <alignment horizontal="center"/>
    </xf>
    <xf numFmtId="0" fontId="12" fillId="0" borderId="57" xfId="30" applyFont="1" applyFill="1" applyBorder="1" applyAlignment="1">
      <alignment horizontal="center"/>
    </xf>
    <xf numFmtId="0" fontId="35" fillId="24" borderId="14" xfId="40" applyFont="1" applyFill="1" applyBorder="1" applyAlignment="1">
      <alignment horizontal="center" vertical="center"/>
    </xf>
    <xf numFmtId="0" fontId="35" fillId="24" borderId="143" xfId="40" applyFont="1" applyFill="1" applyBorder="1" applyAlignment="1">
      <alignment horizontal="center" vertical="center"/>
    </xf>
    <xf numFmtId="0" fontId="35" fillId="24" borderId="141" xfId="40" applyFont="1" applyFill="1" applyBorder="1" applyAlignment="1">
      <alignment horizontal="center" vertical="center"/>
    </xf>
    <xf numFmtId="0" fontId="35" fillId="24" borderId="13" xfId="40" applyFont="1" applyFill="1" applyBorder="1" applyAlignment="1">
      <alignment horizontal="center" vertical="center"/>
    </xf>
    <xf numFmtId="0" fontId="35" fillId="24" borderId="147" xfId="40" applyFont="1" applyFill="1" applyBorder="1" applyAlignment="1">
      <alignment horizontal="center" vertical="center"/>
    </xf>
    <xf numFmtId="0" fontId="35" fillId="24" borderId="140" xfId="40" applyFont="1" applyFill="1" applyBorder="1" applyAlignment="1">
      <alignment horizontal="center" vertical="center"/>
    </xf>
    <xf numFmtId="0" fontId="35" fillId="24" borderId="166" xfId="40" applyFont="1" applyFill="1" applyBorder="1" applyAlignment="1">
      <alignment horizontal="center" vertical="center"/>
    </xf>
    <xf numFmtId="0" fontId="35" fillId="24" borderId="146" xfId="40" applyFont="1" applyFill="1" applyBorder="1" applyAlignment="1">
      <alignment horizontal="center" vertical="center"/>
    </xf>
    <xf numFmtId="0" fontId="95" fillId="0" borderId="0" xfId="45" applyFont="1"/>
    <xf numFmtId="0" fontId="96" fillId="0" borderId="0" xfId="0" applyFont="1" applyAlignment="1">
      <alignment vertical="center"/>
    </xf>
    <xf numFmtId="0" fontId="12" fillId="6" borderId="94" xfId="0" applyFont="1" applyFill="1" applyBorder="1" applyAlignment="1">
      <alignment horizontal="center"/>
    </xf>
    <xf numFmtId="173" fontId="12" fillId="0" borderId="44" xfId="0" applyNumberFormat="1" applyFont="1" applyBorder="1"/>
    <xf numFmtId="174" fontId="11" fillId="0" borderId="56" xfId="0" applyNumberFormat="1" applyFont="1" applyBorder="1"/>
    <xf numFmtId="174" fontId="11" fillId="0" borderId="79" xfId="0" applyNumberFormat="1" applyFont="1" applyBorder="1"/>
    <xf numFmtId="173" fontId="33" fillId="0" borderId="44" xfId="0" applyNumberFormat="1" applyFont="1" applyBorder="1"/>
    <xf numFmtId="180" fontId="33" fillId="0" borderId="57" xfId="0" applyNumberFormat="1" applyFont="1" applyBorder="1"/>
    <xf numFmtId="177" fontId="12" fillId="25" borderId="5" xfId="52" applyNumberFormat="1" applyFont="1" applyFill="1" applyBorder="1" applyAlignment="1">
      <alignment vertical="center"/>
    </xf>
    <xf numFmtId="0" fontId="0" fillId="0" borderId="0" xfId="0"/>
    <xf numFmtId="0" fontId="11" fillId="0" borderId="0" xfId="0" applyFont="1"/>
    <xf numFmtId="0" fontId="0" fillId="0" borderId="0" xfId="0"/>
    <xf numFmtId="0" fontId="12" fillId="0" borderId="9" xfId="48" applyFont="1" applyBorder="1" applyAlignment="1">
      <alignment wrapText="1"/>
    </xf>
    <xf numFmtId="0" fontId="0" fillId="27" borderId="0" xfId="0" applyFill="1"/>
    <xf numFmtId="0" fontId="92" fillId="0" borderId="0" xfId="30" applyFont="1"/>
    <xf numFmtId="0" fontId="0" fillId="0" borderId="0" xfId="0"/>
    <xf numFmtId="0" fontId="58" fillId="0" borderId="106" xfId="31" applyFont="1" applyBorder="1" applyAlignment="1">
      <alignment horizontal="center"/>
    </xf>
    <xf numFmtId="181" fontId="58" fillId="0" borderId="71" xfId="31" applyNumberFormat="1" applyFont="1" applyBorder="1" applyAlignment="1">
      <alignment horizontal="right" vertical="center"/>
    </xf>
    <xf numFmtId="181" fontId="58" fillId="0" borderId="9" xfId="31" applyNumberFormat="1" applyFont="1" applyBorder="1" applyAlignment="1">
      <alignment horizontal="right" vertical="center"/>
    </xf>
    <xf numFmtId="181" fontId="58" fillId="24" borderId="9" xfId="31" applyNumberFormat="1" applyFont="1" applyFill="1" applyBorder="1" applyAlignment="1">
      <alignment horizontal="right" vertical="center"/>
    </xf>
    <xf numFmtId="0" fontId="26" fillId="4" borderId="9" xfId="36" applyFont="1" applyFill="1" applyBorder="1" applyAlignment="1">
      <alignment horizontal="centerContinuous" vertical="center"/>
    </xf>
    <xf numFmtId="0" fontId="11" fillId="0" borderId="0" xfId="0" applyFont="1"/>
    <xf numFmtId="0" fontId="26" fillId="0" borderId="0" xfId="0" applyFont="1" applyAlignment="1">
      <alignment horizontal="center" vertical="center"/>
    </xf>
    <xf numFmtId="0" fontId="35" fillId="0" borderId="118" xfId="40" applyFont="1" applyBorder="1" applyAlignment="1">
      <alignment horizontal="centerContinuous" vertical="center"/>
    </xf>
    <xf numFmtId="0" fontId="12" fillId="0" borderId="174" xfId="45" applyFont="1" applyBorder="1"/>
    <xf numFmtId="0" fontId="35" fillId="0" borderId="135" xfId="40" applyFont="1" applyBorder="1" applyAlignment="1">
      <alignment horizontal="center"/>
    </xf>
    <xf numFmtId="0" fontId="35" fillId="0" borderId="151" xfId="40" applyFont="1" applyBorder="1" applyAlignment="1">
      <alignment horizontal="center" vertical="center"/>
    </xf>
    <xf numFmtId="0" fontId="35" fillId="0" borderId="174" xfId="40" applyFont="1" applyBorder="1" applyAlignment="1">
      <alignment horizontal="center" vertical="center"/>
    </xf>
    <xf numFmtId="0" fontId="35" fillId="0" borderId="175" xfId="40" applyFont="1" applyBorder="1" applyAlignment="1">
      <alignment horizontal="center" vertical="center"/>
    </xf>
    <xf numFmtId="0" fontId="35" fillId="0" borderId="176" xfId="40" applyFont="1" applyBorder="1" applyAlignment="1">
      <alignment horizontal="center" vertical="center"/>
    </xf>
    <xf numFmtId="0" fontId="35" fillId="3" borderId="176" xfId="40" applyFont="1" applyFill="1" applyBorder="1" applyAlignment="1">
      <alignment horizontal="center" vertical="center"/>
    </xf>
    <xf numFmtId="0" fontId="35" fillId="0" borderId="177" xfId="40" applyFont="1" applyBorder="1" applyAlignment="1">
      <alignment horizontal="center" vertical="center"/>
    </xf>
    <xf numFmtId="0" fontId="35" fillId="3" borderId="178" xfId="40" applyFont="1" applyFill="1" applyBorder="1" applyAlignment="1">
      <alignment horizontal="center" vertical="center"/>
    </xf>
    <xf numFmtId="0" fontId="35" fillId="3" borderId="179" xfId="40" applyFont="1" applyFill="1" applyBorder="1" applyAlignment="1">
      <alignment horizontal="center" vertical="center"/>
    </xf>
    <xf numFmtId="0" fontId="35" fillId="0" borderId="147" xfId="40" applyFont="1" applyBorder="1" applyAlignment="1">
      <alignment horizontal="center" vertical="center"/>
    </xf>
    <xf numFmtId="0" fontId="35" fillId="0" borderId="148" xfId="40" applyFont="1" applyBorder="1" applyAlignment="1">
      <alignment horizontal="center" vertical="center"/>
    </xf>
    <xf numFmtId="0" fontId="35" fillId="13" borderId="146" xfId="40" applyFont="1" applyFill="1" applyBorder="1" applyAlignment="1">
      <alignment horizontal="center" vertical="center"/>
    </xf>
    <xf numFmtId="0" fontId="35" fillId="13" borderId="147" xfId="40" applyFont="1" applyFill="1" applyBorder="1" applyAlignment="1">
      <alignment horizontal="center" vertical="center"/>
    </xf>
    <xf numFmtId="0" fontId="35" fillId="9" borderId="151" xfId="40" applyFont="1" applyFill="1" applyBorder="1" applyAlignment="1">
      <alignment horizontal="center" vertical="center"/>
    </xf>
    <xf numFmtId="0" fontId="35" fillId="24" borderId="123" xfId="40" applyFont="1" applyFill="1" applyBorder="1" applyAlignment="1">
      <alignment horizontal="center" vertical="center"/>
    </xf>
    <xf numFmtId="0" fontId="35" fillId="9" borderId="124" xfId="40" applyFont="1" applyFill="1" applyBorder="1" applyAlignment="1">
      <alignment horizontal="center" vertical="center"/>
    </xf>
    <xf numFmtId="0" fontId="35" fillId="9" borderId="125" xfId="40" applyFont="1" applyFill="1" applyBorder="1" applyAlignment="1">
      <alignment horizontal="center" vertical="center"/>
    </xf>
    <xf numFmtId="0" fontId="35" fillId="0" borderId="137" xfId="40" applyFont="1" applyBorder="1" applyAlignment="1">
      <alignment horizontal="center" vertical="center"/>
    </xf>
    <xf numFmtId="192" fontId="35" fillId="0" borderId="145" xfId="40" applyNumberFormat="1" applyFont="1" applyBorder="1" applyAlignment="1">
      <alignment horizontal="center" vertical="center"/>
    </xf>
    <xf numFmtId="0" fontId="11" fillId="0" borderId="0" xfId="0" applyFont="1"/>
    <xf numFmtId="0" fontId="8" fillId="0" borderId="0" xfId="0" applyFont="1" applyAlignment="1">
      <alignment vertical="center"/>
    </xf>
    <xf numFmtId="0" fontId="11" fillId="0" borderId="0" xfId="39" applyFont="1" applyAlignment="1" applyProtection="1">
      <alignment vertical="center"/>
      <protection locked="0"/>
    </xf>
    <xf numFmtId="0" fontId="23" fillId="0" borderId="0" xfId="36" applyFont="1" applyAlignment="1">
      <alignment vertical="center"/>
    </xf>
    <xf numFmtId="0" fontId="11" fillId="0" borderId="5" xfId="39" applyFont="1" applyBorder="1" applyAlignment="1" applyProtection="1">
      <alignment horizontal="centerContinuous" vertical="center"/>
      <protection locked="0"/>
    </xf>
    <xf numFmtId="0" fontId="11" fillId="4" borderId="0" xfId="39" applyFont="1" applyFill="1" applyAlignment="1" applyProtection="1">
      <alignment vertical="center"/>
      <protection locked="0"/>
    </xf>
    <xf numFmtId="0" fontId="11" fillId="0" borderId="0" xfId="39" applyNumberFormat="1" applyFont="1" applyAlignment="1" applyProtection="1">
      <alignment vertical="center"/>
      <protection locked="0"/>
    </xf>
    <xf numFmtId="0" fontId="23" fillId="0" borderId="0" xfId="0" applyFont="1" applyAlignment="1">
      <alignment vertical="center"/>
    </xf>
    <xf numFmtId="0" fontId="23" fillId="0" borderId="0" xfId="0" applyNumberFormat="1" applyFont="1" applyAlignment="1">
      <alignment vertical="center"/>
    </xf>
    <xf numFmtId="0" fontId="11" fillId="4" borderId="0" xfId="0" applyFont="1" applyFill="1" applyAlignment="1">
      <alignment vertical="center"/>
    </xf>
    <xf numFmtId="0" fontId="11" fillId="0" borderId="47" xfId="36" applyFont="1" applyBorder="1" applyAlignment="1">
      <alignment vertical="center"/>
    </xf>
    <xf numFmtId="0" fontId="11" fillId="4" borderId="47" xfId="36" applyFont="1" applyFill="1" applyBorder="1" applyAlignment="1">
      <alignment vertical="center"/>
    </xf>
    <xf numFmtId="0" fontId="11" fillId="0" borderId="0" xfId="0" applyNumberFormat="1" applyFont="1" applyAlignment="1">
      <alignment vertical="center"/>
    </xf>
    <xf numFmtId="173" fontId="11" fillId="0" borderId="0" xfId="0" applyNumberFormat="1" applyFont="1" applyAlignment="1">
      <alignment vertical="center"/>
    </xf>
    <xf numFmtId="0" fontId="17" fillId="3" borderId="13" xfId="36" quotePrefix="1" applyFont="1" applyFill="1" applyBorder="1" applyAlignment="1">
      <alignment horizontal="center" vertical="center"/>
    </xf>
    <xf numFmtId="173" fontId="17" fillId="0" borderId="13" xfId="36" applyNumberFormat="1" applyFont="1" applyFill="1" applyBorder="1" applyAlignment="1">
      <alignment vertical="center"/>
    </xf>
    <xf numFmtId="173" fontId="17" fillId="0" borderId="0" xfId="36" applyNumberFormat="1" applyFont="1" applyFill="1" applyBorder="1" applyAlignment="1">
      <alignment vertical="center"/>
    </xf>
    <xf numFmtId="0" fontId="11" fillId="0" borderId="14" xfId="36" applyFont="1" applyBorder="1" applyAlignment="1">
      <alignment vertical="center"/>
    </xf>
    <xf numFmtId="0" fontId="11" fillId="4" borderId="14" xfId="36" applyFont="1" applyFill="1" applyBorder="1" applyAlignment="1">
      <alignment vertical="center"/>
    </xf>
    <xf numFmtId="0" fontId="17" fillId="3" borderId="9" xfId="36" quotePrefix="1" applyFont="1" applyFill="1" applyBorder="1" applyAlignment="1">
      <alignment horizontal="center" vertical="center"/>
    </xf>
    <xf numFmtId="0" fontId="17" fillId="3" borderId="3" xfId="36" applyFont="1" applyFill="1" applyBorder="1" applyAlignment="1">
      <alignment horizontal="center" vertical="center"/>
    </xf>
    <xf numFmtId="173" fontId="17" fillId="0" borderId="3" xfId="36" applyNumberFormat="1" applyFont="1" applyFill="1" applyBorder="1" applyAlignment="1">
      <alignment vertical="center"/>
    </xf>
    <xf numFmtId="0" fontId="23" fillId="0" borderId="0" xfId="0" applyFont="1"/>
    <xf numFmtId="0" fontId="11" fillId="0" borderId="0" xfId="27" applyFont="1" applyAlignment="1">
      <alignment vertical="center"/>
    </xf>
    <xf numFmtId="0" fontId="11" fillId="0" borderId="50" xfId="36" applyFont="1" applyBorder="1" applyAlignment="1">
      <alignment vertical="center"/>
    </xf>
    <xf numFmtId="0" fontId="11" fillId="4" borderId="50" xfId="36" applyFont="1" applyFill="1" applyBorder="1" applyAlignment="1">
      <alignment vertical="center"/>
    </xf>
    <xf numFmtId="0" fontId="11" fillId="0" borderId="0" xfId="36" applyFont="1" applyAlignment="1">
      <alignment vertical="center"/>
    </xf>
    <xf numFmtId="0" fontId="11" fillId="0" borderId="5" xfId="36" applyFont="1" applyBorder="1" applyAlignment="1">
      <alignment horizontal="centerContinuous" vertical="center"/>
    </xf>
    <xf numFmtId="0" fontId="17" fillId="3" borderId="13" xfId="36" applyFont="1" applyFill="1" applyBorder="1" applyAlignment="1">
      <alignment horizontal="center" vertical="center"/>
    </xf>
    <xf numFmtId="173" fontId="17" fillId="11" borderId="13" xfId="36" applyNumberFormat="1" applyFont="1" applyFill="1" applyBorder="1" applyAlignment="1">
      <alignment vertical="center"/>
    </xf>
    <xf numFmtId="0" fontId="11" fillId="4" borderId="0" xfId="0" applyNumberFormat="1" applyFont="1" applyFill="1" applyAlignment="1">
      <alignment vertical="center"/>
    </xf>
    <xf numFmtId="173" fontId="17" fillId="3" borderId="3" xfId="36" applyNumberFormat="1" applyFont="1" applyFill="1" applyBorder="1" applyAlignment="1">
      <alignment horizontal="center" vertical="center"/>
    </xf>
    <xf numFmtId="173" fontId="17" fillId="3" borderId="3" xfId="36" applyNumberFormat="1" applyFont="1" applyFill="1" applyBorder="1" applyAlignment="1">
      <alignment vertical="center"/>
    </xf>
    <xf numFmtId="0" fontId="11" fillId="0" borderId="0" xfId="41" applyFont="1"/>
    <xf numFmtId="0" fontId="11" fillId="0" borderId="0" xfId="39" applyFont="1" applyAlignment="1" applyProtection="1">
      <alignment horizontal="centerContinuous" vertical="center"/>
      <protection locked="0"/>
    </xf>
    <xf numFmtId="0" fontId="11" fillId="0" borderId="0" xfId="41" applyFont="1" applyAlignment="1">
      <alignment vertical="center"/>
    </xf>
    <xf numFmtId="0" fontId="23" fillId="0" borderId="0" xfId="41" applyFont="1" applyAlignment="1">
      <alignment vertical="center"/>
    </xf>
    <xf numFmtId="0" fontId="23" fillId="0" borderId="0" xfId="41" applyNumberFormat="1" applyFont="1" applyAlignment="1">
      <alignment vertical="center"/>
    </xf>
    <xf numFmtId="0" fontId="11" fillId="4" borderId="0" xfId="41" applyFont="1" applyFill="1" applyAlignment="1">
      <alignment vertical="center"/>
    </xf>
    <xf numFmtId="0" fontId="11" fillId="0" borderId="0" xfId="41" applyNumberFormat="1" applyFont="1" applyAlignment="1">
      <alignment vertical="center"/>
    </xf>
    <xf numFmtId="173" fontId="11" fillId="0" borderId="0" xfId="41" applyNumberFormat="1" applyFont="1" applyAlignment="1">
      <alignment vertical="center"/>
    </xf>
    <xf numFmtId="0" fontId="23" fillId="0" borderId="0" xfId="41" applyFont="1"/>
    <xf numFmtId="0" fontId="11" fillId="4" borderId="0" xfId="41" applyNumberFormat="1" applyFont="1" applyFill="1" applyAlignment="1">
      <alignment vertical="center"/>
    </xf>
    <xf numFmtId="169" fontId="20" fillId="13" borderId="3" xfId="25" applyNumberFormat="1" applyFont="1" applyFill="1" applyBorder="1" applyAlignment="1">
      <alignment horizontal="center" vertical="center"/>
    </xf>
    <xf numFmtId="169" fontId="11" fillId="13" borderId="14" xfId="25" applyNumberFormat="1" applyFont="1" applyFill="1" applyBorder="1" applyAlignment="1">
      <alignment horizontal="right" vertical="center"/>
    </xf>
    <xf numFmtId="0" fontId="7" fillId="0" borderId="0" xfId="0" applyFont="1"/>
    <xf numFmtId="0" fontId="11" fillId="0" borderId="135" xfId="38" applyBorder="1"/>
    <xf numFmtId="0" fontId="11" fillId="0" borderId="151" xfId="38" applyBorder="1"/>
    <xf numFmtId="0" fontId="99" fillId="0" borderId="0" xfId="38" applyFont="1" applyAlignment="1">
      <alignment horizontal="centerContinuous" vertical="center" wrapText="1"/>
    </xf>
    <xf numFmtId="195" fontId="17" fillId="0" borderId="3" xfId="36" applyNumberFormat="1" applyFont="1" applyFill="1" applyBorder="1" applyAlignment="1">
      <alignment vertical="center"/>
    </xf>
    <xf numFmtId="0" fontId="7" fillId="0" borderId="0" xfId="46" applyFont="1"/>
    <xf numFmtId="168" fontId="12" fillId="0" borderId="0" xfId="0" applyNumberFormat="1" applyFont="1" applyFill="1" applyBorder="1" applyAlignment="1">
      <alignment vertical="center"/>
    </xf>
    <xf numFmtId="0" fontId="35" fillId="0" borderId="0" xfId="40" applyFont="1" applyFill="1" applyBorder="1" applyAlignment="1">
      <alignment horizontal="center" vertical="center"/>
    </xf>
    <xf numFmtId="0" fontId="10" fillId="0" borderId="0" xfId="45" applyFill="1"/>
    <xf numFmtId="0" fontId="11" fillId="0" borderId="0" xfId="40" applyFont="1" applyFill="1"/>
    <xf numFmtId="181" fontId="23" fillId="0" borderId="0" xfId="31" applyNumberFormat="1" applyAlignment="1">
      <alignment vertical="center"/>
    </xf>
    <xf numFmtId="0" fontId="11" fillId="0" borderId="71" xfId="0" applyFont="1" applyBorder="1"/>
    <xf numFmtId="173" fontId="13" fillId="0" borderId="9" xfId="0" applyNumberFormat="1" applyFont="1" applyBorder="1"/>
    <xf numFmtId="167" fontId="13" fillId="13" borderId="9" xfId="0" applyNumberFormat="1" applyFont="1" applyFill="1" applyBorder="1"/>
    <xf numFmtId="173" fontId="13" fillId="26" borderId="50" xfId="0" applyNumberFormat="1" applyFont="1" applyFill="1" applyBorder="1"/>
    <xf numFmtId="167" fontId="13" fillId="26" borderId="50" xfId="0" applyNumberFormat="1" applyFont="1" applyFill="1" applyBorder="1"/>
    <xf numFmtId="173" fontId="13" fillId="26" borderId="50" xfId="0" applyNumberFormat="1" applyFont="1" applyFill="1" applyBorder="1" applyAlignment="1">
      <alignment vertical="center"/>
    </xf>
    <xf numFmtId="167" fontId="13" fillId="26" borderId="50" xfId="0" applyNumberFormat="1" applyFont="1" applyFill="1" applyBorder="1" applyAlignment="1">
      <alignment vertical="center"/>
    </xf>
    <xf numFmtId="0" fontId="11" fillId="0" borderId="29" xfId="0" applyFont="1" applyBorder="1" applyAlignment="1">
      <alignment horizontal="center" vertical="center" wrapText="1"/>
    </xf>
    <xf numFmtId="167" fontId="13" fillId="13" borderId="93" xfId="0" applyNumberFormat="1" applyFont="1" applyFill="1" applyBorder="1"/>
    <xf numFmtId="167" fontId="13" fillId="13" borderId="127" xfId="0" applyNumberFormat="1" applyFont="1" applyFill="1" applyBorder="1"/>
    <xf numFmtId="167" fontId="13" fillId="13" borderId="180" xfId="0" applyNumberFormat="1" applyFont="1" applyFill="1" applyBorder="1"/>
    <xf numFmtId="167" fontId="13" fillId="26" borderId="136" xfId="0" applyNumberFormat="1" applyFont="1" applyFill="1" applyBorder="1"/>
    <xf numFmtId="167" fontId="13" fillId="13" borderId="68" xfId="0" applyNumberFormat="1" applyFont="1" applyFill="1" applyBorder="1"/>
    <xf numFmtId="167" fontId="13" fillId="26" borderId="136" xfId="0" applyNumberFormat="1" applyFont="1" applyFill="1" applyBorder="1" applyAlignment="1">
      <alignment vertical="center"/>
    </xf>
    <xf numFmtId="191" fontId="13" fillId="13" borderId="62" xfId="0" applyNumberFormat="1" applyFont="1" applyFill="1" applyBorder="1"/>
    <xf numFmtId="0" fontId="34" fillId="0" borderId="181" xfId="48" applyFont="1" applyBorder="1" applyAlignment="1">
      <alignment wrapText="1"/>
    </xf>
    <xf numFmtId="0" fontId="12" fillId="26" borderId="84" xfId="48" applyFont="1" applyFill="1" applyBorder="1" applyAlignment="1">
      <alignment vertical="center" wrapText="1"/>
    </xf>
    <xf numFmtId="0" fontId="12" fillId="3" borderId="84" xfId="48" applyFont="1" applyFill="1" applyBorder="1" applyAlignment="1">
      <alignment vertical="center" wrapText="1"/>
    </xf>
    <xf numFmtId="0" fontId="13" fillId="24" borderId="23" xfId="0" applyFont="1" applyFill="1" applyBorder="1"/>
    <xf numFmtId="0" fontId="58" fillId="0" borderId="182" xfId="31" applyFont="1" applyBorder="1" applyAlignment="1">
      <alignment horizontal="center"/>
    </xf>
    <xf numFmtId="181" fontId="58" fillId="0" borderId="170" xfId="31" applyNumberFormat="1" applyFont="1" applyBorder="1" applyAlignment="1">
      <alignment horizontal="right" vertical="center"/>
    </xf>
    <xf numFmtId="181" fontId="58" fillId="0" borderId="171" xfId="31" applyNumberFormat="1" applyFont="1" applyBorder="1" applyAlignment="1">
      <alignment horizontal="right" vertical="center"/>
    </xf>
    <xf numFmtId="181" fontId="58" fillId="24" borderId="171" xfId="31" applyNumberFormat="1" applyFont="1" applyFill="1" applyBorder="1" applyAlignment="1">
      <alignment horizontal="right" vertical="center"/>
    </xf>
    <xf numFmtId="181" fontId="58" fillId="0" borderId="90" xfId="31" applyNumberFormat="1" applyFont="1" applyBorder="1" applyAlignment="1">
      <alignment horizontal="right" vertical="center"/>
    </xf>
    <xf numFmtId="181" fontId="58" fillId="0" borderId="92" xfId="31" applyNumberFormat="1" applyFont="1" applyBorder="1" applyAlignment="1">
      <alignment horizontal="right" vertical="center"/>
    </xf>
    <xf numFmtId="181" fontId="58" fillId="24" borderId="92" xfId="31" applyNumberFormat="1" applyFont="1" applyFill="1" applyBorder="1" applyAlignment="1">
      <alignment horizontal="right" vertical="center"/>
    </xf>
    <xf numFmtId="49" fontId="58" fillId="0" borderId="173" xfId="31" applyNumberFormat="1" applyFont="1" applyBorder="1" applyAlignment="1">
      <alignment horizontal="center"/>
    </xf>
    <xf numFmtId="49" fontId="58" fillId="0" borderId="172" xfId="31" applyNumberFormat="1" applyFont="1" applyBorder="1" applyAlignment="1">
      <alignment horizontal="center"/>
    </xf>
    <xf numFmtId="181" fontId="58" fillId="24" borderId="75" xfId="31" applyNumberFormat="1" applyFont="1" applyFill="1" applyBorder="1" applyAlignment="1">
      <alignment horizontal="right" vertical="center"/>
    </xf>
    <xf numFmtId="196" fontId="34" fillId="0" borderId="183" xfId="31" applyNumberFormat="1" applyFont="1" applyBorder="1" applyAlignment="1">
      <alignment vertical="center"/>
    </xf>
    <xf numFmtId="196" fontId="34" fillId="0" borderId="93" xfId="31" applyNumberFormat="1" applyFont="1" applyBorder="1" applyAlignment="1">
      <alignment vertical="center"/>
    </xf>
    <xf numFmtId="196" fontId="34" fillId="0" borderId="103" xfId="31" applyNumberFormat="1" applyFont="1" applyBorder="1" applyAlignment="1">
      <alignment vertical="center"/>
    </xf>
    <xf numFmtId="196" fontId="34" fillId="0" borderId="68" xfId="31" applyNumberFormat="1" applyFont="1" applyBorder="1" applyAlignment="1">
      <alignment vertical="center"/>
    </xf>
    <xf numFmtId="196" fontId="34" fillId="24" borderId="62" xfId="31" applyNumberFormat="1" applyFont="1" applyFill="1" applyBorder="1" applyAlignment="1">
      <alignment vertical="center"/>
    </xf>
    <xf numFmtId="0" fontId="11" fillId="0" borderId="0" xfId="0" applyFont="1"/>
    <xf numFmtId="0" fontId="34" fillId="0" borderId="0" xfId="35" applyFont="1" applyAlignment="1">
      <alignment vertical="center"/>
    </xf>
    <xf numFmtId="0" fontId="34" fillId="9" borderId="112" xfId="35" applyFont="1" applyFill="1" applyBorder="1" applyAlignment="1">
      <alignment vertical="center" wrapText="1"/>
    </xf>
    <xf numFmtId="168" fontId="34" fillId="9" borderId="162" xfId="35" applyNumberFormat="1" applyFont="1" applyFill="1" applyBorder="1" applyAlignment="1">
      <alignment vertical="center"/>
    </xf>
    <xf numFmtId="168" fontId="34" fillId="9" borderId="50" xfId="35" applyNumberFormat="1" applyFont="1" applyFill="1" applyBorder="1" applyAlignment="1">
      <alignment vertical="center"/>
    </xf>
    <xf numFmtId="168" fontId="34" fillId="9" borderId="50" xfId="32" applyNumberFormat="1" applyFont="1" applyFill="1" applyBorder="1" applyAlignment="1">
      <alignment vertical="center"/>
    </xf>
    <xf numFmtId="168" fontId="34" fillId="9" borderId="163" xfId="35" applyNumberFormat="1" applyFont="1" applyFill="1" applyBorder="1" applyAlignment="1">
      <alignment vertical="center"/>
    </xf>
    <xf numFmtId="168" fontId="34" fillId="9" borderId="134" xfId="35" applyNumberFormat="1" applyFont="1" applyFill="1" applyBorder="1" applyAlignment="1">
      <alignment vertical="center"/>
    </xf>
    <xf numFmtId="0" fontId="12" fillId="3" borderId="71" xfId="48" applyFont="1" applyFill="1" applyBorder="1" applyAlignment="1">
      <alignment vertical="center" wrapText="1"/>
    </xf>
    <xf numFmtId="0" fontId="11" fillId="0" borderId="10" xfId="0" applyFont="1" applyBorder="1" applyAlignment="1">
      <alignment horizontal="center" vertical="center" wrapText="1"/>
    </xf>
    <xf numFmtId="0" fontId="11" fillId="0" borderId="80" xfId="0" applyFont="1" applyBorder="1" applyAlignment="1">
      <alignment horizontal="center" vertical="center" wrapText="1"/>
    </xf>
    <xf numFmtId="197" fontId="13" fillId="13" borderId="182" xfId="0" applyNumberFormat="1" applyFont="1" applyFill="1" applyBorder="1"/>
    <xf numFmtId="197" fontId="13" fillId="13" borderId="63" xfId="0" applyNumberFormat="1" applyFont="1" applyFill="1" applyBorder="1"/>
    <xf numFmtId="197" fontId="13" fillId="13" borderId="69" xfId="0" applyNumberFormat="1" applyFont="1" applyFill="1" applyBorder="1"/>
    <xf numFmtId="197" fontId="13" fillId="26" borderId="64" xfId="0" applyNumberFormat="1" applyFont="1" applyFill="1" applyBorder="1"/>
    <xf numFmtId="197" fontId="13" fillId="13" borderId="106" xfId="0" applyNumberFormat="1" applyFont="1" applyFill="1" applyBorder="1"/>
    <xf numFmtId="197" fontId="13" fillId="26" borderId="64" xfId="0" applyNumberFormat="1" applyFont="1" applyFill="1" applyBorder="1" applyAlignment="1">
      <alignment vertical="center"/>
    </xf>
    <xf numFmtId="197" fontId="13" fillId="13" borderId="98" xfId="0" applyNumberFormat="1" applyFont="1" applyFill="1" applyBorder="1"/>
    <xf numFmtId="197" fontId="11" fillId="13" borderId="63" xfId="0" applyNumberFormat="1" applyFont="1" applyFill="1" applyBorder="1"/>
    <xf numFmtId="197" fontId="11" fillId="13" borderId="182" xfId="0" applyNumberFormat="1" applyFont="1" applyFill="1" applyBorder="1"/>
    <xf numFmtId="197" fontId="13" fillId="26" borderId="106" xfId="0" applyNumberFormat="1" applyFont="1" applyFill="1" applyBorder="1"/>
    <xf numFmtId="197" fontId="13" fillId="13" borderId="81" xfId="0" applyNumberFormat="1" applyFont="1" applyFill="1" applyBorder="1"/>
    <xf numFmtId="0" fontId="34" fillId="9" borderId="50" xfId="35" applyFont="1" applyFill="1" applyBorder="1" applyAlignment="1">
      <alignment wrapText="1"/>
    </xf>
    <xf numFmtId="173" fontId="60" fillId="0" borderId="0" xfId="0" applyNumberFormat="1" applyFont="1"/>
    <xf numFmtId="175" fontId="62" fillId="13" borderId="134" xfId="0" applyNumberFormat="1" applyFont="1" applyFill="1" applyBorder="1" applyAlignment="1">
      <alignment horizontal="right" vertical="center"/>
    </xf>
    <xf numFmtId="182" fontId="62" fillId="13" borderId="132" xfId="0" applyNumberFormat="1" applyFont="1" applyFill="1" applyBorder="1" applyAlignment="1">
      <alignment vertical="center"/>
    </xf>
    <xf numFmtId="175" fontId="62" fillId="13" borderId="50" xfId="0" applyNumberFormat="1" applyFont="1" applyFill="1" applyBorder="1" applyAlignment="1">
      <alignment vertical="center"/>
    </xf>
    <xf numFmtId="0" fontId="0" fillId="0" borderId="0" xfId="0"/>
    <xf numFmtId="0" fontId="11" fillId="0" borderId="0" xfId="0" applyFont="1"/>
    <xf numFmtId="0" fontId="12" fillId="6" borderId="95" xfId="0" applyFont="1" applyFill="1" applyBorder="1" applyAlignment="1">
      <alignment horizontal="center"/>
    </xf>
    <xf numFmtId="168" fontId="12" fillId="6" borderId="2" xfId="0" applyNumberFormat="1" applyFont="1" applyFill="1" applyBorder="1"/>
    <xf numFmtId="180" fontId="11" fillId="6" borderId="7" xfId="0" applyNumberFormat="1" applyFont="1" applyFill="1" applyBorder="1"/>
    <xf numFmtId="10" fontId="11" fillId="6" borderId="77" xfId="0" applyNumberFormat="1" applyFont="1" applyFill="1" applyBorder="1"/>
    <xf numFmtId="168" fontId="33" fillId="6" borderId="67" xfId="0" applyNumberFormat="1" applyFont="1" applyFill="1" applyBorder="1"/>
    <xf numFmtId="168" fontId="33" fillId="6" borderId="77" xfId="0" applyNumberFormat="1" applyFont="1" applyFill="1" applyBorder="1"/>
    <xf numFmtId="168" fontId="33" fillId="6" borderId="52" xfId="0" applyNumberFormat="1" applyFont="1" applyFill="1" applyBorder="1"/>
    <xf numFmtId="173" fontId="11" fillId="0" borderId="0" xfId="0" applyNumberFormat="1" applyFont="1" applyFill="1" applyBorder="1"/>
    <xf numFmtId="168" fontId="12" fillId="0" borderId="2" xfId="0" applyNumberFormat="1" applyFont="1" applyFill="1" applyBorder="1"/>
    <xf numFmtId="180" fontId="11" fillId="0" borderId="7" xfId="0" applyNumberFormat="1" applyFont="1" applyFill="1" applyBorder="1"/>
    <xf numFmtId="10" fontId="11" fillId="0" borderId="77" xfId="0" applyNumberFormat="1" applyFont="1" applyFill="1" applyBorder="1"/>
    <xf numFmtId="168" fontId="33" fillId="0" borderId="109" xfId="0" applyNumberFormat="1" applyFont="1" applyFill="1" applyBorder="1"/>
    <xf numFmtId="168" fontId="33" fillId="0" borderId="7" xfId="0" applyNumberFormat="1" applyFont="1" applyFill="1" applyBorder="1"/>
    <xf numFmtId="168" fontId="33" fillId="0" borderId="102" xfId="0" applyNumberFormat="1" applyFont="1" applyFill="1" applyBorder="1"/>
    <xf numFmtId="0" fontId="103" fillId="0" borderId="0" xfId="47" applyFont="1" applyAlignment="1">
      <alignment vertical="center"/>
    </xf>
    <xf numFmtId="0" fontId="34" fillId="0" borderId="77" xfId="35" applyFont="1" applyFill="1" applyBorder="1"/>
    <xf numFmtId="168" fontId="34" fillId="0" borderId="107" xfId="32" applyNumberFormat="1" applyFont="1" applyBorder="1"/>
    <xf numFmtId="168" fontId="34" fillId="0" borderId="9" xfId="32" applyNumberFormat="1" applyFont="1" applyBorder="1"/>
    <xf numFmtId="168" fontId="34" fillId="0" borderId="184" xfId="32" applyNumberFormat="1" applyFont="1" applyBorder="1"/>
    <xf numFmtId="168" fontId="34" fillId="13" borderId="70" xfId="32" applyNumberFormat="1" applyFont="1" applyFill="1" applyBorder="1"/>
    <xf numFmtId="0" fontId="27" fillId="19" borderId="97" xfId="50" applyFont="1" applyFill="1" applyBorder="1" applyAlignment="1">
      <alignment horizontal="center" vertical="center"/>
    </xf>
    <xf numFmtId="0" fontId="0" fillId="0" borderId="0" xfId="0"/>
    <xf numFmtId="0" fontId="98" fillId="0" borderId="0" xfId="0" applyFont="1"/>
    <xf numFmtId="0" fontId="97" fillId="0" borderId="0" xfId="0" applyFont="1"/>
    <xf numFmtId="0" fontId="98" fillId="0" borderId="0" xfId="0" applyFont="1" applyAlignment="1">
      <alignment horizontal="center" vertical="center"/>
    </xf>
    <xf numFmtId="0" fontId="97" fillId="0" borderId="0" xfId="0" applyFont="1" applyAlignment="1">
      <alignment horizontal="center" vertical="center"/>
    </xf>
    <xf numFmtId="0" fontId="104" fillId="0" borderId="0" xfId="0" applyFont="1"/>
    <xf numFmtId="0" fontId="13" fillId="0" borderId="0" xfId="0" applyFont="1" applyFill="1"/>
    <xf numFmtId="0" fontId="97" fillId="0" borderId="0" xfId="0" applyFont="1" applyFill="1"/>
    <xf numFmtId="167" fontId="5" fillId="13" borderId="127" xfId="0" applyNumberFormat="1" applyFont="1" applyFill="1" applyBorder="1"/>
    <xf numFmtId="0" fontId="5" fillId="23" borderId="0" xfId="0" applyFont="1" applyFill="1" applyAlignment="1">
      <alignment horizontal="centerContinuous" vertical="center" wrapText="1"/>
    </xf>
    <xf numFmtId="0" fontId="5" fillId="0" borderId="0" xfId="0" applyFont="1"/>
    <xf numFmtId="0" fontId="5" fillId="0" borderId="44" xfId="0" applyFont="1" applyBorder="1" applyAlignment="1">
      <alignment horizontal="center" vertical="center" wrapText="1"/>
    </xf>
    <xf numFmtId="173" fontId="5" fillId="0" borderId="131" xfId="0" applyNumberFormat="1" applyFont="1" applyBorder="1"/>
    <xf numFmtId="173" fontId="5" fillId="0" borderId="129" xfId="0" applyNumberFormat="1" applyFont="1" applyBorder="1"/>
    <xf numFmtId="173" fontId="5" fillId="0" borderId="130" xfId="0" applyNumberFormat="1" applyFont="1" applyBorder="1"/>
    <xf numFmtId="173" fontId="5" fillId="26" borderId="132" xfId="0" applyNumberFormat="1" applyFont="1" applyFill="1" applyBorder="1"/>
    <xf numFmtId="173" fontId="5" fillId="0" borderId="105" xfId="0" applyNumberFormat="1" applyFont="1" applyBorder="1"/>
    <xf numFmtId="173" fontId="5" fillId="26" borderId="132" xfId="0" applyNumberFormat="1" applyFont="1" applyFill="1" applyBorder="1" applyAlignment="1">
      <alignment vertical="center"/>
    </xf>
    <xf numFmtId="173" fontId="5" fillId="13" borderId="57" xfId="0" applyNumberFormat="1" applyFont="1" applyFill="1" applyBorder="1"/>
    <xf numFmtId="167" fontId="5" fillId="13" borderId="180" xfId="0" applyNumberFormat="1" applyFont="1" applyFill="1" applyBorder="1"/>
    <xf numFmtId="0" fontId="13" fillId="0" borderId="0" xfId="0" applyFont="1" applyFill="1" applyBorder="1"/>
    <xf numFmtId="0" fontId="98" fillId="0" borderId="0" xfId="0" applyFont="1" applyFill="1" applyBorder="1"/>
    <xf numFmtId="0" fontId="56" fillId="0" borderId="0" xfId="0" applyFont="1" applyFill="1" applyBorder="1"/>
    <xf numFmtId="0" fontId="105" fillId="0" borderId="0" xfId="0" applyFont="1"/>
    <xf numFmtId="0" fontId="97" fillId="0" borderId="0" xfId="57" applyFont="1" applyFill="1" applyAlignment="1">
      <alignment horizontal="left"/>
    </xf>
    <xf numFmtId="1" fontId="12" fillId="0" borderId="0" xfId="25" applyNumberFormat="1" applyFont="1" applyFill="1" applyBorder="1" applyAlignment="1">
      <alignment horizontal="left" vertical="center"/>
    </xf>
    <xf numFmtId="1" fontId="34" fillId="0" borderId="0" xfId="25" applyNumberFormat="1" applyFont="1" applyFill="1" applyBorder="1" applyAlignment="1">
      <alignment wrapText="1"/>
    </xf>
    <xf numFmtId="1" fontId="11" fillId="0" borderId="0" xfId="25" applyNumberFormat="1" applyFont="1" applyFill="1" applyBorder="1" applyAlignment="1">
      <alignment horizontal="right" wrapText="1"/>
    </xf>
    <xf numFmtId="1" fontId="12" fillId="0" borderId="0" xfId="25" applyNumberFormat="1" applyFont="1" applyFill="1" applyBorder="1" applyAlignment="1">
      <alignment horizontal="right" vertical="center"/>
    </xf>
    <xf numFmtId="1" fontId="35" fillId="0" borderId="0" xfId="25" applyNumberFormat="1" applyFont="1" applyFill="1" applyBorder="1" applyAlignment="1">
      <alignment horizontal="right" vertical="center" wrapText="1"/>
    </xf>
    <xf numFmtId="1" fontId="35" fillId="0" borderId="0" xfId="25" applyNumberFormat="1" applyFont="1" applyFill="1" applyBorder="1" applyAlignment="1">
      <alignment vertical="center" wrapText="1"/>
    </xf>
    <xf numFmtId="194" fontId="34" fillId="0" borderId="0" xfId="25" applyNumberFormat="1" applyFont="1" applyFill="1" applyBorder="1" applyAlignment="1">
      <alignment vertical="center"/>
    </xf>
    <xf numFmtId="0" fontId="34" fillId="0" borderId="0" xfId="25" applyFont="1" applyFill="1" applyBorder="1"/>
    <xf numFmtId="1" fontId="10" fillId="0" borderId="0" xfId="25" applyNumberFormat="1" applyFill="1" applyBorder="1"/>
    <xf numFmtId="0" fontId="10" fillId="0" borderId="0" xfId="25" applyFill="1" applyBorder="1"/>
    <xf numFmtId="0" fontId="34" fillId="0" borderId="0" xfId="25" applyFont="1" applyFill="1" applyBorder="1" applyAlignment="1">
      <alignment vertical="center"/>
    </xf>
    <xf numFmtId="0" fontId="34" fillId="0" borderId="0" xfId="25" applyFont="1" applyFill="1" applyBorder="1" applyAlignment="1">
      <alignment horizontal="right"/>
    </xf>
    <xf numFmtId="0" fontId="34" fillId="0" borderId="0" xfId="25" applyFont="1" applyFill="1" applyBorder="1" applyAlignment="1"/>
    <xf numFmtId="1" fontId="34" fillId="0" borderId="0" xfId="25" applyNumberFormat="1" applyFont="1" applyFill="1" applyBorder="1"/>
    <xf numFmtId="0" fontId="46" fillId="0" borderId="0" xfId="25" applyFont="1" applyFill="1" applyBorder="1"/>
    <xf numFmtId="194" fontId="34" fillId="0" borderId="0" xfId="25" applyNumberFormat="1" applyFont="1" applyFill="1" applyBorder="1" applyAlignment="1"/>
    <xf numFmtId="1" fontId="34" fillId="0" borderId="0" xfId="25" applyNumberFormat="1" applyFont="1" applyFill="1" applyBorder="1" applyAlignment="1">
      <alignment vertical="center"/>
    </xf>
    <xf numFmtId="194" fontId="34" fillId="0" borderId="0" xfId="25" applyNumberFormat="1" applyFont="1" applyFill="1" applyBorder="1"/>
    <xf numFmtId="195" fontId="34" fillId="0" borderId="0" xfId="25" applyNumberFormat="1" applyFont="1" applyFill="1" applyBorder="1" applyAlignment="1"/>
    <xf numFmtId="1" fontId="75" fillId="0" borderId="0" xfId="25" applyNumberFormat="1" applyFont="1" applyFill="1" applyBorder="1"/>
    <xf numFmtId="1" fontId="34" fillId="0" borderId="0" xfId="25" applyNumberFormat="1" applyFont="1" applyFill="1" applyBorder="1" applyAlignment="1"/>
    <xf numFmtId="195" fontId="34" fillId="0" borderId="0" xfId="25" applyNumberFormat="1" applyFont="1" applyFill="1" applyBorder="1"/>
    <xf numFmtId="1" fontId="85" fillId="0" borderId="0" xfId="25" applyNumberFormat="1" applyFont="1" applyFill="1" applyBorder="1"/>
    <xf numFmtId="0" fontId="85" fillId="0" borderId="0" xfId="25" applyFont="1" applyFill="1" applyBorder="1"/>
    <xf numFmtId="0" fontId="86" fillId="0" borderId="0" xfId="25" applyFont="1" applyFill="1" applyBorder="1"/>
    <xf numFmtId="0" fontId="87" fillId="0" borderId="0" xfId="25" applyFont="1" applyFill="1" applyBorder="1"/>
    <xf numFmtId="1" fontId="46" fillId="0" borderId="0" xfId="25" applyNumberFormat="1" applyFont="1" applyFill="1" applyBorder="1"/>
    <xf numFmtId="0" fontId="60" fillId="0" borderId="0" xfId="0" applyFont="1" applyFill="1" applyAlignment="1">
      <alignment vertical="center"/>
    </xf>
    <xf numFmtId="0" fontId="60" fillId="0" borderId="0" xfId="0" applyFont="1" applyFill="1"/>
    <xf numFmtId="0" fontId="106" fillId="0" borderId="0" xfId="0" applyFont="1"/>
    <xf numFmtId="0" fontId="106" fillId="0" borderId="0" xfId="0" applyFont="1" applyAlignment="1">
      <alignment vertical="center"/>
    </xf>
    <xf numFmtId="0" fontId="106" fillId="0" borderId="0" xfId="0" applyFont="1" applyFill="1" applyAlignment="1">
      <alignment vertical="center"/>
    </xf>
    <xf numFmtId="0" fontId="106" fillId="0" borderId="0" xfId="0" applyFont="1" applyFill="1"/>
    <xf numFmtId="169" fontId="26" fillId="0" borderId="0" xfId="47" applyNumberFormat="1" applyFont="1" applyFill="1" applyBorder="1" applyAlignment="1">
      <alignment horizontal="center" vertical="center" wrapText="1"/>
    </xf>
    <xf numFmtId="169" fontId="22" fillId="0" borderId="0" xfId="47" applyNumberFormat="1" applyFont="1" applyFill="1" applyBorder="1" applyAlignment="1">
      <alignment vertical="center"/>
    </xf>
    <xf numFmtId="0" fontId="18" fillId="0" borderId="0" xfId="47" applyFont="1" applyFill="1" applyAlignment="1">
      <alignment vertical="center"/>
    </xf>
    <xf numFmtId="10" fontId="18" fillId="0" borderId="0" xfId="52" applyNumberFormat="1" applyFont="1" applyAlignment="1">
      <alignment vertical="center"/>
    </xf>
    <xf numFmtId="169" fontId="17" fillId="0" borderId="0" xfId="47" applyNumberFormat="1" applyFont="1" applyAlignment="1">
      <alignment vertical="center"/>
    </xf>
    <xf numFmtId="0" fontId="108" fillId="0" borderId="0" xfId="0" applyFont="1"/>
    <xf numFmtId="0" fontId="108" fillId="0" borderId="0" xfId="0" applyFont="1" applyFill="1" applyBorder="1"/>
    <xf numFmtId="0" fontId="109" fillId="0" borderId="0" xfId="0" applyFont="1"/>
    <xf numFmtId="0" fontId="109" fillId="0" borderId="0" xfId="0" applyFont="1" applyAlignment="1">
      <alignment horizontal="center" vertical="center"/>
    </xf>
    <xf numFmtId="0" fontId="109" fillId="0" borderId="0" xfId="0" applyFont="1" applyFill="1" applyBorder="1"/>
    <xf numFmtId="0" fontId="110" fillId="0" borderId="0" xfId="0" applyFont="1" applyFill="1" applyBorder="1"/>
    <xf numFmtId="0" fontId="102" fillId="0" borderId="0" xfId="0" applyFont="1" applyAlignment="1">
      <alignment horizontal="center"/>
    </xf>
    <xf numFmtId="0" fontId="102" fillId="0" borderId="0" xfId="0" applyFont="1" applyFill="1" applyBorder="1" applyAlignment="1">
      <alignment horizontal="center"/>
    </xf>
    <xf numFmtId="167" fontId="4" fillId="13" borderId="180" xfId="0" applyNumberFormat="1" applyFont="1" applyFill="1" applyBorder="1"/>
    <xf numFmtId="0" fontId="4" fillId="0" borderId="113" xfId="0" applyFont="1" applyBorder="1"/>
    <xf numFmtId="0" fontId="4" fillId="0" borderId="83" xfId="0" applyFont="1" applyBorder="1"/>
    <xf numFmtId="0" fontId="4" fillId="0" borderId="71" xfId="0" applyFont="1" applyBorder="1"/>
    <xf numFmtId="0" fontId="111" fillId="0" borderId="3" xfId="0" applyFont="1" applyBorder="1"/>
    <xf numFmtId="173" fontId="13" fillId="0" borderId="0" xfId="0" applyNumberFormat="1" applyFont="1" applyFill="1" applyBorder="1"/>
    <xf numFmtId="0" fontId="97" fillId="0" borderId="0" xfId="0" applyFont="1" applyFill="1" applyBorder="1"/>
    <xf numFmtId="0" fontId="0" fillId="0" borderId="0" xfId="0" applyAlignment="1"/>
    <xf numFmtId="0" fontId="26" fillId="0" borderId="0" xfId="46" applyFont="1" applyAlignment="1">
      <alignment horizontal="center" vertical="center"/>
    </xf>
    <xf numFmtId="173" fontId="17" fillId="0" borderId="0" xfId="47" applyNumberFormat="1" applyFont="1" applyAlignment="1">
      <alignment vertical="center"/>
    </xf>
    <xf numFmtId="173" fontId="20" fillId="0" borderId="4" xfId="47" applyNumberFormat="1" applyFont="1" applyBorder="1" applyAlignment="1">
      <alignment vertical="center"/>
    </xf>
    <xf numFmtId="173" fontId="20" fillId="24" borderId="3" xfId="46" applyNumberFormat="1" applyFont="1" applyFill="1" applyBorder="1" applyAlignment="1">
      <alignment horizontal="right" vertical="center"/>
    </xf>
    <xf numFmtId="173" fontId="20" fillId="28" borderId="3" xfId="46" applyNumberFormat="1" applyFont="1" applyFill="1" applyBorder="1" applyAlignment="1">
      <alignment vertical="center"/>
    </xf>
    <xf numFmtId="0" fontId="6" fillId="0" borderId="0" xfId="46" applyFont="1"/>
    <xf numFmtId="0" fontId="17" fillId="0" borderId="0" xfId="46" applyFont="1" applyAlignment="1">
      <alignment vertical="center"/>
    </xf>
    <xf numFmtId="0" fontId="112" fillId="0" borderId="0" xfId="46" applyFont="1" applyAlignment="1">
      <alignment vertical="center"/>
    </xf>
    <xf numFmtId="169" fontId="17" fillId="0" borderId="0" xfId="47" applyNumberFormat="1" applyFont="1" applyBorder="1" applyAlignment="1">
      <alignment vertical="center"/>
    </xf>
    <xf numFmtId="0" fontId="6" fillId="0" borderId="0" xfId="46" applyFont="1" applyAlignment="1">
      <alignment horizontal="center"/>
    </xf>
    <xf numFmtId="0" fontId="10" fillId="0" borderId="0" xfId="0" applyFont="1" applyAlignment="1"/>
    <xf numFmtId="0" fontId="21" fillId="0" borderId="51" xfId="47" applyFont="1" applyBorder="1" applyAlignment="1">
      <alignment horizontal="centerContinuous" vertical="center" wrapText="1"/>
    </xf>
    <xf numFmtId="0" fontId="11" fillId="0" borderId="41" xfId="43" applyBorder="1" applyAlignment="1">
      <alignment horizontal="center" vertical="center" wrapText="1"/>
    </xf>
    <xf numFmtId="0" fontId="20" fillId="28" borderId="3" xfId="46" applyFont="1" applyFill="1" applyBorder="1" applyAlignment="1">
      <alignment horizontal="center" vertical="center"/>
    </xf>
    <xf numFmtId="0" fontId="32" fillId="28" borderId="3" xfId="46" applyFill="1" applyBorder="1"/>
    <xf numFmtId="0" fontId="18" fillId="28" borderId="3" xfId="47" applyFont="1" applyFill="1" applyBorder="1" applyAlignment="1">
      <alignment vertical="center"/>
    </xf>
    <xf numFmtId="169" fontId="17" fillId="28" borderId="3" xfId="47" applyNumberFormat="1" applyFont="1" applyFill="1" applyBorder="1" applyAlignment="1">
      <alignment vertical="center"/>
    </xf>
    <xf numFmtId="169" fontId="22" fillId="28" borderId="3" xfId="47" applyNumberFormat="1" applyFont="1" applyFill="1" applyBorder="1" applyAlignment="1">
      <alignment vertical="center"/>
    </xf>
    <xf numFmtId="0" fontId="20" fillId="0" borderId="12" xfId="47" applyFont="1" applyBorder="1" applyAlignment="1">
      <alignment horizontal="center" vertical="center"/>
    </xf>
    <xf numFmtId="173" fontId="22" fillId="28" borderId="3" xfId="47" applyNumberFormat="1" applyFont="1" applyFill="1" applyBorder="1" applyAlignment="1">
      <alignment vertical="center"/>
    </xf>
    <xf numFmtId="165" fontId="18" fillId="28" borderId="3" xfId="47" applyNumberFormat="1" applyFont="1" applyFill="1" applyBorder="1" applyAlignment="1">
      <alignment vertical="center"/>
    </xf>
    <xf numFmtId="173" fontId="20" fillId="29" borderId="3" xfId="46" applyNumberFormat="1" applyFont="1" applyFill="1" applyBorder="1" applyAlignment="1">
      <alignment horizontal="right" vertical="center"/>
    </xf>
    <xf numFmtId="173" fontId="22" fillId="24" borderId="55" xfId="47" applyNumberFormat="1" applyFont="1" applyFill="1" applyBorder="1" applyAlignment="1">
      <alignment vertical="center"/>
    </xf>
    <xf numFmtId="0" fontId="20" fillId="0" borderId="51" xfId="47" applyFont="1" applyBorder="1" applyAlignment="1">
      <alignment horizontal="centerContinuous" vertical="center" wrapText="1"/>
    </xf>
    <xf numFmtId="0" fontId="20" fillId="0" borderId="41" xfId="47" applyFont="1" applyBorder="1" applyAlignment="1">
      <alignment horizontal="centerContinuous" vertical="center" wrapText="1"/>
    </xf>
    <xf numFmtId="0" fontId="20" fillId="0" borderId="5" xfId="47" applyFont="1" applyBorder="1" applyAlignment="1">
      <alignment horizontal="center" vertical="center" wrapText="1"/>
    </xf>
    <xf numFmtId="173" fontId="22" fillId="0" borderId="5" xfId="47" applyNumberFormat="1" applyFont="1" applyBorder="1" applyAlignment="1">
      <alignment vertical="center"/>
    </xf>
    <xf numFmtId="173" fontId="22" fillId="13" borderId="5" xfId="47" applyNumberFormat="1" applyFont="1" applyFill="1" applyBorder="1" applyAlignment="1">
      <alignment vertical="center"/>
    </xf>
    <xf numFmtId="0" fontId="21" fillId="0" borderId="185" xfId="47" applyFont="1" applyBorder="1" applyAlignment="1">
      <alignment horizontal="centerContinuous" vertical="center" wrapText="1"/>
    </xf>
    <xf numFmtId="0" fontId="12" fillId="0" borderId="186" xfId="47" applyFont="1" applyBorder="1" applyAlignment="1">
      <alignment horizontal="center" vertical="center" wrapText="1"/>
    </xf>
    <xf numFmtId="0" fontId="20" fillId="0" borderId="56" xfId="47" applyFont="1" applyBorder="1" applyAlignment="1">
      <alignment horizontal="center" vertical="center" wrapText="1"/>
    </xf>
    <xf numFmtId="173" fontId="22" fillId="0" borderId="56" xfId="47" applyNumberFormat="1" applyFont="1" applyBorder="1" applyAlignment="1">
      <alignment vertical="center"/>
    </xf>
    <xf numFmtId="173" fontId="22" fillId="13" borderId="56" xfId="47" applyNumberFormat="1" applyFont="1" applyFill="1" applyBorder="1" applyAlignment="1">
      <alignment vertical="center"/>
    </xf>
    <xf numFmtId="0" fontId="20" fillId="0" borderId="33" xfId="47" applyFont="1" applyBorder="1" applyAlignment="1">
      <alignment horizontal="centerContinuous" vertical="center" wrapText="1"/>
    </xf>
    <xf numFmtId="0" fontId="18" fillId="0" borderId="185" xfId="47" applyFont="1" applyBorder="1" applyAlignment="1">
      <alignment horizontal="centerContinuous" vertical="center" wrapText="1"/>
    </xf>
    <xf numFmtId="0" fontId="20" fillId="0" borderId="72" xfId="47" applyFont="1" applyBorder="1" applyAlignment="1">
      <alignment horizontal="centerContinuous" vertical="center" wrapText="1"/>
    </xf>
    <xf numFmtId="0" fontId="18" fillId="0" borderId="186" xfId="47" applyFont="1" applyBorder="1" applyAlignment="1">
      <alignment horizontal="centerContinuous" vertical="center" wrapText="1"/>
    </xf>
    <xf numFmtId="0" fontId="20" fillId="0" borderId="20" xfId="47" applyFont="1" applyBorder="1" applyAlignment="1">
      <alignment horizontal="center" vertical="center" wrapText="1"/>
    </xf>
    <xf numFmtId="173" fontId="22" fillId="0" borderId="20" xfId="47" applyNumberFormat="1" applyFont="1" applyBorder="1" applyAlignment="1">
      <alignment vertical="center"/>
    </xf>
    <xf numFmtId="173" fontId="22" fillId="13" borderId="20" xfId="47" applyNumberFormat="1" applyFont="1" applyFill="1" applyBorder="1" applyAlignment="1">
      <alignment vertical="center"/>
    </xf>
    <xf numFmtId="0" fontId="17" fillId="0" borderId="51" xfId="47" applyFont="1" applyBorder="1" applyAlignment="1">
      <alignment horizontal="centerContinuous" vertical="center" wrapText="1"/>
    </xf>
    <xf numFmtId="0" fontId="17" fillId="0" borderId="41" xfId="47" applyFont="1" applyBorder="1" applyAlignment="1">
      <alignment horizontal="centerContinuous" vertical="center" wrapText="1"/>
    </xf>
    <xf numFmtId="0" fontId="20" fillId="0" borderId="2" xfId="47" applyFont="1" applyBorder="1" applyAlignment="1">
      <alignment horizontal="center" vertical="center" wrapText="1"/>
    </xf>
    <xf numFmtId="173" fontId="22" fillId="0" borderId="2" xfId="47" applyNumberFormat="1" applyFont="1" applyBorder="1" applyAlignment="1">
      <alignment vertical="center"/>
    </xf>
    <xf numFmtId="173" fontId="22" fillId="13" borderId="2" xfId="47" applyNumberFormat="1" applyFont="1" applyFill="1" applyBorder="1" applyAlignment="1">
      <alignment vertical="center"/>
    </xf>
    <xf numFmtId="0" fontId="18" fillId="0" borderId="51" xfId="47" applyFont="1" applyBorder="1" applyAlignment="1">
      <alignment horizontal="centerContinuous" vertical="center" wrapText="1"/>
    </xf>
    <xf numFmtId="0" fontId="18" fillId="0" borderId="41" xfId="47" applyFont="1" applyBorder="1" applyAlignment="1">
      <alignment horizontal="centerContinuous" vertical="center" wrapText="1"/>
    </xf>
    <xf numFmtId="0" fontId="20" fillId="0" borderId="32" xfId="47" applyFont="1" applyBorder="1" applyAlignment="1">
      <alignment horizontal="centerContinuous" vertical="center" wrapText="1"/>
    </xf>
    <xf numFmtId="0" fontId="22" fillId="0" borderId="32" xfId="47" applyFont="1" applyBorder="1" applyAlignment="1">
      <alignment horizontal="centerContinuous" vertical="center" wrapText="1"/>
    </xf>
    <xf numFmtId="173" fontId="22" fillId="28" borderId="20" xfId="47" applyNumberFormat="1" applyFont="1" applyFill="1" applyBorder="1" applyAlignment="1">
      <alignment vertical="center"/>
    </xf>
    <xf numFmtId="173" fontId="20" fillId="28" borderId="2" xfId="46" applyNumberFormat="1" applyFont="1" applyFill="1" applyBorder="1" applyAlignment="1">
      <alignment vertical="center"/>
    </xf>
    <xf numFmtId="173" fontId="20" fillId="28" borderId="5" xfId="46" applyNumberFormat="1" applyFont="1" applyFill="1" applyBorder="1" applyAlignment="1">
      <alignment vertical="center"/>
    </xf>
    <xf numFmtId="173" fontId="20" fillId="28" borderId="20" xfId="46" applyNumberFormat="1" applyFont="1" applyFill="1" applyBorder="1" applyAlignment="1">
      <alignment vertical="center"/>
    </xf>
    <xf numFmtId="173" fontId="20" fillId="28" borderId="56" xfId="46" applyNumberFormat="1" applyFont="1" applyFill="1" applyBorder="1" applyAlignment="1">
      <alignment vertical="center"/>
    </xf>
    <xf numFmtId="0" fontId="12" fillId="0" borderId="41" xfId="47" applyFont="1" applyBorder="1" applyAlignment="1">
      <alignment horizontal="center" vertical="center" wrapText="1"/>
    </xf>
    <xf numFmtId="169" fontId="22" fillId="0" borderId="2" xfId="47" applyNumberFormat="1" applyFont="1" applyBorder="1" applyAlignment="1">
      <alignment vertical="center"/>
    </xf>
    <xf numFmtId="169" fontId="22" fillId="13" borderId="2" xfId="47" applyNumberFormat="1" applyFont="1" applyFill="1" applyBorder="1" applyAlignment="1">
      <alignment vertical="center"/>
    </xf>
    <xf numFmtId="169" fontId="22" fillId="0" borderId="5" xfId="47" applyNumberFormat="1" applyFont="1" applyBorder="1" applyAlignment="1">
      <alignment vertical="center"/>
    </xf>
    <xf numFmtId="169" fontId="22" fillId="13" borderId="5" xfId="47" applyNumberFormat="1" applyFont="1" applyFill="1" applyBorder="1" applyAlignment="1">
      <alignment vertical="center"/>
    </xf>
    <xf numFmtId="169" fontId="22" fillId="0" borderId="20" xfId="47" applyNumberFormat="1" applyFont="1" applyBorder="1" applyAlignment="1">
      <alignment vertical="center"/>
    </xf>
    <xf numFmtId="169" fontId="22" fillId="0" borderId="56" xfId="47" applyNumberFormat="1" applyFont="1" applyBorder="1" applyAlignment="1">
      <alignment vertical="center"/>
    </xf>
    <xf numFmtId="169" fontId="22" fillId="13" borderId="20" xfId="47" applyNumberFormat="1" applyFont="1" applyFill="1" applyBorder="1" applyAlignment="1">
      <alignment vertical="center"/>
    </xf>
    <xf numFmtId="169" fontId="22" fillId="13" borderId="56" xfId="47" applyNumberFormat="1" applyFont="1" applyFill="1" applyBorder="1" applyAlignment="1">
      <alignment vertical="center"/>
    </xf>
    <xf numFmtId="0" fontId="22" fillId="0" borderId="4" xfId="47" applyFont="1" applyBorder="1" applyAlignment="1">
      <alignment horizontal="centerContinuous" vertical="center" wrapText="1"/>
    </xf>
    <xf numFmtId="169" fontId="22" fillId="28" borderId="5" xfId="47" applyNumberFormat="1" applyFont="1" applyFill="1" applyBorder="1" applyAlignment="1">
      <alignment vertical="center"/>
    </xf>
    <xf numFmtId="165" fontId="18" fillId="28" borderId="5" xfId="47" applyNumberFormat="1" applyFont="1" applyFill="1" applyBorder="1" applyAlignment="1">
      <alignment vertical="center"/>
    </xf>
    <xf numFmtId="165" fontId="18" fillId="0" borderId="20" xfId="47" applyNumberFormat="1" applyFont="1" applyBorder="1" applyAlignment="1">
      <alignment vertical="center"/>
    </xf>
    <xf numFmtId="165" fontId="18" fillId="0" borderId="56" xfId="47" applyNumberFormat="1" applyFont="1" applyBorder="1" applyAlignment="1">
      <alignment vertical="center"/>
    </xf>
    <xf numFmtId="0" fontId="20" fillId="28" borderId="2" xfId="46" applyFont="1" applyFill="1" applyBorder="1" applyAlignment="1">
      <alignment horizontal="center" vertical="center"/>
    </xf>
    <xf numFmtId="0" fontId="20" fillId="28" borderId="5" xfId="46" applyFont="1" applyFill="1" applyBorder="1" applyAlignment="1">
      <alignment horizontal="center" vertical="center"/>
    </xf>
    <xf numFmtId="0" fontId="20" fillId="28" borderId="20" xfId="46" applyFont="1" applyFill="1" applyBorder="1" applyAlignment="1">
      <alignment horizontal="center" vertical="center"/>
    </xf>
    <xf numFmtId="0" fontId="20" fillId="28" borderId="56" xfId="46" applyFont="1" applyFill="1" applyBorder="1" applyAlignment="1">
      <alignment horizontal="center" vertical="center"/>
    </xf>
    <xf numFmtId="169" fontId="32" fillId="28" borderId="2" xfId="46" applyNumberFormat="1" applyFill="1" applyBorder="1"/>
    <xf numFmtId="0" fontId="32" fillId="28" borderId="5" xfId="46" applyFill="1" applyBorder="1"/>
    <xf numFmtId="0" fontId="32" fillId="28" borderId="56" xfId="46" applyFill="1" applyBorder="1"/>
    <xf numFmtId="169" fontId="32" fillId="28" borderId="5" xfId="46" applyNumberFormat="1" applyFill="1" applyBorder="1"/>
    <xf numFmtId="169" fontId="32" fillId="28" borderId="20" xfId="46" applyNumberFormat="1" applyFill="1" applyBorder="1"/>
    <xf numFmtId="169" fontId="32" fillId="28" borderId="56" xfId="46" applyNumberFormat="1" applyFill="1" applyBorder="1"/>
    <xf numFmtId="0" fontId="18" fillId="28" borderId="2" xfId="47" applyFont="1" applyFill="1" applyBorder="1" applyAlignment="1">
      <alignment vertical="center"/>
    </xf>
    <xf numFmtId="0" fontId="18" fillId="28" borderId="5" xfId="47" applyFont="1" applyFill="1" applyBorder="1" applyAlignment="1">
      <alignment vertical="center"/>
    </xf>
    <xf numFmtId="0" fontId="18" fillId="28" borderId="20" xfId="47" applyFont="1" applyFill="1" applyBorder="1" applyAlignment="1">
      <alignment vertical="center"/>
    </xf>
    <xf numFmtId="0" fontId="18" fillId="28" borderId="56" xfId="47" applyFont="1" applyFill="1" applyBorder="1" applyAlignment="1">
      <alignment vertical="center"/>
    </xf>
    <xf numFmtId="0" fontId="17" fillId="0" borderId="2" xfId="47" applyFont="1" applyBorder="1" applyAlignment="1">
      <alignment horizontal="center" vertical="center" wrapText="1"/>
    </xf>
    <xf numFmtId="0" fontId="17" fillId="0" borderId="5" xfId="47" applyFont="1" applyBorder="1" applyAlignment="1">
      <alignment horizontal="center" vertical="center" wrapText="1"/>
    </xf>
    <xf numFmtId="0" fontId="17" fillId="0" borderId="20" xfId="47" applyFont="1" applyBorder="1" applyAlignment="1">
      <alignment horizontal="center" vertical="center" wrapText="1"/>
    </xf>
    <xf numFmtId="0" fontId="17" fillId="0" borderId="56" xfId="47" applyFont="1" applyBorder="1" applyAlignment="1">
      <alignment horizontal="center" vertical="center" wrapText="1"/>
    </xf>
    <xf numFmtId="169" fontId="20" fillId="28" borderId="3" xfId="47" applyNumberFormat="1" applyFont="1" applyFill="1" applyBorder="1" applyAlignment="1">
      <alignment vertical="center"/>
    </xf>
    <xf numFmtId="0" fontId="113" fillId="28" borderId="2" xfId="46" applyFont="1" applyFill="1" applyBorder="1"/>
    <xf numFmtId="0" fontId="113" fillId="28" borderId="20" xfId="46" applyFont="1" applyFill="1" applyBorder="1"/>
    <xf numFmtId="0" fontId="113" fillId="28" borderId="56" xfId="46" applyFont="1" applyFill="1" applyBorder="1"/>
    <xf numFmtId="0" fontId="20" fillId="28" borderId="3" xfId="47" applyFont="1" applyFill="1" applyBorder="1" applyAlignment="1">
      <alignment vertical="center"/>
    </xf>
    <xf numFmtId="0" fontId="20" fillId="28" borderId="2" xfId="47" applyFont="1" applyFill="1" applyBorder="1" applyAlignment="1">
      <alignment vertical="center"/>
    </xf>
    <xf numFmtId="0" fontId="20" fillId="28" borderId="20" xfId="47" applyFont="1" applyFill="1" applyBorder="1" applyAlignment="1">
      <alignment vertical="center"/>
    </xf>
    <xf numFmtId="0" fontId="20" fillId="28" borderId="56" xfId="47" applyFont="1" applyFill="1" applyBorder="1" applyAlignment="1">
      <alignment vertical="center"/>
    </xf>
    <xf numFmtId="0" fontId="20" fillId="28" borderId="5" xfId="47" applyFont="1" applyFill="1" applyBorder="1" applyAlignment="1">
      <alignment vertical="center"/>
    </xf>
    <xf numFmtId="0" fontId="20" fillId="28" borderId="2" xfId="47" applyFont="1" applyFill="1" applyBorder="1" applyAlignment="1">
      <alignment horizontal="center" vertical="center"/>
    </xf>
    <xf numFmtId="0" fontId="20" fillId="28" borderId="5" xfId="47" applyFont="1" applyFill="1" applyBorder="1" applyAlignment="1">
      <alignment horizontal="center" vertical="center"/>
    </xf>
    <xf numFmtId="0" fontId="21" fillId="0" borderId="2" xfId="47" applyFont="1" applyBorder="1" applyAlignment="1">
      <alignment horizontal="center" vertical="center" wrapText="1"/>
    </xf>
    <xf numFmtId="0" fontId="21" fillId="0" borderId="5" xfId="47" applyFont="1" applyBorder="1" applyAlignment="1">
      <alignment horizontal="center" vertical="center" wrapText="1"/>
    </xf>
    <xf numFmtId="0" fontId="21" fillId="0" borderId="20" xfId="47" applyFont="1" applyBorder="1" applyAlignment="1">
      <alignment horizontal="center" vertical="center" wrapText="1"/>
    </xf>
    <xf numFmtId="0" fontId="21" fillId="0" borderId="56" xfId="47" applyFont="1" applyBorder="1" applyAlignment="1">
      <alignment horizontal="center" vertical="center" wrapText="1"/>
    </xf>
    <xf numFmtId="169" fontId="17" fillId="28" borderId="2" xfId="47" applyNumberFormat="1" applyFont="1" applyFill="1" applyBorder="1" applyAlignment="1">
      <alignment vertical="center"/>
    </xf>
    <xf numFmtId="169" fontId="17" fillId="28" borderId="5" xfId="47" applyNumberFormat="1" applyFont="1" applyFill="1" applyBorder="1" applyAlignment="1">
      <alignment vertical="center"/>
    </xf>
    <xf numFmtId="169" fontId="17" fillId="28" borderId="20" xfId="47" applyNumberFormat="1" applyFont="1" applyFill="1" applyBorder="1" applyAlignment="1">
      <alignment vertical="center"/>
    </xf>
    <xf numFmtId="169" fontId="17" fillId="28" borderId="56" xfId="47" applyNumberFormat="1" applyFont="1" applyFill="1" applyBorder="1" applyAlignment="1">
      <alignment vertical="center"/>
    </xf>
    <xf numFmtId="169" fontId="20" fillId="28" borderId="2" xfId="47" applyNumberFormat="1" applyFont="1" applyFill="1" applyBorder="1" applyAlignment="1">
      <alignment vertical="center"/>
    </xf>
    <xf numFmtId="169" fontId="20" fillId="28" borderId="5" xfId="47" applyNumberFormat="1" applyFont="1" applyFill="1" applyBorder="1" applyAlignment="1">
      <alignment vertical="center"/>
    </xf>
    <xf numFmtId="169" fontId="20" fillId="28" borderId="20" xfId="47" applyNumberFormat="1" applyFont="1" applyFill="1" applyBorder="1" applyAlignment="1">
      <alignment vertical="center"/>
    </xf>
    <xf numFmtId="169" fontId="20" fillId="28" borderId="56" xfId="47" applyNumberFormat="1" applyFont="1" applyFill="1" applyBorder="1" applyAlignment="1">
      <alignment vertical="center"/>
    </xf>
    <xf numFmtId="169" fontId="22" fillId="0" borderId="2" xfId="47" applyNumberFormat="1" applyFont="1" applyFill="1" applyBorder="1" applyAlignment="1">
      <alignment vertical="center"/>
    </xf>
    <xf numFmtId="169" fontId="22" fillId="0" borderId="5" xfId="47" applyNumberFormat="1" applyFont="1" applyFill="1" applyBorder="1" applyAlignment="1">
      <alignment vertical="center"/>
    </xf>
    <xf numFmtId="169" fontId="22" fillId="0" borderId="20" xfId="47" applyNumberFormat="1" applyFont="1" applyFill="1" applyBorder="1" applyAlignment="1">
      <alignment vertical="center"/>
    </xf>
    <xf numFmtId="169" fontId="22" fillId="0" borderId="56" xfId="47" applyNumberFormat="1" applyFont="1" applyFill="1" applyBorder="1" applyAlignment="1">
      <alignment vertical="center"/>
    </xf>
    <xf numFmtId="169" fontId="22" fillId="28" borderId="2" xfId="47" applyNumberFormat="1" applyFont="1" applyFill="1" applyBorder="1" applyAlignment="1">
      <alignment vertical="center"/>
    </xf>
    <xf numFmtId="169" fontId="22" fillId="28" borderId="20" xfId="47" applyNumberFormat="1" applyFont="1" applyFill="1" applyBorder="1" applyAlignment="1">
      <alignment vertical="center"/>
    </xf>
    <xf numFmtId="169" fontId="22" fillId="28" borderId="56" xfId="47" applyNumberFormat="1" applyFont="1" applyFill="1" applyBorder="1" applyAlignment="1">
      <alignment vertical="center"/>
    </xf>
    <xf numFmtId="164" fontId="35" fillId="0" borderId="0" xfId="50" applyNumberFormat="1" applyFont="1" applyBorder="1" applyAlignment="1">
      <alignment vertical="center"/>
    </xf>
    <xf numFmtId="167" fontId="11" fillId="0" borderId="3" xfId="50" applyNumberFormat="1" applyFont="1" applyFill="1" applyBorder="1" applyAlignment="1">
      <alignment vertical="center"/>
    </xf>
    <xf numFmtId="167" fontId="12" fillId="5" borderId="3" xfId="50" applyNumberFormat="1" applyFont="1" applyFill="1" applyBorder="1" applyAlignment="1">
      <alignment vertical="center"/>
    </xf>
    <xf numFmtId="164" fontId="26" fillId="5" borderId="81" xfId="50" applyNumberFormat="1" applyFont="1" applyFill="1" applyBorder="1" applyAlignment="1">
      <alignment vertical="center"/>
    </xf>
    <xf numFmtId="0" fontId="35" fillId="22" borderId="80" xfId="50" applyFont="1" applyFill="1" applyBorder="1" applyAlignment="1">
      <alignment horizontal="center" vertical="center" wrapText="1"/>
    </xf>
    <xf numFmtId="164" fontId="28" fillId="22" borderId="97" xfId="50" applyNumberFormat="1" applyFont="1" applyFill="1" applyBorder="1" applyAlignment="1">
      <alignment vertical="center"/>
    </xf>
    <xf numFmtId="0" fontId="112" fillId="0" borderId="7" xfId="50" applyFont="1" applyBorder="1" applyAlignment="1">
      <alignment vertical="center" wrapText="1"/>
    </xf>
    <xf numFmtId="0" fontId="27" fillId="19" borderId="71" xfId="50" applyFont="1" applyFill="1" applyBorder="1" applyAlignment="1">
      <alignment horizontal="center" vertical="center"/>
    </xf>
    <xf numFmtId="0" fontId="27" fillId="19" borderId="9" xfId="50" applyFont="1" applyFill="1" applyBorder="1" applyAlignment="1">
      <alignment horizontal="center" vertical="center"/>
    </xf>
    <xf numFmtId="0" fontId="27" fillId="19" borderId="77" xfId="50" applyFont="1" applyFill="1" applyBorder="1" applyAlignment="1">
      <alignment horizontal="center" vertical="center"/>
    </xf>
    <xf numFmtId="0" fontId="50" fillId="0" borderId="8" xfId="50" applyFont="1" applyFill="1" applyBorder="1" applyAlignment="1">
      <alignment horizontal="center" vertical="center" wrapText="1"/>
    </xf>
    <xf numFmtId="0" fontId="35" fillId="19" borderId="8" xfId="50" applyFont="1" applyFill="1" applyBorder="1" applyAlignment="1">
      <alignment horizontal="center" vertical="center" wrapText="1"/>
    </xf>
    <xf numFmtId="0" fontId="35" fillId="19" borderId="6" xfId="50" applyFont="1" applyFill="1" applyBorder="1" applyAlignment="1">
      <alignment horizontal="center" vertical="center" wrapText="1"/>
    </xf>
    <xf numFmtId="0" fontId="6" fillId="0" borderId="67" xfId="50" applyFont="1" applyBorder="1" applyAlignment="1">
      <alignment vertical="center" wrapText="1"/>
    </xf>
    <xf numFmtId="0" fontId="27" fillId="19" borderId="19" xfId="50" applyFont="1" applyFill="1" applyBorder="1" applyAlignment="1">
      <alignment horizontal="center" vertical="center"/>
    </xf>
    <xf numFmtId="0" fontId="27" fillId="19" borderId="61" xfId="50" applyFont="1" applyFill="1" applyBorder="1" applyAlignment="1">
      <alignment horizontal="center" vertical="center"/>
    </xf>
    <xf numFmtId="0" fontId="27" fillId="19" borderId="67" xfId="50" applyFont="1" applyFill="1" applyBorder="1" applyAlignment="1">
      <alignment horizontal="center" vertical="center"/>
    </xf>
    <xf numFmtId="0" fontId="35" fillId="19" borderId="104" xfId="50" applyFont="1" applyFill="1" applyBorder="1" applyAlignment="1">
      <alignment horizontal="center" vertical="center" wrapText="1"/>
    </xf>
    <xf numFmtId="0" fontId="35" fillId="19" borderId="61" xfId="50" applyFont="1" applyFill="1" applyBorder="1" applyAlignment="1">
      <alignment horizontal="center" vertical="center" wrapText="1"/>
    </xf>
    <xf numFmtId="0" fontId="27" fillId="0" borderId="67" xfId="50" applyFont="1" applyFill="1" applyBorder="1" applyAlignment="1">
      <alignment horizontal="center" vertical="center"/>
    </xf>
    <xf numFmtId="179" fontId="112" fillId="0" borderId="77" xfId="50" applyNumberFormat="1" applyFont="1" applyFill="1" applyBorder="1" applyAlignment="1">
      <alignment horizontal="right" vertical="center"/>
    </xf>
    <xf numFmtId="179" fontId="28" fillId="0" borderId="67" xfId="50" applyNumberFormat="1" applyFont="1" applyFill="1" applyBorder="1" applyAlignment="1">
      <alignment vertical="center"/>
    </xf>
    <xf numFmtId="190" fontId="26" fillId="5" borderId="67" xfId="50" applyNumberFormat="1" applyFont="1" applyFill="1" applyBorder="1" applyAlignment="1">
      <alignment vertical="center"/>
    </xf>
    <xf numFmtId="190" fontId="26" fillId="5" borderId="102" xfId="50" applyNumberFormat="1" applyFont="1" applyFill="1" applyBorder="1" applyAlignment="1">
      <alignment vertical="center"/>
    </xf>
    <xf numFmtId="179" fontId="42" fillId="0" borderId="67" xfId="50" applyNumberFormat="1" applyFont="1" applyFill="1" applyBorder="1" applyAlignment="1">
      <alignment vertical="center"/>
    </xf>
    <xf numFmtId="177" fontId="47" fillId="0" borderId="104" xfId="52" applyNumberFormat="1" applyFont="1" applyFill="1" applyBorder="1" applyAlignment="1">
      <alignment horizontal="center" vertical="center"/>
    </xf>
    <xf numFmtId="0" fontId="12" fillId="0" borderId="14" xfId="48" applyFont="1" applyBorder="1" applyAlignment="1">
      <alignment horizontal="left" wrapText="1"/>
    </xf>
    <xf numFmtId="0" fontId="115" fillId="0" borderId="0" xfId="58" applyFont="1"/>
    <xf numFmtId="0" fontId="12" fillId="0" borderId="0" xfId="58" applyFont="1"/>
    <xf numFmtId="0" fontId="12" fillId="0" borderId="0" xfId="58" applyFont="1" applyFill="1"/>
    <xf numFmtId="0" fontId="12" fillId="0" borderId="3" xfId="58" applyFont="1" applyFill="1" applyBorder="1" applyAlignment="1">
      <alignment horizontal="center"/>
    </xf>
    <xf numFmtId="0" fontId="114" fillId="0" borderId="0" xfId="58"/>
    <xf numFmtId="0" fontId="115" fillId="0" borderId="12" xfId="58" applyFont="1" applyBorder="1" applyAlignment="1">
      <alignment horizontal="center" vertical="center"/>
    </xf>
    <xf numFmtId="0" fontId="114" fillId="0" borderId="0" xfId="58" applyFill="1"/>
    <xf numFmtId="0" fontId="119" fillId="0" borderId="0" xfId="58" applyFont="1"/>
    <xf numFmtId="0" fontId="119" fillId="0" borderId="0" xfId="58" applyFont="1" applyFill="1"/>
    <xf numFmtId="0" fontId="115" fillId="0" borderId="11" xfId="58" applyFont="1" applyBorder="1" applyAlignment="1">
      <alignment horizontal="center" vertical="center"/>
    </xf>
    <xf numFmtId="0" fontId="0" fillId="0" borderId="0" xfId="0"/>
    <xf numFmtId="0" fontId="115" fillId="0" borderId="15" xfId="58" applyFont="1" applyBorder="1" applyAlignment="1">
      <alignment horizontal="center" vertical="center"/>
    </xf>
    <xf numFmtId="168" fontId="115" fillId="0" borderId="166" xfId="58" applyNumberFormat="1" applyFont="1" applyBorder="1"/>
    <xf numFmtId="168" fontId="115" fillId="0" borderId="13" xfId="58" applyNumberFormat="1" applyFont="1" applyBorder="1"/>
    <xf numFmtId="168" fontId="118" fillId="30" borderId="13" xfId="58" applyNumberFormat="1" applyFont="1" applyFill="1" applyBorder="1"/>
    <xf numFmtId="168" fontId="118" fillId="0" borderId="13" xfId="58" applyNumberFormat="1" applyFont="1" applyFill="1" applyBorder="1"/>
    <xf numFmtId="168" fontId="115" fillId="0" borderId="167" xfId="58" applyNumberFormat="1" applyFont="1" applyBorder="1"/>
    <xf numFmtId="168" fontId="115" fillId="30" borderId="13" xfId="58" applyNumberFormat="1" applyFont="1" applyFill="1" applyBorder="1"/>
    <xf numFmtId="168" fontId="115" fillId="0" borderId="143" xfId="58" applyNumberFormat="1" applyFont="1" applyBorder="1"/>
    <xf numFmtId="168" fontId="115" fillId="0" borderId="14" xfId="58" applyNumberFormat="1" applyFont="1" applyBorder="1"/>
    <xf numFmtId="168" fontId="118" fillId="30" borderId="14" xfId="58" applyNumberFormat="1" applyFont="1" applyFill="1" applyBorder="1"/>
    <xf numFmtId="168" fontId="118" fillId="0" borderId="14" xfId="58" applyNumberFormat="1" applyFont="1" applyFill="1" applyBorder="1"/>
    <xf numFmtId="168" fontId="115" fillId="0" borderId="144" xfId="58" applyNumberFormat="1" applyFont="1" applyBorder="1"/>
    <xf numFmtId="168" fontId="115" fillId="30" borderId="14" xfId="58" applyNumberFormat="1" applyFont="1" applyFill="1" applyBorder="1"/>
    <xf numFmtId="168" fontId="115" fillId="0" borderId="168" xfId="58" applyNumberFormat="1" applyFont="1" applyBorder="1"/>
    <xf numFmtId="168" fontId="115" fillId="0" borderId="15" xfId="58" applyNumberFormat="1" applyFont="1" applyBorder="1"/>
    <xf numFmtId="168" fontId="118" fillId="30" borderId="15" xfId="58" applyNumberFormat="1" applyFont="1" applyFill="1" applyBorder="1"/>
    <xf numFmtId="168" fontId="118" fillId="0" borderId="15" xfId="58" applyNumberFormat="1" applyFont="1" applyFill="1" applyBorder="1"/>
    <xf numFmtId="168" fontId="115" fillId="0" borderId="169" xfId="58" applyNumberFormat="1" applyFont="1" applyBorder="1"/>
    <xf numFmtId="168" fontId="115" fillId="30" borderId="15" xfId="58" applyNumberFormat="1" applyFont="1" applyFill="1" applyBorder="1"/>
    <xf numFmtId="0" fontId="115" fillId="0" borderId="86" xfId="58" applyFont="1" applyBorder="1" applyAlignment="1">
      <alignment horizontal="center"/>
    </xf>
    <xf numFmtId="0" fontId="115" fillId="0" borderId="85" xfId="58" applyFont="1" applyBorder="1" applyAlignment="1">
      <alignment horizontal="center"/>
    </xf>
    <xf numFmtId="0" fontId="115" fillId="0" borderId="87" xfId="58" applyFont="1" applyBorder="1" applyAlignment="1">
      <alignment horizontal="center"/>
    </xf>
    <xf numFmtId="168" fontId="115" fillId="27" borderId="123" xfId="58" applyNumberFormat="1" applyFont="1" applyFill="1" applyBorder="1"/>
    <xf numFmtId="168" fontId="115" fillId="27" borderId="124" xfId="58" applyNumberFormat="1" applyFont="1" applyFill="1" applyBorder="1"/>
    <xf numFmtId="168" fontId="115" fillId="30" borderId="124" xfId="58" applyNumberFormat="1" applyFont="1" applyFill="1" applyBorder="1"/>
    <xf numFmtId="168" fontId="115" fillId="30" borderId="125" xfId="58" applyNumberFormat="1" applyFont="1" applyFill="1" applyBorder="1"/>
    <xf numFmtId="0" fontId="115" fillId="0" borderId="11" xfId="58" applyFont="1" applyBorder="1" applyAlignment="1">
      <alignment horizontal="center"/>
    </xf>
    <xf numFmtId="0" fontId="115" fillId="0" borderId="12" xfId="58" applyFont="1" applyBorder="1" applyAlignment="1">
      <alignment horizontal="center"/>
    </xf>
    <xf numFmtId="0" fontId="115" fillId="0" borderId="121" xfId="58" applyFont="1" applyBorder="1" applyAlignment="1">
      <alignment horizontal="center"/>
    </xf>
    <xf numFmtId="0" fontId="4" fillId="0" borderId="0" xfId="38" applyFont="1" applyAlignment="1">
      <alignment horizontal="centerContinuous" vertical="center"/>
    </xf>
    <xf numFmtId="0" fontId="6" fillId="0" borderId="0" xfId="0" applyFont="1"/>
    <xf numFmtId="0" fontId="116" fillId="0" borderId="0" xfId="58" applyFont="1" applyAlignment="1">
      <alignment horizontal="centerContinuous" vertical="center"/>
    </xf>
    <xf numFmtId="0" fontId="115" fillId="0" borderId="0" xfId="58" applyFont="1" applyAlignment="1">
      <alignment horizontal="centerContinuous" vertical="center"/>
    </xf>
    <xf numFmtId="0" fontId="12" fillId="0" borderId="0" xfId="58" applyFont="1" applyAlignment="1">
      <alignment horizontal="centerContinuous" vertical="center"/>
    </xf>
    <xf numFmtId="0" fontId="12" fillId="0" borderId="0" xfId="58" applyFont="1" applyFill="1" applyAlignment="1">
      <alignment horizontal="centerContinuous" vertical="center"/>
    </xf>
    <xf numFmtId="0" fontId="115" fillId="0" borderId="3" xfId="58" applyFont="1" applyBorder="1" applyAlignment="1">
      <alignment horizontal="center" vertical="center"/>
    </xf>
    <xf numFmtId="195" fontId="4" fillId="0" borderId="13" xfId="0" applyNumberFormat="1" applyFont="1" applyBorder="1"/>
    <xf numFmtId="195" fontId="83" fillId="0" borderId="85" xfId="0" applyNumberFormat="1" applyFont="1" applyBorder="1"/>
    <xf numFmtId="195" fontId="13" fillId="0" borderId="14" xfId="0" applyNumberFormat="1" applyFont="1" applyBorder="1"/>
    <xf numFmtId="195" fontId="83" fillId="0" borderId="86" xfId="0" applyNumberFormat="1" applyFont="1" applyBorder="1"/>
    <xf numFmtId="195" fontId="13" fillId="26" borderId="50" xfId="0" applyNumberFormat="1" applyFont="1" applyFill="1" applyBorder="1"/>
    <xf numFmtId="195" fontId="83" fillId="26" borderId="112" xfId="0" applyNumberFormat="1" applyFont="1" applyFill="1" applyBorder="1"/>
    <xf numFmtId="195" fontId="13" fillId="0" borderId="15" xfId="0" applyNumberFormat="1" applyFont="1" applyBorder="1"/>
    <xf numFmtId="195" fontId="83" fillId="0" borderId="87" xfId="0" applyNumberFormat="1" applyFont="1" applyBorder="1"/>
    <xf numFmtId="195" fontId="13" fillId="0" borderId="9" xfId="0" applyNumberFormat="1" applyFont="1" applyBorder="1"/>
    <xf numFmtId="195" fontId="83" fillId="0" borderId="77" xfId="0" applyNumberFormat="1" applyFont="1" applyBorder="1"/>
    <xf numFmtId="195" fontId="13" fillId="26" borderId="50" xfId="0" applyNumberFormat="1" applyFont="1" applyFill="1" applyBorder="1" applyAlignment="1">
      <alignment vertical="center"/>
    </xf>
    <xf numFmtId="195" fontId="83" fillId="26" borderId="112" xfId="0" applyNumberFormat="1" applyFont="1" applyFill="1" applyBorder="1" applyAlignment="1">
      <alignment vertical="center"/>
    </xf>
    <xf numFmtId="195" fontId="13" fillId="0" borderId="13" xfId="0" applyNumberFormat="1" applyFont="1" applyBorder="1"/>
    <xf numFmtId="195" fontId="13" fillId="26" borderId="112" xfId="0" applyNumberFormat="1" applyFont="1" applyFill="1" applyBorder="1"/>
    <xf numFmtId="195" fontId="13" fillId="0" borderId="77" xfId="0" applyNumberFormat="1" applyFont="1" applyBorder="1"/>
    <xf numFmtId="195" fontId="11" fillId="0" borderId="14" xfId="0" applyNumberFormat="1" applyFont="1" applyBorder="1"/>
    <xf numFmtId="195" fontId="4" fillId="0" borderId="86" xfId="0" applyNumberFormat="1" applyFont="1" applyBorder="1"/>
    <xf numFmtId="195" fontId="11" fillId="0" borderId="86" xfId="0" applyNumberFormat="1" applyFont="1" applyBorder="1"/>
    <xf numFmtId="195" fontId="13" fillId="26" borderId="9" xfId="0" applyNumberFormat="1" applyFont="1" applyFill="1" applyBorder="1"/>
    <xf numFmtId="195" fontId="13" fillId="26" borderId="77" xfId="0" applyNumberFormat="1" applyFont="1" applyFill="1" applyBorder="1"/>
    <xf numFmtId="195" fontId="13" fillId="13" borderId="43" xfId="0" applyNumberFormat="1" applyFont="1" applyFill="1" applyBorder="1"/>
    <xf numFmtId="195" fontId="13" fillId="13" borderId="102" xfId="0" applyNumberFormat="1" applyFont="1" applyFill="1" applyBorder="1"/>
    <xf numFmtId="0" fontId="4" fillId="0" borderId="0" xfId="0" applyFont="1" applyFill="1" applyBorder="1"/>
    <xf numFmtId="0" fontId="4" fillId="0" borderId="0" xfId="0" applyFont="1"/>
    <xf numFmtId="168" fontId="114" fillId="0" borderId="0" xfId="58" applyNumberFormat="1"/>
    <xf numFmtId="0" fontId="107" fillId="28" borderId="3" xfId="46" applyFont="1" applyFill="1" applyBorder="1" applyAlignment="1">
      <alignment horizontal="left" vertical="center"/>
    </xf>
    <xf numFmtId="0" fontId="17" fillId="28" borderId="3" xfId="47" applyFont="1" applyFill="1" applyBorder="1" applyAlignment="1">
      <alignment vertical="center" wrapText="1"/>
    </xf>
    <xf numFmtId="0" fontId="4" fillId="0" borderId="0" xfId="25" applyFont="1"/>
    <xf numFmtId="0" fontId="120" fillId="0" borderId="3" xfId="58" applyFont="1" applyBorder="1" applyAlignment="1">
      <alignment horizontal="center" vertical="center" wrapText="1"/>
    </xf>
    <xf numFmtId="0" fontId="120" fillId="0" borderId="3" xfId="58" applyFont="1" applyBorder="1" applyAlignment="1">
      <alignment vertical="center"/>
    </xf>
    <xf numFmtId="0" fontId="12" fillId="0" borderId="3" xfId="58" applyFont="1" applyFill="1" applyBorder="1" applyAlignment="1">
      <alignment horizontal="center" vertical="center"/>
    </xf>
    <xf numFmtId="168" fontId="115" fillId="31" borderId="162" xfId="58" applyNumberFormat="1" applyFont="1" applyFill="1" applyBorder="1"/>
    <xf numFmtId="168" fontId="115" fillId="31" borderId="50" xfId="58" applyNumberFormat="1" applyFont="1" applyFill="1" applyBorder="1"/>
    <xf numFmtId="168" fontId="118" fillId="31" borderId="50" xfId="58" applyNumberFormat="1" applyFont="1" applyFill="1" applyBorder="1"/>
    <xf numFmtId="168" fontId="115" fillId="31" borderId="163" xfId="58" applyNumberFormat="1" applyFont="1" applyFill="1" applyBorder="1"/>
    <xf numFmtId="168" fontId="118" fillId="30" borderId="50" xfId="58" applyNumberFormat="1" applyFont="1" applyFill="1" applyBorder="1"/>
    <xf numFmtId="168" fontId="115" fillId="30" borderId="50" xfId="58" applyNumberFormat="1" applyFont="1" applyFill="1" applyBorder="1"/>
    <xf numFmtId="0" fontId="115" fillId="0" borderId="15" xfId="58" applyFont="1" applyBorder="1" applyAlignment="1">
      <alignment horizontal="center"/>
    </xf>
    <xf numFmtId="168" fontId="115" fillId="31" borderId="168" xfId="58" applyNumberFormat="1" applyFont="1" applyFill="1" applyBorder="1"/>
    <xf numFmtId="168" fontId="115" fillId="31" borderId="15" xfId="58" applyNumberFormat="1" applyFont="1" applyFill="1" applyBorder="1"/>
    <xf numFmtId="168" fontId="118" fillId="31" borderId="15" xfId="58" applyNumberFormat="1" applyFont="1" applyFill="1" applyBorder="1"/>
    <xf numFmtId="168" fontId="115" fillId="31" borderId="169" xfId="58" applyNumberFormat="1" applyFont="1" applyFill="1" applyBorder="1"/>
    <xf numFmtId="168" fontId="115" fillId="33" borderId="162" xfId="58" applyNumberFormat="1" applyFont="1" applyFill="1" applyBorder="1"/>
    <xf numFmtId="168" fontId="115" fillId="33" borderId="50" xfId="58" applyNumberFormat="1" applyFont="1" applyFill="1" applyBorder="1"/>
    <xf numFmtId="168" fontId="118" fillId="33" borderId="50" xfId="58" applyNumberFormat="1" applyFont="1" applyFill="1" applyBorder="1"/>
    <xf numFmtId="168" fontId="115" fillId="33" borderId="163" xfId="58" applyNumberFormat="1" applyFont="1" applyFill="1" applyBorder="1"/>
    <xf numFmtId="168" fontId="115" fillId="32" borderId="168" xfId="58" applyNumberFormat="1" applyFont="1" applyFill="1" applyBorder="1"/>
    <xf numFmtId="168" fontId="115" fillId="32" borderId="15" xfId="58" applyNumberFormat="1" applyFont="1" applyFill="1" applyBorder="1"/>
    <xf numFmtId="168" fontId="118" fillId="32" borderId="15" xfId="58" applyNumberFormat="1" applyFont="1" applyFill="1" applyBorder="1"/>
    <xf numFmtId="168" fontId="115" fillId="32" borderId="169" xfId="58" applyNumberFormat="1" applyFont="1" applyFill="1" applyBorder="1"/>
    <xf numFmtId="0" fontId="115" fillId="33" borderId="112" xfId="58" applyFont="1" applyFill="1" applyBorder="1"/>
    <xf numFmtId="0" fontId="0" fillId="0" borderId="0" xfId="0"/>
    <xf numFmtId="0" fontId="11" fillId="0" borderId="0" xfId="0" applyFont="1"/>
    <xf numFmtId="0" fontId="112" fillId="0" borderId="0" xfId="0" applyFont="1"/>
    <xf numFmtId="168" fontId="12" fillId="3" borderId="3" xfId="0" applyNumberFormat="1" applyFont="1" applyFill="1" applyBorder="1" applyAlignment="1">
      <alignment vertical="center"/>
    </xf>
    <xf numFmtId="168" fontId="12" fillId="0" borderId="47" xfId="0" applyNumberFormat="1" applyFont="1" applyBorder="1" applyAlignment="1">
      <alignment vertical="center"/>
    </xf>
    <xf numFmtId="168" fontId="12" fillId="0" borderId="14" xfId="0" applyNumberFormat="1" applyFont="1" applyBorder="1" applyAlignment="1">
      <alignment vertical="center"/>
    </xf>
    <xf numFmtId="168" fontId="12" fillId="0" borderId="15" xfId="0" applyNumberFormat="1" applyFont="1" applyBorder="1" applyAlignment="1">
      <alignment vertical="center"/>
    </xf>
    <xf numFmtId="168" fontId="12" fillId="0" borderId="13" xfId="0" applyNumberFormat="1" applyFont="1" applyBorder="1" applyAlignment="1">
      <alignment vertical="center"/>
    </xf>
    <xf numFmtId="168" fontId="12" fillId="0" borderId="50" xfId="0" applyNumberFormat="1" applyFont="1" applyBorder="1" applyAlignment="1">
      <alignment vertical="center"/>
    </xf>
    <xf numFmtId="0" fontId="34" fillId="0" borderId="14" xfId="35" applyFont="1" applyFill="1" applyBorder="1" applyAlignment="1">
      <alignment vertical="center"/>
    </xf>
    <xf numFmtId="168" fontId="12" fillId="0" borderId="9" xfId="0" applyNumberFormat="1" applyFont="1" applyBorder="1" applyAlignment="1">
      <alignment vertical="center"/>
    </xf>
    <xf numFmtId="168" fontId="12" fillId="0" borderId="0" xfId="0" applyNumberFormat="1" applyFont="1" applyBorder="1" applyAlignment="1">
      <alignment vertical="center"/>
    </xf>
    <xf numFmtId="168" fontId="12" fillId="0" borderId="0" xfId="43" applyNumberFormat="1" applyFont="1" applyBorder="1" applyAlignment="1">
      <alignment vertical="center"/>
    </xf>
    <xf numFmtId="168" fontId="12" fillId="0" borderId="15" xfId="48" applyNumberFormat="1" applyFont="1" applyFill="1" applyBorder="1" applyAlignment="1">
      <alignment vertical="center"/>
    </xf>
    <xf numFmtId="17" fontId="4" fillId="9" borderId="0" xfId="0" quotePrefix="1" applyNumberFormat="1" applyFont="1" applyFill="1"/>
    <xf numFmtId="0" fontId="4" fillId="9" borderId="0" xfId="50" applyFont="1" applyFill="1" applyAlignment="1">
      <alignment horizontal="centerContinuous" vertical="center"/>
    </xf>
    <xf numFmtId="0" fontId="4" fillId="9" borderId="0" xfId="0" applyFont="1" applyFill="1" applyAlignment="1">
      <alignment horizontal="centerContinuous" vertical="center"/>
    </xf>
    <xf numFmtId="0" fontId="4" fillId="9" borderId="0" xfId="0" quotePrefix="1" applyFont="1" applyFill="1"/>
    <xf numFmtId="0" fontId="4" fillId="9" borderId="0" xfId="0" applyFont="1" applyFill="1"/>
    <xf numFmtId="0" fontId="27" fillId="21" borderId="29" xfId="50" applyFont="1" applyFill="1" applyBorder="1" applyAlignment="1">
      <alignment horizontal="center" vertical="center"/>
    </xf>
    <xf numFmtId="179" fontId="42" fillId="21" borderId="68" xfId="50" applyNumberFormat="1" applyFont="1" applyFill="1" applyBorder="1" applyAlignment="1">
      <alignment horizontal="right" vertical="center"/>
    </xf>
    <xf numFmtId="179" fontId="27" fillId="21" borderId="29" xfId="50" applyNumberFormat="1" applyFont="1" applyFill="1" applyBorder="1" applyAlignment="1">
      <alignment vertical="center"/>
    </xf>
    <xf numFmtId="179" fontId="28" fillId="21" borderId="21" xfId="50" applyNumberFormat="1" applyFont="1" applyFill="1" applyBorder="1" applyAlignment="1">
      <alignment vertical="center"/>
    </xf>
    <xf numFmtId="0" fontId="96" fillId="0" borderId="0" xfId="50" applyFont="1" applyAlignment="1">
      <alignment horizontal="centerContinuous" vertical="center" wrapText="1"/>
    </xf>
    <xf numFmtId="0" fontId="23" fillId="0" borderId="0" xfId="50" applyFont="1" applyAlignment="1">
      <alignment horizontal="centerContinuous" vertical="center" wrapText="1"/>
    </xf>
    <xf numFmtId="164" fontId="28" fillId="22" borderId="80" xfId="50" applyNumberFormat="1" applyFont="1" applyFill="1" applyBorder="1" applyAlignment="1">
      <alignment vertical="center"/>
    </xf>
    <xf numFmtId="164" fontId="26" fillId="5" borderId="97" xfId="50" applyNumberFormat="1" applyFont="1" applyFill="1" applyBorder="1" applyAlignment="1">
      <alignment vertical="center"/>
    </xf>
    <xf numFmtId="179" fontId="27" fillId="0" borderId="44" xfId="50" applyNumberFormat="1" applyFont="1" applyFill="1" applyBorder="1" applyAlignment="1">
      <alignment vertical="center"/>
    </xf>
    <xf numFmtId="0" fontId="27" fillId="19" borderId="56" xfId="50" applyFont="1" applyFill="1" applyBorder="1" applyAlignment="1">
      <alignment horizontal="center" vertical="center"/>
    </xf>
    <xf numFmtId="0" fontId="33" fillId="0" borderId="71" xfId="50" applyFont="1" applyFill="1" applyBorder="1" applyAlignment="1">
      <alignment horizontal="center" vertical="center"/>
    </xf>
    <xf numFmtId="164" fontId="33" fillId="0" borderId="19" xfId="50" applyNumberFormat="1" applyFont="1" applyFill="1" applyBorder="1" applyAlignment="1">
      <alignment horizontal="center" vertical="center"/>
    </xf>
    <xf numFmtId="0" fontId="27" fillId="19" borderId="20" xfId="50" applyFont="1" applyFill="1" applyBorder="1" applyAlignment="1">
      <alignment horizontal="center" vertical="center"/>
    </xf>
    <xf numFmtId="164" fontId="28" fillId="0" borderId="20" xfId="50" applyNumberFormat="1" applyFont="1" applyFill="1" applyBorder="1" applyAlignment="1">
      <alignment vertical="center"/>
    </xf>
    <xf numFmtId="167" fontId="11" fillId="0" borderId="5" xfId="50" applyNumberFormat="1" applyFont="1" applyFill="1" applyBorder="1" applyAlignment="1">
      <alignment vertical="center"/>
    </xf>
    <xf numFmtId="167" fontId="34" fillId="5" borderId="5" xfId="50" applyNumberFormat="1" applyFont="1" applyFill="1" applyBorder="1" applyAlignment="1">
      <alignment vertical="center"/>
    </xf>
    <xf numFmtId="167" fontId="12" fillId="5" borderId="5" xfId="50" applyNumberFormat="1" applyFont="1" applyFill="1" applyBorder="1" applyAlignment="1">
      <alignment vertical="center"/>
    </xf>
    <xf numFmtId="164" fontId="26" fillId="5" borderId="20" xfId="50" applyNumberFormat="1" applyFont="1" applyFill="1" applyBorder="1" applyAlignment="1">
      <alignment vertical="center"/>
    </xf>
    <xf numFmtId="0" fontId="35" fillId="0" borderId="20" xfId="50" applyFont="1" applyFill="1" applyBorder="1" applyAlignment="1">
      <alignment horizontal="center" vertical="center" wrapText="1"/>
    </xf>
    <xf numFmtId="180" fontId="11" fillId="6" borderId="102" xfId="0" applyNumberFormat="1" applyFont="1" applyFill="1" applyBorder="1"/>
    <xf numFmtId="168" fontId="33" fillId="6" borderId="2" xfId="0" applyNumberFormat="1" applyFont="1" applyFill="1" applyBorder="1"/>
    <xf numFmtId="180" fontId="11" fillId="0" borderId="102" xfId="0" applyNumberFormat="1" applyFont="1" applyFill="1" applyBorder="1"/>
    <xf numFmtId="168" fontId="33" fillId="0" borderId="67" xfId="0" applyNumberFormat="1" applyFont="1" applyFill="1" applyBorder="1"/>
    <xf numFmtId="168" fontId="33" fillId="0" borderId="2" xfId="0" applyNumberFormat="1" applyFont="1" applyFill="1" applyBorder="1"/>
    <xf numFmtId="0" fontId="12" fillId="0" borderId="0" xfId="0" applyFont="1" applyFill="1" applyBorder="1" applyAlignment="1">
      <alignment horizontal="center"/>
    </xf>
    <xf numFmtId="168" fontId="12" fillId="0" borderId="0" xfId="0" applyNumberFormat="1" applyFont="1" applyFill="1" applyBorder="1"/>
    <xf numFmtId="180" fontId="11" fillId="0" borderId="0" xfId="0" applyNumberFormat="1" applyFont="1" applyFill="1" applyBorder="1"/>
    <xf numFmtId="10" fontId="11" fillId="0" borderId="0" xfId="0" applyNumberFormat="1" applyFont="1" applyFill="1" applyBorder="1"/>
    <xf numFmtId="168" fontId="33" fillId="0" borderId="0" xfId="0" applyNumberFormat="1" applyFont="1" applyFill="1" applyBorder="1"/>
    <xf numFmtId="0" fontId="11" fillId="6" borderId="94" xfId="0" applyFont="1" applyFill="1" applyBorder="1"/>
    <xf numFmtId="173" fontId="11" fillId="0" borderId="105" xfId="0" applyNumberFormat="1" applyFont="1" applyFill="1" applyBorder="1"/>
    <xf numFmtId="0" fontId="0" fillId="0" borderId="0" xfId="0"/>
    <xf numFmtId="0" fontId="11" fillId="0" borderId="0" xfId="0" applyFont="1"/>
    <xf numFmtId="0" fontId="26" fillId="0" borderId="0" xfId="0" applyFont="1" applyAlignment="1">
      <alignment horizontal="center" vertical="center"/>
    </xf>
    <xf numFmtId="0" fontId="12" fillId="0" borderId="0" xfId="0" applyFont="1" applyAlignment="1">
      <alignment horizontal="center" vertical="center"/>
    </xf>
    <xf numFmtId="179" fontId="27" fillId="0" borderId="105" xfId="50" applyNumberFormat="1" applyFont="1" applyFill="1" applyBorder="1" applyAlignment="1">
      <alignment horizontal="right" vertical="center"/>
    </xf>
    <xf numFmtId="178" fontId="33" fillId="22" borderId="106" xfId="50" applyNumberFormat="1" applyFont="1" applyFill="1" applyBorder="1" applyAlignment="1">
      <alignment horizontal="center" vertical="center"/>
    </xf>
    <xf numFmtId="178" fontId="33" fillId="22" borderId="80" xfId="50" applyNumberFormat="1" applyFont="1" applyFill="1" applyBorder="1" applyAlignment="1">
      <alignment horizontal="center" vertical="center"/>
    </xf>
    <xf numFmtId="181" fontId="58" fillId="0" borderId="171" xfId="31" applyNumberFormat="1" applyFont="1" applyFill="1" applyBorder="1" applyAlignment="1">
      <alignment horizontal="right" vertical="center"/>
    </xf>
    <xf numFmtId="181" fontId="58" fillId="0" borderId="14" xfId="31" applyNumberFormat="1" applyFont="1" applyFill="1" applyBorder="1" applyAlignment="1">
      <alignment horizontal="right" vertical="center"/>
    </xf>
    <xf numFmtId="181" fontId="58" fillId="0" borderId="92" xfId="31" applyNumberFormat="1" applyFont="1" applyFill="1" applyBorder="1" applyAlignment="1">
      <alignment horizontal="right" vertical="center"/>
    </xf>
    <xf numFmtId="181" fontId="58" fillId="0" borderId="13" xfId="31" applyNumberFormat="1" applyFont="1" applyFill="1" applyBorder="1" applyAlignment="1">
      <alignment horizontal="right" vertical="center"/>
    </xf>
    <xf numFmtId="181" fontId="58" fillId="24" borderId="197" xfId="31" applyNumberFormat="1" applyFont="1" applyFill="1" applyBorder="1" applyAlignment="1">
      <alignment horizontal="right" vertical="center"/>
    </xf>
    <xf numFmtId="181" fontId="58" fillId="24" borderId="129" xfId="31" applyNumberFormat="1" applyFont="1" applyFill="1" applyBorder="1" applyAlignment="1">
      <alignment horizontal="right" vertical="center"/>
    </xf>
    <xf numFmtId="181" fontId="58" fillId="0" borderId="113" xfId="31" applyNumberFormat="1" applyFont="1" applyBorder="1" applyAlignment="1">
      <alignment horizontal="right" vertical="center"/>
    </xf>
    <xf numFmtId="181" fontId="58" fillId="0" borderId="15" xfId="31" applyNumberFormat="1" applyFont="1" applyBorder="1" applyAlignment="1">
      <alignment horizontal="right" vertical="center"/>
    </xf>
    <xf numFmtId="181" fontId="58" fillId="0" borderId="15" xfId="31" applyNumberFormat="1" applyFont="1" applyFill="1" applyBorder="1" applyAlignment="1">
      <alignment horizontal="right" vertical="center"/>
    </xf>
    <xf numFmtId="181" fontId="58" fillId="24" borderId="15" xfId="31" applyNumberFormat="1" applyFont="1" applyFill="1" applyBorder="1" applyAlignment="1">
      <alignment horizontal="right" vertical="center"/>
    </xf>
    <xf numFmtId="181" fontId="58" fillId="24" borderId="58" xfId="31" applyNumberFormat="1" applyFont="1" applyFill="1" applyBorder="1" applyAlignment="1">
      <alignment horizontal="right" vertical="center"/>
    </xf>
    <xf numFmtId="0" fontId="58" fillId="24" borderId="65" xfId="31" applyFont="1" applyFill="1" applyBorder="1" applyAlignment="1">
      <alignment horizontal="center" vertical="center"/>
    </xf>
    <xf numFmtId="0" fontId="27" fillId="0" borderId="43" xfId="31" applyFont="1" applyBorder="1" applyAlignment="1">
      <alignment horizontal="center" vertical="center"/>
    </xf>
    <xf numFmtId="0" fontId="6" fillId="0" borderId="26" xfId="31" applyFont="1" applyBorder="1" applyAlignment="1">
      <alignment horizontal="center" vertical="center" wrapText="1"/>
    </xf>
    <xf numFmtId="199" fontId="58" fillId="0" borderId="192" xfId="31" applyNumberFormat="1" applyFont="1" applyBorder="1" applyAlignment="1">
      <alignment horizontal="right"/>
    </xf>
    <xf numFmtId="199" fontId="58" fillId="0" borderId="193" xfId="31" applyNumberFormat="1" applyFont="1" applyBorder="1" applyAlignment="1">
      <alignment horizontal="right"/>
    </xf>
    <xf numFmtId="199" fontId="58" fillId="0" borderId="194" xfId="31" applyNumberFormat="1" applyFont="1" applyBorder="1" applyAlignment="1">
      <alignment horizontal="right"/>
    </xf>
    <xf numFmtId="199" fontId="58" fillId="0" borderId="195" xfId="31" applyNumberFormat="1" applyFont="1" applyBorder="1" applyAlignment="1">
      <alignment horizontal="right"/>
    </xf>
    <xf numFmtId="199" fontId="58" fillId="0" borderId="196" xfId="31" applyNumberFormat="1" applyFont="1" applyBorder="1" applyAlignment="1">
      <alignment horizontal="right"/>
    </xf>
    <xf numFmtId="199" fontId="58" fillId="0" borderId="38" xfId="31" applyNumberFormat="1" applyFont="1" applyBorder="1" applyAlignment="1">
      <alignment horizontal="right"/>
    </xf>
    <xf numFmtId="199" fontId="58" fillId="24" borderId="99" xfId="31" applyNumberFormat="1" applyFont="1" applyFill="1" applyBorder="1" applyAlignment="1">
      <alignment horizontal="right" vertical="center"/>
    </xf>
    <xf numFmtId="181" fontId="58" fillId="24" borderId="85" xfId="31" applyNumberFormat="1" applyFont="1" applyFill="1" applyBorder="1" applyAlignment="1">
      <alignment horizontal="right" vertical="center"/>
    </xf>
    <xf numFmtId="181" fontId="58" fillId="24" borderId="86" xfId="31" applyNumberFormat="1" applyFont="1" applyFill="1" applyBorder="1" applyAlignment="1">
      <alignment horizontal="right" vertical="center"/>
    </xf>
    <xf numFmtId="181" fontId="58" fillId="24" borderId="87" xfId="31" applyNumberFormat="1" applyFont="1" applyFill="1" applyBorder="1" applyAlignment="1">
      <alignment horizontal="right" vertical="center"/>
    </xf>
    <xf numFmtId="181" fontId="58" fillId="24" borderId="199" xfId="31" applyNumberFormat="1" applyFont="1" applyFill="1" applyBorder="1" applyAlignment="1">
      <alignment horizontal="right" vertical="center"/>
    </xf>
    <xf numFmtId="181" fontId="58" fillId="24" borderId="200" xfId="31" applyNumberFormat="1" applyFont="1" applyFill="1" applyBorder="1" applyAlignment="1">
      <alignment horizontal="right" vertical="center"/>
    </xf>
    <xf numFmtId="181" fontId="58" fillId="24" borderId="95" xfId="31" applyNumberFormat="1" applyFont="1" applyFill="1" applyBorder="1" applyAlignment="1">
      <alignment horizontal="right" vertical="center"/>
    </xf>
    <xf numFmtId="0" fontId="27" fillId="0" borderId="102" xfId="31" applyFont="1" applyBorder="1" applyAlignment="1">
      <alignment horizontal="center" vertical="center"/>
    </xf>
    <xf numFmtId="0" fontId="34" fillId="0" borderId="65" xfId="31" applyFont="1" applyBorder="1" applyAlignment="1">
      <alignment horizontal="center" vertical="center" wrapText="1"/>
    </xf>
    <xf numFmtId="0" fontId="31" fillId="0" borderId="0" xfId="0" applyFont="1" applyBorder="1" applyAlignment="1">
      <alignment horizontal="center" vertical="center"/>
    </xf>
    <xf numFmtId="0" fontId="6" fillId="0" borderId="65" xfId="31" applyFont="1" applyBorder="1" applyAlignment="1">
      <alignment horizontal="center" vertical="center" wrapText="1"/>
    </xf>
    <xf numFmtId="181" fontId="58" fillId="24" borderId="106" xfId="31" applyNumberFormat="1" applyFont="1" applyFill="1" applyBorder="1" applyAlignment="1">
      <alignment horizontal="right" vertical="center"/>
    </xf>
    <xf numFmtId="181" fontId="58" fillId="24" borderId="101" xfId="31" applyNumberFormat="1" applyFont="1" applyFill="1" applyBorder="1" applyAlignment="1">
      <alignment horizontal="right" vertical="center"/>
    </xf>
    <xf numFmtId="181" fontId="58" fillId="24" borderId="173" xfId="31" applyNumberFormat="1" applyFont="1" applyFill="1" applyBorder="1" applyAlignment="1">
      <alignment horizontal="right" vertical="center"/>
    </xf>
    <xf numFmtId="181" fontId="58" fillId="24" borderId="63" xfId="31" applyNumberFormat="1" applyFont="1" applyFill="1" applyBorder="1" applyAlignment="1">
      <alignment horizontal="right" vertical="center"/>
    </xf>
    <xf numFmtId="181" fontId="58" fillId="24" borderId="172" xfId="31" applyNumberFormat="1" applyFont="1" applyFill="1" applyBorder="1" applyAlignment="1">
      <alignment horizontal="right" vertical="center"/>
    </xf>
    <xf numFmtId="181" fontId="58" fillId="24" borderId="65" xfId="31" applyNumberFormat="1" applyFont="1" applyFill="1" applyBorder="1" applyAlignment="1">
      <alignment horizontal="right" vertical="center"/>
    </xf>
    <xf numFmtId="168" fontId="115" fillId="27" borderId="123" xfId="58" applyNumberFormat="1" applyFont="1" applyFill="1" applyBorder="1" applyAlignment="1">
      <alignment vertical="center"/>
    </xf>
    <xf numFmtId="168" fontId="115" fillId="27" borderId="124" xfId="58" applyNumberFormat="1" applyFont="1" applyFill="1" applyBorder="1" applyAlignment="1">
      <alignment vertical="center"/>
    </xf>
    <xf numFmtId="168" fontId="118" fillId="30" borderId="124" xfId="58" applyNumberFormat="1" applyFont="1" applyFill="1" applyBorder="1" applyAlignment="1">
      <alignment vertical="center"/>
    </xf>
    <xf numFmtId="168" fontId="118" fillId="27" borderId="124" xfId="58" applyNumberFormat="1" applyFont="1" applyFill="1" applyBorder="1" applyAlignment="1">
      <alignment vertical="center"/>
    </xf>
    <xf numFmtId="168" fontId="115" fillId="27" borderId="125" xfId="58" applyNumberFormat="1" applyFont="1" applyFill="1" applyBorder="1" applyAlignment="1">
      <alignment vertical="center"/>
    </xf>
    <xf numFmtId="0" fontId="114" fillId="0" borderId="0" xfId="58" applyAlignment="1">
      <alignment vertical="center"/>
    </xf>
    <xf numFmtId="0" fontId="17" fillId="28" borderId="20" xfId="46" applyFont="1" applyFill="1" applyBorder="1" applyAlignment="1">
      <alignment horizontal="center" vertical="center"/>
    </xf>
    <xf numFmtId="49" fontId="115" fillId="0" borderId="0" xfId="58" applyNumberFormat="1" applyFont="1" applyAlignment="1">
      <alignment horizontal="centerContinuous" vertical="center"/>
    </xf>
    <xf numFmtId="49" fontId="115" fillId="0" borderId="0" xfId="58" applyNumberFormat="1" applyFont="1"/>
    <xf numFmtId="49" fontId="120" fillId="0" borderId="3" xfId="58" applyNumberFormat="1" applyFont="1" applyBorder="1" applyAlignment="1">
      <alignment vertical="center"/>
    </xf>
    <xf numFmtId="49" fontId="115" fillId="0" borderId="85" xfId="58" applyNumberFormat="1" applyFont="1" applyBorder="1" applyAlignment="1">
      <alignment horizontal="center"/>
    </xf>
    <xf numFmtId="49" fontId="115" fillId="0" borderId="86" xfId="58" applyNumberFormat="1" applyFont="1" applyBorder="1" applyAlignment="1">
      <alignment horizontal="center"/>
    </xf>
    <xf numFmtId="49" fontId="115" fillId="0" borderId="87" xfId="58" applyNumberFormat="1" applyFont="1" applyBorder="1" applyAlignment="1">
      <alignment horizontal="center"/>
    </xf>
    <xf numFmtId="49" fontId="115" fillId="33" borderId="112" xfId="58" applyNumberFormat="1" applyFont="1" applyFill="1" applyBorder="1"/>
    <xf numFmtId="49" fontId="114" fillId="0" borderId="0" xfId="58" applyNumberFormat="1"/>
    <xf numFmtId="49" fontId="115" fillId="0" borderId="86" xfId="58" quotePrefix="1" applyNumberFormat="1" applyFont="1" applyBorder="1" applyAlignment="1">
      <alignment horizontal="center"/>
    </xf>
    <xf numFmtId="49" fontId="115" fillId="0" borderId="87" xfId="58" quotePrefix="1" applyNumberFormat="1" applyFont="1" applyBorder="1" applyAlignment="1">
      <alignment horizontal="center"/>
    </xf>
    <xf numFmtId="49" fontId="115" fillId="0" borderId="85" xfId="58" quotePrefix="1" applyNumberFormat="1" applyFont="1" applyBorder="1" applyAlignment="1">
      <alignment horizontal="center"/>
    </xf>
    <xf numFmtId="0" fontId="11" fillId="0" borderId="0" xfId="0" applyFont="1"/>
    <xf numFmtId="0" fontId="97" fillId="0" borderId="41" xfId="0" applyFont="1" applyBorder="1" applyAlignment="1">
      <alignment horizontal="center" vertical="center"/>
    </xf>
    <xf numFmtId="0" fontId="26" fillId="0" borderId="0" xfId="0" applyFont="1" applyAlignment="1">
      <alignment horizontal="center" vertical="center"/>
    </xf>
    <xf numFmtId="0" fontId="12" fillId="0" borderId="0" xfId="36" applyFont="1" applyAlignment="1">
      <alignment horizontal="left" vertical="center" wrapText="1"/>
    </xf>
    <xf numFmtId="0" fontId="11" fillId="0" borderId="0" xfId="0" applyFont="1" applyAlignment="1">
      <alignment horizontal="left" vertical="center" wrapText="1"/>
    </xf>
    <xf numFmtId="0" fontId="12" fillId="0" borderId="0" xfId="0" applyFont="1" applyAlignment="1">
      <alignment horizontal="center" vertical="center"/>
    </xf>
    <xf numFmtId="0" fontId="115" fillId="0" borderId="86" xfId="58" quotePrefix="1" applyFont="1" applyBorder="1" applyAlignment="1">
      <alignment horizontal="center"/>
    </xf>
    <xf numFmtId="0" fontId="26" fillId="4" borderId="201" xfId="36" applyFont="1" applyFill="1" applyBorder="1" applyAlignment="1">
      <alignment horizontal="centerContinuous" vertical="center"/>
    </xf>
    <xf numFmtId="0" fontId="26" fillId="10" borderId="201" xfId="36" applyNumberFormat="1" applyFont="1" applyFill="1" applyBorder="1" applyAlignment="1">
      <alignment horizontal="center" vertical="center"/>
    </xf>
    <xf numFmtId="0" fontId="26" fillId="5" borderId="201" xfId="36" applyNumberFormat="1" applyFont="1" applyFill="1" applyBorder="1" applyAlignment="1">
      <alignment horizontal="center" vertical="center"/>
    </xf>
    <xf numFmtId="0" fontId="26" fillId="0" borderId="9" xfId="36" applyFont="1" applyBorder="1" applyAlignment="1">
      <alignment horizontal="centerContinuous" vertical="center"/>
    </xf>
    <xf numFmtId="0" fontId="12" fillId="0" borderId="6" xfId="36" applyFont="1" applyBorder="1" applyAlignment="1">
      <alignment horizontal="centerContinuous" vertical="center"/>
    </xf>
    <xf numFmtId="166" fontId="12" fillId="0" borderId="6" xfId="36" applyNumberFormat="1" applyFont="1" applyBorder="1" applyAlignment="1">
      <alignment horizontal="centerContinuous" vertical="center" wrapText="1"/>
    </xf>
    <xf numFmtId="0" fontId="26" fillId="0" borderId="9" xfId="36" applyFont="1" applyBorder="1" applyAlignment="1">
      <alignment horizontal="center" vertical="center"/>
    </xf>
    <xf numFmtId="0" fontId="26" fillId="25" borderId="45" xfId="36" applyNumberFormat="1" applyFont="1" applyFill="1" applyBorder="1" applyAlignment="1">
      <alignment vertical="center"/>
    </xf>
    <xf numFmtId="0" fontId="26" fillId="3" borderId="9" xfId="36" applyFont="1" applyFill="1" applyBorder="1" applyAlignment="1">
      <alignment horizontal="center" vertical="center"/>
    </xf>
    <xf numFmtId="166" fontId="26" fillId="0" borderId="9" xfId="36" applyNumberFormat="1" applyFont="1" applyBorder="1" applyAlignment="1">
      <alignment horizontal="centerContinuous" vertical="center" wrapText="1"/>
    </xf>
    <xf numFmtId="0" fontId="26" fillId="4" borderId="201" xfId="36" applyFont="1" applyFill="1" applyBorder="1" applyAlignment="1">
      <alignment horizontal="center" vertical="center"/>
    </xf>
    <xf numFmtId="166" fontId="11" fillId="4" borderId="50" xfId="36" applyNumberFormat="1" applyFont="1" applyFill="1" applyBorder="1" applyAlignment="1">
      <alignment vertical="center"/>
    </xf>
    <xf numFmtId="0" fontId="4" fillId="0" borderId="91" xfId="0" applyFont="1" applyBorder="1"/>
    <xf numFmtId="0" fontId="4" fillId="4" borderId="83" xfId="0" applyFont="1" applyFill="1" applyBorder="1"/>
    <xf numFmtId="49" fontId="27" fillId="0" borderId="65" xfId="31" applyNumberFormat="1" applyFont="1" applyBorder="1" applyAlignment="1">
      <alignment horizontal="center" vertical="center"/>
    </xf>
    <xf numFmtId="49" fontId="58" fillId="0" borderId="69" xfId="31" applyNumberFormat="1" applyFont="1" applyBorder="1" applyAlignment="1">
      <alignment horizontal="center"/>
    </xf>
    <xf numFmtId="49" fontId="58" fillId="0" borderId="182" xfId="31" applyNumberFormat="1" applyFont="1" applyBorder="1" applyAlignment="1">
      <alignment horizontal="center"/>
    </xf>
    <xf numFmtId="49" fontId="58" fillId="0" borderId="106" xfId="31" applyNumberFormat="1" applyFont="1" applyBorder="1" applyAlignment="1">
      <alignment horizontal="center"/>
    </xf>
    <xf numFmtId="49" fontId="58" fillId="24" borderId="81" xfId="31" applyNumberFormat="1" applyFont="1" applyFill="1" applyBorder="1" applyAlignment="1">
      <alignment horizontal="center" vertical="center"/>
    </xf>
    <xf numFmtId="49" fontId="46" fillId="0" borderId="0" xfId="31" applyNumberFormat="1" applyFont="1"/>
    <xf numFmtId="181" fontId="58" fillId="0" borderId="203" xfId="31" applyNumberFormat="1" applyFont="1" applyBorder="1" applyAlignment="1">
      <alignment horizontal="right" vertical="center"/>
    </xf>
    <xf numFmtId="181" fontId="58" fillId="0" borderId="202" xfId="31" applyNumberFormat="1" applyFont="1" applyBorder="1" applyAlignment="1">
      <alignment horizontal="right" vertical="center"/>
    </xf>
    <xf numFmtId="181" fontId="58" fillId="24" borderId="204" xfId="31" applyNumberFormat="1" applyFont="1" applyFill="1" applyBorder="1" applyAlignment="1">
      <alignment horizontal="right" vertical="center"/>
    </xf>
    <xf numFmtId="49" fontId="58" fillId="0" borderId="63" xfId="31" quotePrefix="1" applyNumberFormat="1" applyFont="1" applyBorder="1" applyAlignment="1">
      <alignment horizontal="center"/>
    </xf>
    <xf numFmtId="49" fontId="58" fillId="0" borderId="69" xfId="31" quotePrefix="1" applyNumberFormat="1" applyFont="1" applyBorder="1" applyAlignment="1">
      <alignment horizontal="center"/>
    </xf>
    <xf numFmtId="49" fontId="58" fillId="0" borderId="172" xfId="31" quotePrefix="1" applyNumberFormat="1" applyFont="1" applyBorder="1" applyAlignment="1">
      <alignment horizontal="center"/>
    </xf>
    <xf numFmtId="49" fontId="58" fillId="0" borderId="182" xfId="31" quotePrefix="1" applyNumberFormat="1" applyFont="1" applyBorder="1" applyAlignment="1">
      <alignment horizontal="center"/>
    </xf>
    <xf numFmtId="49" fontId="58" fillId="0" borderId="173" xfId="31" quotePrefix="1" applyNumberFormat="1" applyFont="1" applyBorder="1" applyAlignment="1">
      <alignment horizontal="center"/>
    </xf>
    <xf numFmtId="181" fontId="58" fillId="24" borderId="69" xfId="31" applyNumberFormat="1" applyFont="1" applyFill="1" applyBorder="1" applyAlignment="1">
      <alignment horizontal="right" vertical="center"/>
    </xf>
    <xf numFmtId="196" fontId="34" fillId="0" borderId="182" xfId="31" applyNumberFormat="1" applyFont="1" applyBorder="1" applyAlignment="1">
      <alignment horizontal="center" vertical="center"/>
    </xf>
    <xf numFmtId="196" fontId="34" fillId="0" borderId="106" xfId="31" applyNumberFormat="1" applyFont="1" applyBorder="1" applyAlignment="1">
      <alignment horizontal="center" vertical="center"/>
    </xf>
    <xf numFmtId="196" fontId="34" fillId="24" borderId="81" xfId="31" applyNumberFormat="1" applyFont="1" applyFill="1" applyBorder="1" applyAlignment="1">
      <alignment horizontal="center" vertical="center"/>
    </xf>
    <xf numFmtId="0" fontId="35" fillId="0" borderId="13" xfId="40" applyFont="1" applyBorder="1" applyAlignment="1">
      <alignment horizontal="center" vertical="center"/>
    </xf>
    <xf numFmtId="0" fontId="35" fillId="24" borderId="206" xfId="40" applyFont="1" applyFill="1" applyBorder="1" applyAlignment="1">
      <alignment horizontal="center" vertical="center"/>
    </xf>
    <xf numFmtId="0" fontId="35" fillId="24" borderId="207" xfId="40" applyFont="1" applyFill="1" applyBorder="1" applyAlignment="1">
      <alignment horizontal="center" vertical="center"/>
    </xf>
    <xf numFmtId="0" fontId="11" fillId="9" borderId="3" xfId="25" applyNumberFormat="1" applyFont="1" applyFill="1" applyBorder="1" applyAlignment="1">
      <alignment horizontal="center" vertical="center" wrapText="1"/>
    </xf>
    <xf numFmtId="1" fontId="4" fillId="0" borderId="13" xfId="25" quotePrefix="1" applyNumberFormat="1" applyFont="1" applyBorder="1" applyAlignment="1">
      <alignment horizontal="center" vertical="center"/>
    </xf>
    <xf numFmtId="3" fontId="11" fillId="0" borderId="3" xfId="25" applyNumberFormat="1" applyFont="1" applyBorder="1" applyAlignment="1">
      <alignment horizontal="right" vertical="center"/>
    </xf>
    <xf numFmtId="3" fontId="11" fillId="13" borderId="3" xfId="25" applyNumberFormat="1" applyFont="1" applyFill="1" applyBorder="1"/>
    <xf numFmtId="173" fontId="0" fillId="0" borderId="0" xfId="0" applyNumberFormat="1"/>
    <xf numFmtId="0" fontId="23" fillId="0" borderId="0" xfId="31" applyNumberFormat="1"/>
    <xf numFmtId="164" fontId="34" fillId="0" borderId="183" xfId="31" applyNumberFormat="1" applyFont="1" applyBorder="1" applyAlignment="1">
      <alignment horizontal="center" vertical="center"/>
    </xf>
    <xf numFmtId="164" fontId="34" fillId="0" borderId="93" xfId="31" applyNumberFormat="1" applyFont="1" applyBorder="1" applyAlignment="1">
      <alignment horizontal="center" vertical="center"/>
    </xf>
    <xf numFmtId="164" fontId="34" fillId="0" borderId="103" xfId="31" applyNumberFormat="1" applyFont="1" applyBorder="1" applyAlignment="1">
      <alignment horizontal="center" vertical="center"/>
    </xf>
    <xf numFmtId="164" fontId="34" fillId="0" borderId="63" xfId="31" applyNumberFormat="1" applyFont="1" applyBorder="1" applyAlignment="1">
      <alignment horizontal="center" vertical="center"/>
    </xf>
    <xf numFmtId="164" fontId="34" fillId="0" borderId="173" xfId="31" applyNumberFormat="1" applyFont="1" applyBorder="1" applyAlignment="1">
      <alignment horizontal="center" vertical="center"/>
    </xf>
    <xf numFmtId="164" fontId="34" fillId="0" borderId="182" xfId="31" applyNumberFormat="1" applyFont="1" applyBorder="1" applyAlignment="1">
      <alignment horizontal="center" vertical="center"/>
    </xf>
    <xf numFmtId="164" fontId="34" fillId="0" borderId="106" xfId="31" applyNumberFormat="1" applyFont="1" applyBorder="1" applyAlignment="1">
      <alignment horizontal="center" vertical="center"/>
    </xf>
    <xf numFmtId="164" fontId="34" fillId="0" borderId="172" xfId="31" applyNumberFormat="1" applyFont="1" applyBorder="1" applyAlignment="1">
      <alignment horizontal="center" vertical="center"/>
    </xf>
    <xf numFmtId="0" fontId="35" fillId="0" borderId="205" xfId="0" applyFont="1" applyBorder="1" applyAlignment="1">
      <alignment horizontal="center"/>
    </xf>
    <xf numFmtId="0" fontId="35" fillId="0" borderId="205" xfId="0" applyFont="1" applyBorder="1" applyAlignment="1">
      <alignment horizontal="center" vertical="center"/>
    </xf>
    <xf numFmtId="3" fontId="34" fillId="0" borderId="47" xfId="32" applyNumberFormat="1" applyFont="1" applyBorder="1"/>
    <xf numFmtId="3" fontId="34" fillId="13" borderId="47" xfId="32" applyNumberFormat="1" applyFont="1" applyFill="1" applyBorder="1"/>
    <xf numFmtId="3" fontId="34" fillId="0" borderId="14" xfId="32" applyNumberFormat="1" applyFont="1" applyBorder="1"/>
    <xf numFmtId="3" fontId="34" fillId="13" borderId="14" xfId="32" applyNumberFormat="1" applyFont="1" applyFill="1" applyBorder="1"/>
    <xf numFmtId="3" fontId="34" fillId="0" borderId="15" xfId="32" applyNumberFormat="1" applyFont="1" applyBorder="1"/>
    <xf numFmtId="3" fontId="34" fillId="13" borderId="15" xfId="32" applyNumberFormat="1" applyFont="1" applyFill="1" applyBorder="1"/>
    <xf numFmtId="3" fontId="34" fillId="9" borderId="50" xfId="35" applyNumberFormat="1" applyFont="1" applyFill="1" applyBorder="1"/>
    <xf numFmtId="3" fontId="34" fillId="0" borderId="14" xfId="35" applyNumberFormat="1" applyFont="1" applyBorder="1"/>
    <xf numFmtId="3" fontId="34" fillId="0" borderId="15" xfId="35" applyNumberFormat="1" applyFont="1" applyBorder="1"/>
    <xf numFmtId="3" fontId="34" fillId="13" borderId="6" xfId="32" applyNumberFormat="1" applyFont="1" applyFill="1" applyBorder="1"/>
    <xf numFmtId="3" fontId="34" fillId="0" borderId="47" xfId="35" applyNumberFormat="1" applyFont="1" applyFill="1" applyBorder="1"/>
    <xf numFmtId="3" fontId="34" fillId="24" borderId="47" xfId="35" applyNumberFormat="1" applyFont="1" applyFill="1" applyBorder="1"/>
    <xf numFmtId="1" fontId="4" fillId="0" borderId="13" xfId="25" applyNumberFormat="1" applyFont="1" applyBorder="1" applyAlignment="1">
      <alignment horizontal="left" vertical="center"/>
    </xf>
    <xf numFmtId="0" fontId="8" fillId="0" borderId="0" xfId="0" applyFont="1" applyAlignment="1">
      <alignment vertical="center" wrapText="1"/>
    </xf>
    <xf numFmtId="49" fontId="3" fillId="0" borderId="0" xfId="0" applyNumberFormat="1" applyFont="1" applyAlignment="1">
      <alignment horizontal="right"/>
    </xf>
    <xf numFmtId="49" fontId="23" fillId="0" borderId="0" xfId="30" applyNumberFormat="1" applyFont="1" applyAlignment="1">
      <alignment horizontal="right"/>
    </xf>
    <xf numFmtId="49" fontId="46" fillId="0" borderId="0" xfId="25" applyNumberFormat="1" applyFont="1" applyAlignment="1">
      <alignment horizontal="right"/>
    </xf>
    <xf numFmtId="0" fontId="2" fillId="0" borderId="0" xfId="0" applyFont="1"/>
    <xf numFmtId="0" fontId="6" fillId="0" borderId="0" xfId="0" applyFont="1" applyAlignment="1">
      <alignment vertical="center"/>
    </xf>
    <xf numFmtId="0" fontId="34" fillId="0" borderId="0" xfId="4" applyFont="1"/>
    <xf numFmtId="0" fontId="1" fillId="0" borderId="0" xfId="4" applyFont="1"/>
    <xf numFmtId="182" fontId="34" fillId="0" borderId="0" xfId="4" applyNumberFormat="1" applyFont="1"/>
    <xf numFmtId="0" fontId="34" fillId="0" borderId="0" xfId="4" applyFont="1" applyAlignment="1">
      <alignment vertical="center"/>
    </xf>
    <xf numFmtId="0" fontId="46" fillId="0" borderId="0" xfId="4" applyFont="1" applyAlignment="1">
      <alignment vertical="center"/>
    </xf>
    <xf numFmtId="164" fontId="34" fillId="0" borderId="0" xfId="52" applyNumberFormat="1" applyFont="1"/>
    <xf numFmtId="0" fontId="1" fillId="0" borderId="0" xfId="4" applyNumberFormat="1" applyFont="1" applyBorder="1"/>
    <xf numFmtId="0" fontId="1" fillId="0" borderId="0" xfId="4" applyFont="1" applyBorder="1"/>
    <xf numFmtId="0" fontId="46" fillId="0" borderId="0" xfId="4" applyFont="1" applyBorder="1" applyAlignment="1">
      <alignment vertical="center"/>
    </xf>
    <xf numFmtId="0" fontId="1" fillId="0" borderId="0" xfId="4" applyFont="1" applyBorder="1" applyAlignment="1">
      <alignment vertical="center"/>
    </xf>
    <xf numFmtId="186" fontId="34" fillId="5" borderId="62" xfId="4" applyNumberFormat="1" applyFont="1" applyFill="1" applyBorder="1" applyAlignment="1">
      <alignment vertical="center"/>
    </xf>
    <xf numFmtId="173" fontId="34" fillId="5" borderId="57" xfId="4" applyNumberFormat="1" applyFont="1" applyFill="1" applyBorder="1" applyAlignment="1">
      <alignment vertical="center"/>
    </xf>
    <xf numFmtId="173" fontId="34" fillId="5" borderId="43" xfId="4" applyNumberFormat="1" applyFont="1" applyFill="1" applyBorder="1" applyAlignment="1">
      <alignment vertical="center"/>
    </xf>
    <xf numFmtId="173" fontId="34" fillId="5" borderId="23" xfId="4" applyNumberFormat="1" applyFont="1" applyFill="1" applyBorder="1" applyAlignment="1">
      <alignment vertical="center"/>
    </xf>
    <xf numFmtId="173" fontId="34" fillId="5" borderId="208" xfId="4" applyNumberFormat="1" applyFont="1" applyFill="1" applyBorder="1" applyAlignment="1">
      <alignment vertical="center"/>
    </xf>
    <xf numFmtId="173" fontId="12" fillId="5" borderId="81" xfId="4" applyNumberFormat="1" applyFont="1" applyFill="1" applyBorder="1" applyAlignment="1">
      <alignment vertical="center"/>
    </xf>
    <xf numFmtId="1" fontId="34" fillId="5" borderId="53" xfId="4" applyNumberFormat="1" applyFont="1" applyFill="1" applyBorder="1" applyAlignment="1">
      <alignment vertical="center"/>
    </xf>
    <xf numFmtId="1" fontId="46" fillId="5" borderId="53" xfId="4" applyNumberFormat="1" applyFont="1" applyFill="1" applyBorder="1" applyAlignment="1">
      <alignment vertical="center"/>
    </xf>
    <xf numFmtId="0" fontId="34" fillId="5" borderId="36" xfId="4" applyFont="1" applyFill="1" applyBorder="1" applyAlignment="1">
      <alignment vertical="center"/>
    </xf>
    <xf numFmtId="0" fontId="34" fillId="0" borderId="0" xfId="4" applyFont="1" applyFill="1" applyAlignment="1">
      <alignment vertical="center"/>
    </xf>
    <xf numFmtId="186" fontId="46" fillId="13" borderId="21" xfId="4" applyNumberFormat="1" applyFont="1" applyFill="1" applyBorder="1" applyAlignment="1">
      <alignment vertical="center"/>
    </xf>
    <xf numFmtId="173" fontId="46" fillId="0" borderId="56" xfId="4" applyNumberFormat="1" applyFont="1" applyFill="1" applyBorder="1" applyAlignment="1">
      <alignment vertical="center"/>
    </xf>
    <xf numFmtId="173" fontId="1" fillId="0" borderId="3" xfId="4" applyNumberFormat="1" applyFont="1" applyBorder="1" applyAlignment="1">
      <alignment vertical="center"/>
    </xf>
    <xf numFmtId="173" fontId="1" fillId="0" borderId="20" xfId="4" applyNumberFormat="1" applyFont="1" applyBorder="1" applyAlignment="1">
      <alignment vertical="center"/>
    </xf>
    <xf numFmtId="173" fontId="46" fillId="13" borderId="56" xfId="4" applyNumberFormat="1" applyFont="1" applyFill="1" applyBorder="1" applyAlignment="1">
      <alignment vertical="center"/>
    </xf>
    <xf numFmtId="173" fontId="46" fillId="0" borderId="3" xfId="4" applyNumberFormat="1" applyFont="1" applyFill="1" applyBorder="1" applyAlignment="1">
      <alignment vertical="center"/>
    </xf>
    <xf numFmtId="173" fontId="46" fillId="0" borderId="20" xfId="4" applyNumberFormat="1" applyFont="1" applyFill="1" applyBorder="1" applyAlignment="1">
      <alignment vertical="center"/>
    </xf>
    <xf numFmtId="173" fontId="46" fillId="0" borderId="2" xfId="4" applyNumberFormat="1" applyFont="1" applyFill="1" applyBorder="1" applyAlignment="1">
      <alignment horizontal="right" vertical="center"/>
    </xf>
    <xf numFmtId="173" fontId="1" fillId="0" borderId="97" xfId="4" applyNumberFormat="1" applyFont="1" applyBorder="1" applyAlignment="1">
      <alignment vertical="center"/>
    </xf>
    <xf numFmtId="0" fontId="1" fillId="0" borderId="4" xfId="4" applyFont="1" applyBorder="1" applyAlignment="1">
      <alignment vertical="center"/>
    </xf>
    <xf numFmtId="0" fontId="1" fillId="0" borderId="4" xfId="4" applyFont="1" applyBorder="1" applyAlignment="1">
      <alignment horizontal="center" vertical="center"/>
    </xf>
    <xf numFmtId="0" fontId="34" fillId="0" borderId="38" xfId="4" applyFont="1" applyFill="1" applyBorder="1" applyAlignment="1">
      <alignment vertical="center"/>
    </xf>
    <xf numFmtId="186" fontId="46" fillId="13" borderId="136" xfId="4" applyNumberFormat="1" applyFont="1" applyFill="1" applyBorder="1" applyAlignment="1">
      <alignment vertical="center"/>
    </xf>
    <xf numFmtId="173" fontId="1" fillId="13" borderId="132" xfId="4" applyNumberFormat="1" applyFont="1" applyFill="1" applyBorder="1" applyAlignment="1">
      <alignment vertical="center"/>
    </xf>
    <xf numFmtId="173" fontId="1" fillId="13" borderId="50" xfId="4" applyNumberFormat="1" applyFont="1" applyFill="1" applyBorder="1" applyAlignment="1">
      <alignment vertical="center"/>
    </xf>
    <xf numFmtId="173" fontId="1" fillId="13" borderId="84" xfId="4" applyNumberFormat="1" applyFont="1" applyFill="1" applyBorder="1" applyAlignment="1">
      <alignment vertical="center"/>
    </xf>
    <xf numFmtId="173" fontId="46" fillId="13" borderId="132" xfId="4" applyNumberFormat="1" applyFont="1" applyFill="1" applyBorder="1" applyAlignment="1">
      <alignment vertical="center"/>
    </xf>
    <xf numFmtId="173" fontId="1" fillId="13" borderId="133" xfId="4" applyNumberFormat="1" applyFont="1" applyFill="1" applyBorder="1" applyAlignment="1">
      <alignment vertical="center"/>
    </xf>
    <xf numFmtId="173" fontId="1" fillId="13" borderId="64" xfId="4" applyNumberFormat="1" applyFont="1" applyFill="1" applyBorder="1" applyAlignment="1">
      <alignment vertical="center"/>
    </xf>
    <xf numFmtId="0" fontId="1" fillId="13" borderId="133" xfId="4" applyFont="1" applyFill="1" applyBorder="1" applyAlignment="1">
      <alignment vertical="center"/>
    </xf>
    <xf numFmtId="0" fontId="1" fillId="13" borderId="133" xfId="4" applyFont="1" applyFill="1" applyBorder="1"/>
    <xf numFmtId="0" fontId="34" fillId="13" borderId="72" xfId="4" applyFont="1" applyFill="1" applyBorder="1" applyAlignment="1">
      <alignment vertical="center"/>
    </xf>
    <xf numFmtId="186" fontId="46" fillId="13" borderId="127" xfId="4" applyNumberFormat="1" applyFont="1" applyFill="1" applyBorder="1" applyAlignment="1">
      <alignment vertical="center"/>
    </xf>
    <xf numFmtId="173" fontId="46" fillId="0" borderId="129" xfId="4" applyNumberFormat="1" applyFont="1" applyBorder="1" applyAlignment="1">
      <alignment vertical="center"/>
    </xf>
    <xf numFmtId="173" fontId="1" fillId="0" borderId="14" xfId="4" applyNumberFormat="1" applyFont="1" applyBorder="1" applyAlignment="1">
      <alignment vertical="center"/>
    </xf>
    <xf numFmtId="173" fontId="1" fillId="0" borderId="83" xfId="4" applyNumberFormat="1" applyFont="1" applyBorder="1" applyAlignment="1">
      <alignment vertical="center"/>
    </xf>
    <xf numFmtId="173" fontId="46" fillId="13" borderId="129" xfId="4" applyNumberFormat="1" applyFont="1" applyFill="1" applyBorder="1" applyAlignment="1">
      <alignment vertical="center"/>
    </xf>
    <xf numFmtId="173" fontId="46" fillId="0" borderId="14" xfId="4" applyNumberFormat="1" applyFont="1" applyBorder="1" applyAlignment="1">
      <alignment vertical="center"/>
    </xf>
    <xf numFmtId="173" fontId="46" fillId="0" borderId="83" xfId="4" applyNumberFormat="1" applyFont="1" applyBorder="1" applyAlignment="1">
      <alignment vertical="center"/>
    </xf>
    <xf numFmtId="173" fontId="1" fillId="0" borderId="86" xfId="4" applyNumberFormat="1" applyFont="1" applyBorder="1" applyAlignment="1">
      <alignment vertical="center"/>
    </xf>
    <xf numFmtId="173" fontId="1" fillId="0" borderId="63" xfId="4" applyNumberFormat="1" applyFont="1" applyBorder="1" applyAlignment="1">
      <alignment vertical="center"/>
    </xf>
    <xf numFmtId="1" fontId="46" fillId="0" borderId="87" xfId="4" applyNumberFormat="1" applyFont="1" applyBorder="1" applyAlignment="1">
      <alignment vertical="center"/>
    </xf>
    <xf numFmtId="49" fontId="46" fillId="0" borderId="15" xfId="4" applyNumberFormat="1" applyFont="1" applyBorder="1" applyAlignment="1">
      <alignment horizontal="center" vertical="center"/>
    </xf>
    <xf numFmtId="0" fontId="34" fillId="0" borderId="71" xfId="4" applyFont="1" applyBorder="1" applyAlignment="1">
      <alignment vertical="center"/>
    </xf>
    <xf numFmtId="1" fontId="46" fillId="0" borderId="86" xfId="4" applyNumberFormat="1" applyFont="1" applyBorder="1" applyAlignment="1">
      <alignment vertical="center"/>
    </xf>
    <xf numFmtId="49" fontId="46" fillId="0" borderId="14" xfId="4" applyNumberFormat="1" applyFont="1" applyBorder="1" applyAlignment="1">
      <alignment horizontal="center" vertical="center"/>
    </xf>
    <xf numFmtId="1" fontId="46" fillId="0" borderId="86" xfId="4" applyNumberFormat="1" applyFont="1" applyBorder="1" applyAlignment="1">
      <alignment vertical="center" wrapText="1"/>
    </xf>
    <xf numFmtId="186" fontId="46" fillId="13" borderId="209" xfId="4" applyNumberFormat="1" applyFont="1" applyFill="1" applyBorder="1" applyAlignment="1">
      <alignment vertical="center"/>
    </xf>
    <xf numFmtId="173" fontId="46" fillId="0" borderId="128" xfId="4" applyNumberFormat="1" applyFont="1" applyBorder="1" applyAlignment="1">
      <alignment vertical="center"/>
    </xf>
    <xf numFmtId="173" fontId="1" fillId="0" borderId="47" xfId="4" applyNumberFormat="1" applyFont="1" applyBorder="1" applyAlignment="1">
      <alignment vertical="center"/>
    </xf>
    <xf numFmtId="173" fontId="1" fillId="0" borderId="82" xfId="4" applyNumberFormat="1" applyFont="1" applyBorder="1" applyAlignment="1">
      <alignment vertical="center"/>
    </xf>
    <xf numFmtId="173" fontId="46" fillId="13" borderId="128" xfId="4" applyNumberFormat="1" applyFont="1" applyFill="1" applyBorder="1" applyAlignment="1">
      <alignment vertical="center"/>
    </xf>
    <xf numFmtId="173" fontId="46" fillId="0" borderId="47" xfId="4" applyNumberFormat="1" applyFont="1" applyBorder="1" applyAlignment="1">
      <alignment vertical="center"/>
    </xf>
    <xf numFmtId="173" fontId="46" fillId="0" borderId="82" xfId="4" applyNumberFormat="1" applyFont="1" applyBorder="1" applyAlignment="1">
      <alignment vertical="center"/>
    </xf>
    <xf numFmtId="173" fontId="1" fillId="0" borderId="111" xfId="4" applyNumberFormat="1" applyFont="1" applyBorder="1" applyAlignment="1">
      <alignment vertical="center"/>
    </xf>
    <xf numFmtId="173" fontId="1" fillId="0" borderId="210" xfId="4" applyNumberFormat="1" applyFont="1" applyBorder="1" applyAlignment="1">
      <alignment vertical="center"/>
    </xf>
    <xf numFmtId="1" fontId="46" fillId="0" borderId="85" xfId="4" applyNumberFormat="1" applyFont="1" applyBorder="1" applyAlignment="1">
      <alignment vertical="center"/>
    </xf>
    <xf numFmtId="49" fontId="46" fillId="0" borderId="13" xfId="4" applyNumberFormat="1" applyFont="1" applyBorder="1" applyAlignment="1">
      <alignment horizontal="center" vertical="center"/>
    </xf>
    <xf numFmtId="173" fontId="1" fillId="0" borderId="129" xfId="4" applyNumberFormat="1" applyFont="1" applyBorder="1" applyAlignment="1">
      <alignment vertical="center"/>
    </xf>
    <xf numFmtId="49" fontId="46" fillId="0" borderId="15" xfId="4" quotePrefix="1" applyNumberFormat="1" applyFont="1" applyBorder="1" applyAlignment="1">
      <alignment horizontal="center" vertical="center"/>
    </xf>
    <xf numFmtId="49" fontId="46" fillId="0" borderId="14" xfId="4" quotePrefix="1" applyNumberFormat="1" applyFont="1" applyBorder="1" applyAlignment="1">
      <alignment horizontal="center" vertical="center"/>
    </xf>
    <xf numFmtId="0" fontId="1" fillId="13" borderId="112" xfId="4" applyFont="1" applyFill="1" applyBorder="1" applyAlignment="1">
      <alignment vertical="center"/>
    </xf>
    <xf numFmtId="0" fontId="1" fillId="13" borderId="134" xfId="4" applyFont="1" applyFill="1" applyBorder="1"/>
    <xf numFmtId="173" fontId="1" fillId="0" borderId="211" xfId="4" applyNumberFormat="1" applyFont="1" applyBorder="1" applyAlignment="1">
      <alignment vertical="center"/>
    </xf>
    <xf numFmtId="0" fontId="34" fillId="9" borderId="29" xfId="4" applyFont="1" applyFill="1" applyBorder="1" applyAlignment="1">
      <alignment horizontal="center" vertical="center" wrapText="1"/>
    </xf>
    <xf numFmtId="0" fontId="34" fillId="9" borderId="44" xfId="4" applyFont="1" applyFill="1" applyBorder="1" applyAlignment="1">
      <alignment horizontal="center" vertical="center" wrapText="1"/>
    </xf>
    <xf numFmtId="0" fontId="34" fillId="9" borderId="61" xfId="4" applyFont="1" applyFill="1" applyBorder="1" applyAlignment="1">
      <alignment horizontal="center" vertical="center" wrapText="1"/>
    </xf>
    <xf numFmtId="0" fontId="34" fillId="9" borderId="19" xfId="4" applyFont="1" applyFill="1" applyBorder="1" applyAlignment="1">
      <alignment horizontal="center" vertical="center" wrapText="1"/>
    </xf>
    <xf numFmtId="1" fontId="34" fillId="9" borderId="67" xfId="4" applyNumberFormat="1" applyFont="1" applyFill="1" applyBorder="1" applyAlignment="1">
      <alignment horizontal="center" vertical="center" wrapText="1"/>
    </xf>
    <xf numFmtId="1" fontId="34" fillId="9" borderId="19" xfId="4" applyNumberFormat="1" applyFont="1" applyFill="1" applyBorder="1" applyAlignment="1">
      <alignment horizontal="center" vertical="center" wrapText="1"/>
    </xf>
    <xf numFmtId="1" fontId="34" fillId="9" borderId="80" xfId="4" applyNumberFormat="1" applyFont="1" applyFill="1" applyBorder="1" applyAlignment="1">
      <alignment horizontal="center" vertical="center" wrapText="1"/>
    </xf>
    <xf numFmtId="1" fontId="34" fillId="9" borderId="61" xfId="4" applyNumberFormat="1" applyFont="1" applyFill="1" applyBorder="1" applyAlignment="1">
      <alignment horizontal="center" vertical="center" wrapText="1"/>
    </xf>
    <xf numFmtId="0" fontId="1" fillId="0" borderId="78" xfId="4" applyFont="1" applyBorder="1" applyAlignment="1">
      <alignment horizontal="centerContinuous" vertical="center"/>
    </xf>
    <xf numFmtId="182" fontId="34" fillId="0" borderId="212" xfId="4" applyNumberFormat="1" applyFont="1" applyBorder="1" applyAlignment="1">
      <alignment horizontal="centerContinuous" vertical="center"/>
    </xf>
    <xf numFmtId="0" fontId="34" fillId="0" borderId="99" xfId="4" applyFont="1" applyBorder="1" applyAlignment="1">
      <alignment horizontal="centerContinuous" vertical="center"/>
    </xf>
    <xf numFmtId="0" fontId="34" fillId="0" borderId="78" xfId="4" applyFont="1" applyBorder="1" applyAlignment="1">
      <alignment horizontal="centerContinuous" vertical="center"/>
    </xf>
    <xf numFmtId="0" fontId="34" fillId="0" borderId="212" xfId="4" applyFont="1" applyBorder="1" applyAlignment="1">
      <alignment horizontal="centerContinuous" vertical="center"/>
    </xf>
    <xf numFmtId="0" fontId="34" fillId="0" borderId="0" xfId="4" applyFont="1" applyAlignment="1">
      <alignment horizontal="left" vertical="center"/>
    </xf>
    <xf numFmtId="0" fontId="17" fillId="0" borderId="0" xfId="4" applyFont="1"/>
    <xf numFmtId="0" fontId="24" fillId="0" borderId="0" xfId="4" applyFont="1" applyAlignment="1">
      <alignment horizontal="right"/>
    </xf>
    <xf numFmtId="0" fontId="26" fillId="0" borderId="0" xfId="4" applyFont="1" applyAlignment="1">
      <alignment horizontal="center"/>
    </xf>
    <xf numFmtId="182" fontId="20" fillId="0" borderId="0" xfId="4" applyNumberFormat="1" applyFont="1" applyAlignment="1">
      <alignment horizontal="right"/>
    </xf>
    <xf numFmtId="175" fontId="15" fillId="0" borderId="0" xfId="4" applyNumberFormat="1" applyFont="1" applyAlignment="1">
      <alignment vertical="center"/>
    </xf>
    <xf numFmtId="173" fontId="34" fillId="0" borderId="0" xfId="4" applyNumberFormat="1" applyFont="1"/>
    <xf numFmtId="10" fontId="56" fillId="0" borderId="0" xfId="52" applyNumberFormat="1" applyFont="1" applyBorder="1" applyAlignment="1">
      <alignment vertical="center"/>
    </xf>
    <xf numFmtId="173" fontId="34" fillId="5" borderId="208" xfId="4" applyNumberFormat="1" applyFont="1" applyFill="1" applyBorder="1" applyAlignment="1">
      <alignment horizontal="right" vertical="center"/>
    </xf>
    <xf numFmtId="173" fontId="34" fillId="5" borderId="81" xfId="4" applyNumberFormat="1" applyFont="1" applyFill="1" applyBorder="1" applyAlignment="1">
      <alignment vertical="center"/>
    </xf>
    <xf numFmtId="0" fontId="1" fillId="0" borderId="0" xfId="4" applyFont="1" applyFill="1"/>
    <xf numFmtId="173" fontId="46" fillId="0" borderId="3" xfId="4" applyNumberFormat="1" applyFont="1" applyBorder="1" applyAlignment="1">
      <alignment vertical="center"/>
    </xf>
    <xf numFmtId="173" fontId="46" fillId="0" borderId="20" xfId="4" applyNumberFormat="1" applyFont="1" applyBorder="1" applyAlignment="1">
      <alignment vertical="center"/>
    </xf>
    <xf numFmtId="173" fontId="46" fillId="0" borderId="11" xfId="4" applyNumberFormat="1" applyFont="1" applyFill="1" applyBorder="1" applyAlignment="1">
      <alignment horizontal="right" vertical="center"/>
    </xf>
    <xf numFmtId="173" fontId="46" fillId="0" borderId="5" xfId="4" applyNumberFormat="1" applyFont="1" applyFill="1" applyBorder="1" applyAlignment="1">
      <alignment vertical="center"/>
    </xf>
    <xf numFmtId="173" fontId="46" fillId="0" borderId="97" xfId="4" applyNumberFormat="1" applyFont="1" applyBorder="1" applyAlignment="1">
      <alignment vertical="center"/>
    </xf>
    <xf numFmtId="173" fontId="46" fillId="13" borderId="50" xfId="4" applyNumberFormat="1" applyFont="1" applyFill="1" applyBorder="1" applyAlignment="1">
      <alignment vertical="center"/>
    </xf>
    <xf numFmtId="173" fontId="46" fillId="13" borderId="84" xfId="4" applyNumberFormat="1" applyFont="1" applyFill="1" applyBorder="1" applyAlignment="1">
      <alignment vertical="center"/>
    </xf>
    <xf numFmtId="173" fontId="46" fillId="13" borderId="133" xfId="4" applyNumberFormat="1" applyFont="1" applyFill="1" applyBorder="1" applyAlignment="1">
      <alignment vertical="center"/>
    </xf>
    <xf numFmtId="173" fontId="46" fillId="13" borderId="50" xfId="4" applyNumberFormat="1" applyFont="1" applyFill="1" applyBorder="1" applyAlignment="1">
      <alignment horizontal="right" vertical="center"/>
    </xf>
    <xf numFmtId="173" fontId="46" fillId="13" borderId="64" xfId="4" applyNumberFormat="1" applyFont="1" applyFill="1" applyBorder="1" applyAlignment="1">
      <alignment vertical="center"/>
    </xf>
    <xf numFmtId="186" fontId="34" fillId="28" borderId="180" xfId="4" applyNumberFormat="1" applyFont="1" applyFill="1" applyBorder="1" applyAlignment="1">
      <alignment vertical="center"/>
    </xf>
    <xf numFmtId="173" fontId="34" fillId="28" borderId="130" xfId="4" applyNumberFormat="1" applyFont="1" applyFill="1" applyBorder="1" applyAlignment="1">
      <alignment vertical="center"/>
    </xf>
    <xf numFmtId="173" fontId="34" fillId="28" borderId="15" xfId="4" applyNumberFormat="1" applyFont="1" applyFill="1" applyBorder="1" applyAlignment="1">
      <alignment vertical="center"/>
    </xf>
    <xf numFmtId="173" fontId="34" fillId="28" borderId="113" xfId="4" applyNumberFormat="1" applyFont="1" applyFill="1" applyBorder="1" applyAlignment="1">
      <alignment vertical="center"/>
    </xf>
    <xf numFmtId="173" fontId="34" fillId="28" borderId="213" xfId="4" applyNumberFormat="1" applyFont="1" applyFill="1" applyBorder="1" applyAlignment="1">
      <alignment vertical="center"/>
    </xf>
    <xf numFmtId="173" fontId="34" fillId="28" borderId="14" xfId="4" applyNumberFormat="1" applyFont="1" applyFill="1" applyBorder="1" applyAlignment="1">
      <alignment horizontal="right" vertical="center"/>
    </xf>
    <xf numFmtId="173" fontId="34" fillId="28" borderId="87" xfId="4" applyNumberFormat="1" applyFont="1" applyFill="1" applyBorder="1" applyAlignment="1">
      <alignment vertical="center"/>
    </xf>
    <xf numFmtId="173" fontId="34" fillId="28" borderId="69" xfId="4" applyNumberFormat="1" applyFont="1" applyFill="1" applyBorder="1" applyAlignment="1">
      <alignment vertical="center"/>
    </xf>
    <xf numFmtId="1" fontId="34" fillId="28" borderId="213" xfId="4" applyNumberFormat="1" applyFont="1" applyFill="1" applyBorder="1" applyAlignment="1">
      <alignment vertical="center"/>
    </xf>
    <xf numFmtId="49" fontId="46" fillId="28" borderId="14" xfId="4" applyNumberFormat="1" applyFont="1" applyFill="1" applyBorder="1" applyAlignment="1">
      <alignment horizontal="center" vertical="center"/>
    </xf>
    <xf numFmtId="0" fontId="34" fillId="0" borderId="38" xfId="4" applyFont="1" applyBorder="1" applyAlignment="1">
      <alignment vertical="center"/>
    </xf>
    <xf numFmtId="173" fontId="46" fillId="0" borderId="60" xfId="4" applyNumberFormat="1" applyFont="1" applyBorder="1" applyAlignment="1">
      <alignment horizontal="right" vertical="center"/>
    </xf>
    <xf numFmtId="173" fontId="46" fillId="0" borderId="86" xfId="4" applyNumberFormat="1" applyFont="1" applyBorder="1" applyAlignment="1">
      <alignment vertical="center"/>
    </xf>
    <xf numFmtId="173" fontId="46" fillId="0" borderId="63" xfId="4" applyNumberFormat="1" applyFont="1" applyBorder="1" applyAlignment="1">
      <alignment vertical="center"/>
    </xf>
    <xf numFmtId="186" fontId="34" fillId="28" borderId="127" xfId="4" applyNumberFormat="1" applyFont="1" applyFill="1" applyBorder="1" applyAlignment="1">
      <alignment vertical="center"/>
    </xf>
    <xf numFmtId="173" fontId="34" fillId="28" borderId="129" xfId="4" applyNumberFormat="1" applyFont="1" applyFill="1" applyBorder="1" applyAlignment="1">
      <alignment vertical="center"/>
    </xf>
    <xf numFmtId="173" fontId="34" fillId="28" borderId="14" xfId="4" applyNumberFormat="1" applyFont="1" applyFill="1" applyBorder="1" applyAlignment="1">
      <alignment vertical="center"/>
    </xf>
    <xf numFmtId="173" fontId="34" fillId="28" borderId="83" xfId="4" applyNumberFormat="1" applyFont="1" applyFill="1" applyBorder="1" applyAlignment="1">
      <alignment vertical="center"/>
    </xf>
    <xf numFmtId="173" fontId="34" fillId="28" borderId="86" xfId="4" applyNumberFormat="1" applyFont="1" applyFill="1" applyBorder="1" applyAlignment="1">
      <alignment vertical="center"/>
    </xf>
    <xf numFmtId="173" fontId="34" fillId="28" borderId="63" xfId="4" applyNumberFormat="1" applyFont="1" applyFill="1" applyBorder="1" applyAlignment="1">
      <alignment vertical="center"/>
    </xf>
    <xf numFmtId="1" fontId="34" fillId="28" borderId="86" xfId="4" applyNumberFormat="1" applyFont="1" applyFill="1" applyBorder="1" applyAlignment="1">
      <alignment vertical="center"/>
    </xf>
    <xf numFmtId="1" fontId="34" fillId="28" borderId="86" xfId="4" applyNumberFormat="1" applyFont="1" applyFill="1" applyBorder="1" applyAlignment="1">
      <alignment vertical="center" wrapText="1"/>
    </xf>
    <xf numFmtId="173" fontId="46" fillId="0" borderId="59" xfId="4" applyNumberFormat="1" applyFont="1" applyBorder="1" applyAlignment="1">
      <alignment horizontal="right" vertical="center"/>
    </xf>
    <xf numFmtId="173" fontId="46" fillId="0" borderId="111" xfId="4" applyNumberFormat="1" applyFont="1" applyBorder="1" applyAlignment="1">
      <alignment vertical="center"/>
    </xf>
    <xf numFmtId="173" fontId="46" fillId="0" borderId="210" xfId="4" applyNumberFormat="1" applyFont="1" applyBorder="1" applyAlignment="1">
      <alignment vertical="center"/>
    </xf>
    <xf numFmtId="186" fontId="34" fillId="13" borderId="136" xfId="4" applyNumberFormat="1" applyFont="1" applyFill="1" applyBorder="1" applyAlignment="1">
      <alignment vertical="center"/>
    </xf>
    <xf numFmtId="173" fontId="34" fillId="13" borderId="132" xfId="4" applyNumberFormat="1" applyFont="1" applyFill="1" applyBorder="1" applyAlignment="1">
      <alignment vertical="center"/>
    </xf>
    <xf numFmtId="173" fontId="34" fillId="13" borderId="50" xfId="4" applyNumberFormat="1" applyFont="1" applyFill="1" applyBorder="1" applyAlignment="1">
      <alignment vertical="center"/>
    </xf>
    <xf numFmtId="173" fontId="34" fillId="13" borderId="84" xfId="4" applyNumberFormat="1" applyFont="1" applyFill="1" applyBorder="1" applyAlignment="1">
      <alignment vertical="center"/>
    </xf>
    <xf numFmtId="173" fontId="34" fillId="13" borderId="133" xfId="4" applyNumberFormat="1" applyFont="1" applyFill="1" applyBorder="1" applyAlignment="1">
      <alignment vertical="center"/>
    </xf>
    <xf numFmtId="173" fontId="34" fillId="13" borderId="50" xfId="4" applyNumberFormat="1" applyFont="1" applyFill="1" applyBorder="1" applyAlignment="1">
      <alignment horizontal="right" vertical="center"/>
    </xf>
    <xf numFmtId="173" fontId="34" fillId="13" borderId="64" xfId="4" applyNumberFormat="1" applyFont="1" applyFill="1" applyBorder="1" applyAlignment="1">
      <alignment vertical="center"/>
    </xf>
    <xf numFmtId="0" fontId="12" fillId="13" borderId="133" xfId="4" applyFont="1" applyFill="1" applyBorder="1" applyAlignment="1">
      <alignment vertical="center"/>
    </xf>
    <xf numFmtId="173" fontId="46" fillId="13" borderId="12" xfId="4" applyNumberFormat="1" applyFont="1" applyFill="1" applyBorder="1" applyAlignment="1">
      <alignment horizontal="right" vertical="center"/>
    </xf>
    <xf numFmtId="186" fontId="46" fillId="28" borderId="180" xfId="4" applyNumberFormat="1" applyFont="1" applyFill="1" applyBorder="1" applyAlignment="1">
      <alignment vertical="center"/>
    </xf>
    <xf numFmtId="173" fontId="46" fillId="28" borderId="130" xfId="4" applyNumberFormat="1" applyFont="1" applyFill="1" applyBorder="1" applyAlignment="1">
      <alignment vertical="center"/>
    </xf>
    <xf numFmtId="173" fontId="46" fillId="28" borderId="15" xfId="4" applyNumberFormat="1" applyFont="1" applyFill="1" applyBorder="1" applyAlignment="1">
      <alignment vertical="center"/>
    </xf>
    <xf numFmtId="173" fontId="46" fillId="28" borderId="113" xfId="4" applyNumberFormat="1" applyFont="1" applyFill="1" applyBorder="1" applyAlignment="1">
      <alignment vertical="center"/>
    </xf>
    <xf numFmtId="173" fontId="46" fillId="28" borderId="213" xfId="4" applyNumberFormat="1" applyFont="1" applyFill="1" applyBorder="1" applyAlignment="1">
      <alignment vertical="center"/>
    </xf>
    <xf numFmtId="173" fontId="46" fillId="28" borderId="14" xfId="4" applyNumberFormat="1" applyFont="1" applyFill="1" applyBorder="1" applyAlignment="1">
      <alignment horizontal="right" vertical="center"/>
    </xf>
    <xf numFmtId="173" fontId="46" fillId="28" borderId="87" xfId="4" applyNumberFormat="1" applyFont="1" applyFill="1" applyBorder="1" applyAlignment="1">
      <alignment vertical="center"/>
    </xf>
    <xf numFmtId="173" fontId="46" fillId="28" borderId="69" xfId="4" applyNumberFormat="1" applyFont="1" applyFill="1" applyBorder="1" applyAlignment="1">
      <alignment vertical="center"/>
    </xf>
    <xf numFmtId="173" fontId="46" fillId="0" borderId="155" xfId="4" applyNumberFormat="1" applyFont="1" applyBorder="1" applyAlignment="1">
      <alignment horizontal="right" vertical="center"/>
    </xf>
    <xf numFmtId="173" fontId="34" fillId="28" borderId="15" xfId="4" applyNumberFormat="1" applyFont="1" applyFill="1" applyBorder="1" applyAlignment="1">
      <alignment horizontal="right" vertical="center"/>
    </xf>
    <xf numFmtId="1" fontId="34" fillId="28" borderId="87" xfId="4" applyNumberFormat="1" applyFont="1" applyFill="1" applyBorder="1" applyAlignment="1">
      <alignment vertical="center"/>
    </xf>
    <xf numFmtId="173" fontId="46" fillId="0" borderId="60" xfId="4" applyNumberFormat="1" applyFont="1" applyBorder="1" applyAlignment="1">
      <alignment vertical="center"/>
    </xf>
    <xf numFmtId="173" fontId="46" fillId="0" borderId="14" xfId="4" applyNumberFormat="1" applyFont="1" applyBorder="1" applyAlignment="1">
      <alignment horizontal="right" vertical="center"/>
    </xf>
    <xf numFmtId="49" fontId="46" fillId="28" borderId="15" xfId="4" applyNumberFormat="1" applyFont="1" applyFill="1" applyBorder="1" applyAlignment="1">
      <alignment horizontal="center" vertical="center"/>
    </xf>
    <xf numFmtId="0" fontId="34" fillId="9" borderId="104" xfId="4" applyFont="1" applyFill="1" applyBorder="1" applyAlignment="1">
      <alignment horizontal="center" vertical="center" wrapText="1"/>
    </xf>
    <xf numFmtId="0" fontId="26" fillId="0" borderId="149" xfId="38" applyFont="1" applyBorder="1" applyAlignment="1">
      <alignment horizontal="center" vertical="center" wrapText="1"/>
    </xf>
    <xf numFmtId="0" fontId="26" fillId="0" borderId="150" xfId="38" applyFont="1" applyBorder="1" applyAlignment="1">
      <alignment horizontal="center" vertical="center" wrapText="1"/>
    </xf>
    <xf numFmtId="0" fontId="26" fillId="0" borderId="152" xfId="38" applyFont="1" applyBorder="1" applyAlignment="1">
      <alignment horizontal="center" vertical="center"/>
    </xf>
    <xf numFmtId="0" fontId="26" fillId="0" borderId="153" xfId="38" applyFont="1" applyBorder="1" applyAlignment="1">
      <alignment horizontal="center" vertical="center"/>
    </xf>
    <xf numFmtId="0" fontId="0" fillId="0" borderId="0" xfId="0"/>
    <xf numFmtId="0" fontId="17" fillId="0" borderId="88" xfId="0" applyFont="1" applyBorder="1" applyAlignment="1">
      <alignment horizontal="center" vertical="center" wrapText="1"/>
    </xf>
    <xf numFmtId="0" fontId="0" fillId="0" borderId="0" xfId="0" applyAlignment="1"/>
    <xf numFmtId="0" fontId="0" fillId="0" borderId="89" xfId="0" applyBorder="1" applyAlignment="1"/>
    <xf numFmtId="0" fontId="6" fillId="0" borderId="0" xfId="0" applyFont="1" applyAlignment="1">
      <alignment vertical="center" wrapText="1"/>
    </xf>
    <xf numFmtId="0" fontId="8" fillId="0" borderId="0" xfId="0" applyFont="1" applyAlignment="1">
      <alignment vertical="center" wrapText="1"/>
    </xf>
    <xf numFmtId="0" fontId="11" fillId="0" borderId="0" xfId="0" applyFont="1"/>
    <xf numFmtId="0" fontId="26" fillId="0" borderId="135" xfId="38" applyFont="1" applyBorder="1" applyAlignment="1">
      <alignment horizontal="center" vertical="center" wrapText="1"/>
    </xf>
    <xf numFmtId="0" fontId="26" fillId="0" borderId="149" xfId="38" applyFont="1" applyBorder="1" applyAlignment="1">
      <alignment vertical="center" wrapText="1"/>
    </xf>
    <xf numFmtId="0" fontId="26" fillId="0" borderId="150" xfId="38" applyFont="1" applyBorder="1" applyAlignment="1">
      <alignment vertical="center" wrapText="1"/>
    </xf>
    <xf numFmtId="0" fontId="26" fillId="0" borderId="151" xfId="38" applyFont="1" applyBorder="1" applyAlignment="1">
      <alignment horizontal="center" vertical="top"/>
    </xf>
    <xf numFmtId="0" fontId="26" fillId="0" borderId="152" xfId="38" applyFont="1" applyBorder="1" applyAlignment="1">
      <alignment horizontal="center" vertical="top"/>
    </xf>
    <xf numFmtId="0" fontId="26" fillId="0" borderId="152" xfId="38" applyFont="1" applyBorder="1" applyAlignment="1"/>
    <xf numFmtId="0" fontId="26" fillId="0" borderId="153" xfId="38" applyFont="1" applyBorder="1" applyAlignment="1"/>
    <xf numFmtId="0" fontId="35" fillId="0" borderId="0" xfId="48" applyFont="1" applyAlignment="1">
      <alignment horizontal="left" vertical="center" wrapText="1"/>
    </xf>
    <xf numFmtId="0" fontId="10" fillId="0" borderId="0" xfId="4"/>
    <xf numFmtId="0" fontId="26" fillId="23" borderId="0" xfId="4" applyFont="1" applyFill="1" applyAlignment="1">
      <alignment horizontal="center" vertical="center"/>
    </xf>
    <xf numFmtId="0" fontId="115" fillId="27" borderId="2" xfId="58" applyFont="1" applyFill="1" applyBorder="1" applyAlignment="1">
      <alignment horizontal="center"/>
    </xf>
    <xf numFmtId="0" fontId="115" fillId="27" borderId="4" xfId="58" applyFont="1" applyFill="1" applyBorder="1" applyAlignment="1">
      <alignment horizontal="center"/>
    </xf>
    <xf numFmtId="0" fontId="115" fillId="33" borderId="112" xfId="58" applyFont="1" applyFill="1" applyBorder="1" applyAlignment="1">
      <alignment horizontal="center"/>
    </xf>
    <xf numFmtId="0" fontId="115" fillId="33" borderId="133" xfId="58" applyFont="1" applyFill="1" applyBorder="1" applyAlignment="1">
      <alignment horizontal="center"/>
    </xf>
    <xf numFmtId="0" fontId="115" fillId="31" borderId="112" xfId="58" applyFont="1" applyFill="1" applyBorder="1" applyAlignment="1">
      <alignment horizontal="center"/>
    </xf>
    <xf numFmtId="0" fontId="115" fillId="31" borderId="190" xfId="58" applyFont="1" applyFill="1" applyBorder="1" applyAlignment="1">
      <alignment horizontal="center"/>
    </xf>
    <xf numFmtId="0" fontId="115" fillId="0" borderId="6" xfId="58" applyFont="1" applyBorder="1" applyAlignment="1">
      <alignment horizontal="center" vertical="center"/>
    </xf>
    <xf numFmtId="0" fontId="115" fillId="0" borderId="9" xfId="58" applyFont="1" applyBorder="1" applyAlignment="1">
      <alignment horizontal="center" vertical="center"/>
    </xf>
    <xf numFmtId="0" fontId="115" fillId="31" borderId="87" xfId="58" applyFont="1" applyFill="1" applyBorder="1" applyAlignment="1">
      <alignment horizontal="center"/>
    </xf>
    <xf numFmtId="0" fontId="115" fillId="31" borderId="191" xfId="58" applyFont="1" applyFill="1" applyBorder="1" applyAlignment="1">
      <alignment horizontal="center"/>
    </xf>
    <xf numFmtId="0" fontId="115" fillId="0" borderId="6" xfId="58" applyFont="1" applyBorder="1" applyAlignment="1">
      <alignment vertical="center"/>
    </xf>
    <xf numFmtId="0" fontId="115" fillId="0" borderId="9" xfId="58" applyFont="1" applyBorder="1" applyAlignment="1">
      <alignment vertical="center"/>
    </xf>
    <xf numFmtId="0" fontId="115" fillId="33" borderId="134" xfId="58" applyFont="1" applyFill="1" applyBorder="1" applyAlignment="1">
      <alignment horizontal="center"/>
    </xf>
    <xf numFmtId="0" fontId="117" fillId="0" borderId="54" xfId="58" applyFont="1" applyBorder="1" applyAlignment="1">
      <alignment horizontal="center"/>
    </xf>
    <xf numFmtId="0" fontId="117" fillId="0" borderId="187" xfId="58" applyFont="1" applyBorder="1" applyAlignment="1">
      <alignment horizontal="center"/>
    </xf>
    <xf numFmtId="0" fontId="117" fillId="0" borderId="55" xfId="58" applyFont="1" applyBorder="1" applyAlignment="1">
      <alignment horizontal="center"/>
    </xf>
    <xf numFmtId="0" fontId="115" fillId="0" borderId="188" xfId="58" applyFont="1" applyBorder="1" applyAlignment="1">
      <alignment horizontal="center" vertical="center" wrapText="1"/>
    </xf>
    <xf numFmtId="0" fontId="115" fillId="0" borderId="139" xfId="58" applyFont="1" applyBorder="1" applyAlignment="1">
      <alignment horizontal="center" vertical="center" wrapText="1"/>
    </xf>
    <xf numFmtId="0" fontId="115" fillId="0" borderId="118" xfId="58" applyFont="1" applyBorder="1" applyAlignment="1">
      <alignment horizontal="center" vertical="center"/>
    </xf>
    <xf numFmtId="0" fontId="115" fillId="0" borderId="157" xfId="58" applyFont="1" applyBorder="1" applyAlignment="1">
      <alignment horizontal="center" vertical="center"/>
    </xf>
    <xf numFmtId="0" fontId="115" fillId="0" borderId="158" xfId="58" applyFont="1" applyBorder="1" applyAlignment="1">
      <alignment horizontal="center" vertical="center"/>
    </xf>
    <xf numFmtId="0" fontId="115" fillId="0" borderId="156" xfId="58" applyFont="1" applyBorder="1" applyAlignment="1">
      <alignment horizontal="center" vertical="center"/>
    </xf>
    <xf numFmtId="0" fontId="115" fillId="0" borderId="189" xfId="58" applyFont="1" applyBorder="1" applyAlignment="1">
      <alignment horizontal="center" vertical="center" wrapText="1"/>
    </xf>
    <xf numFmtId="0" fontId="23" fillId="0" borderId="100" xfId="31" applyBorder="1" applyAlignment="1">
      <alignment horizontal="center" vertical="center" textRotation="90"/>
    </xf>
    <xf numFmtId="0" fontId="23" fillId="0" borderId="106" xfId="31" applyBorder="1" applyAlignment="1">
      <alignment horizontal="center" vertical="center" textRotation="90"/>
    </xf>
    <xf numFmtId="0" fontId="23" fillId="0" borderId="101" xfId="31" applyBorder="1" applyAlignment="1">
      <alignment horizontal="center" vertical="center" textRotation="90"/>
    </xf>
    <xf numFmtId="0" fontId="11" fillId="0" borderId="100" xfId="31" applyFont="1" applyBorder="1" applyAlignment="1">
      <alignment horizontal="center" vertical="center" textRotation="90" wrapText="1"/>
    </xf>
    <xf numFmtId="0" fontId="11" fillId="0" borderId="106" xfId="31" applyFont="1" applyBorder="1" applyAlignment="1">
      <alignment horizontal="center" vertical="center" textRotation="90"/>
    </xf>
    <xf numFmtId="0" fontId="11" fillId="0" borderId="101" xfId="31" applyFont="1" applyBorder="1" applyAlignment="1">
      <alignment horizontal="center" vertical="center" textRotation="90"/>
    </xf>
    <xf numFmtId="0" fontId="12" fillId="0" borderId="0" xfId="47" applyFont="1" applyAlignment="1">
      <alignment horizontal="center" vertical="center"/>
    </xf>
    <xf numFmtId="0" fontId="26" fillId="23" borderId="0" xfId="31" applyFont="1" applyFill="1" applyAlignment="1">
      <alignment horizontal="center" vertical="center"/>
    </xf>
    <xf numFmtId="0" fontId="20" fillId="0" borderId="7" xfId="0" applyFont="1" applyBorder="1" applyAlignment="1">
      <alignment horizontal="center" vertical="center" wrapText="1"/>
    </xf>
    <xf numFmtId="0" fontId="20" fillId="0" borderId="51" xfId="0" applyFont="1" applyBorder="1" applyAlignment="1">
      <alignment horizontal="center" vertical="center"/>
    </xf>
    <xf numFmtId="0" fontId="20" fillId="0" borderId="8" xfId="0" applyFont="1" applyBorder="1" applyAlignment="1">
      <alignment horizontal="center" vertical="center"/>
    </xf>
    <xf numFmtId="0" fontId="20" fillId="0" borderId="10" xfId="0" applyFont="1" applyBorder="1" applyAlignment="1">
      <alignment horizontal="center" vertical="center"/>
    </xf>
    <xf numFmtId="0" fontId="20" fillId="0" borderId="41" xfId="0" applyFont="1" applyBorder="1" applyAlignment="1">
      <alignment horizontal="center" vertical="center"/>
    </xf>
    <xf numFmtId="0" fontId="20" fillId="0" borderId="11" xfId="0" applyFont="1" applyBorder="1" applyAlignment="1">
      <alignment horizontal="center" vertical="center"/>
    </xf>
    <xf numFmtId="0" fontId="11" fillId="0" borderId="8" xfId="0" applyFont="1" applyBorder="1" applyAlignment="1">
      <alignment horizontal="center" vertical="center" wrapText="1"/>
    </xf>
    <xf numFmtId="0" fontId="11" fillId="0" borderId="11" xfId="0" applyFont="1" applyBorder="1" applyAlignment="1">
      <alignment horizontal="center" vertical="center"/>
    </xf>
    <xf numFmtId="0" fontId="11" fillId="0" borderId="156" xfId="0" applyFont="1" applyBorder="1" applyAlignment="1">
      <alignment horizontal="center" vertical="center"/>
    </xf>
    <xf numFmtId="0" fontId="11" fillId="0" borderId="157" xfId="0" applyFont="1" applyBorder="1" applyAlignment="1">
      <alignment horizontal="center" vertical="center"/>
    </xf>
    <xf numFmtId="0" fontId="11" fillId="0" borderId="158" xfId="0" applyFont="1" applyBorder="1" applyAlignment="1">
      <alignment horizontal="center" vertical="center"/>
    </xf>
    <xf numFmtId="0" fontId="11" fillId="0" borderId="118" xfId="0" applyFont="1" applyBorder="1" applyAlignment="1">
      <alignment horizontal="center" vertical="center"/>
    </xf>
    <xf numFmtId="0" fontId="11" fillId="0" borderId="159" xfId="0" applyFont="1" applyBorder="1" applyAlignment="1">
      <alignment horizontal="center" vertical="center"/>
    </xf>
    <xf numFmtId="0" fontId="11" fillId="0" borderId="0" xfId="0" applyFont="1" applyAlignment="1">
      <alignment horizontal="center" vertical="center"/>
    </xf>
    <xf numFmtId="0" fontId="26" fillId="23" borderId="0" xfId="0" applyFont="1" applyFill="1" applyAlignment="1">
      <alignment horizontal="center" vertical="center"/>
    </xf>
    <xf numFmtId="0" fontId="11" fillId="0" borderId="41" xfId="0" applyFont="1" applyBorder="1"/>
    <xf numFmtId="0" fontId="98" fillId="0" borderId="41" xfId="0" applyFont="1" applyBorder="1" applyAlignment="1">
      <alignment horizontal="center" vertical="center"/>
    </xf>
    <xf numFmtId="0" fontId="12" fillId="0" borderId="41" xfId="0" applyFont="1" applyBorder="1" applyAlignment="1">
      <alignment horizontal="center" vertical="center"/>
    </xf>
    <xf numFmtId="0" fontId="11" fillId="0" borderId="41" xfId="0" applyFont="1" applyBorder="1" applyAlignment="1">
      <alignment horizontal="center" vertical="center"/>
    </xf>
    <xf numFmtId="0" fontId="12" fillId="0" borderId="4" xfId="0" applyFont="1" applyBorder="1" applyAlignment="1">
      <alignment horizontal="center" vertical="center"/>
    </xf>
    <xf numFmtId="0" fontId="12" fillId="0" borderId="0" xfId="36" applyFont="1" applyAlignment="1">
      <alignment horizontal="left" vertical="center" wrapText="1"/>
    </xf>
    <xf numFmtId="0" fontId="11" fillId="0" borderId="0" xfId="0" applyFont="1" applyAlignment="1">
      <alignment horizontal="left" vertical="center" wrapText="1"/>
    </xf>
    <xf numFmtId="0" fontId="97" fillId="0" borderId="41" xfId="0" applyFont="1" applyBorder="1" applyAlignment="1">
      <alignment horizontal="center" vertical="center"/>
    </xf>
    <xf numFmtId="0" fontId="26" fillId="0" borderId="0" xfId="0" applyFont="1" applyAlignment="1">
      <alignment horizontal="center" vertical="center"/>
    </xf>
    <xf numFmtId="0" fontId="11" fillId="0" borderId="4" xfId="0" applyFont="1" applyBorder="1" applyAlignment="1">
      <alignment horizontal="center" vertical="center"/>
    </xf>
    <xf numFmtId="0" fontId="12" fillId="0" borderId="0" xfId="0" applyFont="1" applyAlignment="1">
      <alignment horizontal="center" vertical="center"/>
    </xf>
    <xf numFmtId="0" fontId="115" fillId="27" borderId="2" xfId="58" applyFont="1" applyFill="1" applyBorder="1" applyAlignment="1">
      <alignment horizontal="center" vertical="center"/>
    </xf>
    <xf numFmtId="0" fontId="115" fillId="27" borderId="4" xfId="58" applyFont="1" applyFill="1" applyBorder="1" applyAlignment="1">
      <alignment horizontal="center" vertical="center"/>
    </xf>
    <xf numFmtId="0" fontId="116" fillId="0" borderId="54" xfId="58" applyFont="1" applyBorder="1" applyAlignment="1">
      <alignment horizontal="center"/>
    </xf>
    <xf numFmtId="0" fontId="116" fillId="0" borderId="187" xfId="58" applyFont="1" applyBorder="1" applyAlignment="1">
      <alignment horizontal="center"/>
    </xf>
    <xf numFmtId="0" fontId="116" fillId="0" borderId="55" xfId="58" applyFont="1" applyBorder="1" applyAlignment="1">
      <alignment horizontal="center"/>
    </xf>
    <xf numFmtId="0" fontId="120" fillId="0" borderId="156" xfId="58" applyFont="1" applyBorder="1" applyAlignment="1">
      <alignment horizontal="center" vertical="center" wrapText="1"/>
    </xf>
    <xf numFmtId="0" fontId="120" fillId="0" borderId="157" xfId="58" applyFont="1" applyBorder="1" applyAlignment="1">
      <alignment horizontal="center" vertical="center"/>
    </xf>
    <xf numFmtId="0" fontId="120" fillId="0" borderId="158" xfId="58" applyFont="1" applyBorder="1" applyAlignment="1">
      <alignment horizontal="center" vertical="center"/>
    </xf>
    <xf numFmtId="0" fontId="12" fillId="0" borderId="118" xfId="58" applyFont="1" applyFill="1" applyBorder="1" applyAlignment="1">
      <alignment horizontal="center" vertical="center" wrapText="1"/>
    </xf>
    <xf numFmtId="0" fontId="12" fillId="0" borderId="157" xfId="58" applyFont="1" applyFill="1" applyBorder="1" applyAlignment="1">
      <alignment horizontal="center" vertical="center" wrapText="1"/>
    </xf>
    <xf numFmtId="0" fontId="12" fillId="0" borderId="158" xfId="58" applyFont="1" applyFill="1" applyBorder="1" applyAlignment="1">
      <alignment horizontal="center" vertical="center" wrapText="1"/>
    </xf>
    <xf numFmtId="0" fontId="115" fillId="0" borderId="13" xfId="58" applyFont="1" applyBorder="1" applyAlignment="1">
      <alignment horizontal="center" vertical="center"/>
    </xf>
    <xf numFmtId="0" fontId="115" fillId="0" borderId="7" xfId="58" applyFont="1" applyBorder="1" applyAlignment="1">
      <alignment horizontal="center" vertical="center"/>
    </xf>
    <xf numFmtId="0" fontId="115" fillId="0" borderId="77" xfId="58" applyFont="1" applyBorder="1" applyAlignment="1">
      <alignment horizontal="center" vertical="center"/>
    </xf>
    <xf numFmtId="0" fontId="115" fillId="0" borderId="85" xfId="58" applyFont="1" applyBorder="1" applyAlignment="1">
      <alignment horizontal="center" vertical="center"/>
    </xf>
    <xf numFmtId="0" fontId="116" fillId="0" borderId="54" xfId="58" applyFont="1" applyBorder="1" applyAlignment="1">
      <alignment horizontal="center" vertical="center"/>
    </xf>
    <xf numFmtId="0" fontId="116" fillId="0" borderId="187" xfId="58" applyFont="1" applyBorder="1" applyAlignment="1">
      <alignment horizontal="center" vertical="center"/>
    </xf>
    <xf numFmtId="0" fontId="116" fillId="0" borderId="55" xfId="58" applyFont="1" applyBorder="1" applyAlignment="1">
      <alignment horizontal="center" vertical="center"/>
    </xf>
    <xf numFmtId="0" fontId="120" fillId="0" borderId="157" xfId="58" applyFont="1" applyBorder="1" applyAlignment="1">
      <alignment horizontal="center" vertical="center" wrapText="1"/>
    </xf>
    <xf numFmtId="0" fontId="26" fillId="0" borderId="198" xfId="31" applyFont="1" applyBorder="1" applyAlignment="1">
      <alignment horizontal="center" vertical="center"/>
    </xf>
    <xf numFmtId="0" fontId="26" fillId="0" borderId="28" xfId="31" applyFont="1" applyBorder="1" applyAlignment="1">
      <alignment horizontal="center" vertical="center"/>
    </xf>
    <xf numFmtId="0" fontId="31" fillId="0" borderId="28" xfId="0" applyFont="1" applyBorder="1" applyAlignment="1">
      <alignment horizontal="center" vertical="center"/>
    </xf>
    <xf numFmtId="0" fontId="31" fillId="0" borderId="29" xfId="0" applyFont="1" applyBorder="1" applyAlignment="1">
      <alignment horizontal="center" vertical="center"/>
    </xf>
    <xf numFmtId="0" fontId="0" fillId="0" borderId="0" xfId="0" applyAlignment="1">
      <alignment vertical="center"/>
    </xf>
    <xf numFmtId="0" fontId="0" fillId="0" borderId="6" xfId="0" applyBorder="1" applyAlignment="1">
      <alignment horizontal="center" vertical="center" wrapText="1"/>
    </xf>
    <xf numFmtId="0" fontId="0" fillId="0" borderId="12" xfId="0" applyBorder="1" applyAlignment="1">
      <alignment horizontal="center" vertical="center" wrapText="1"/>
    </xf>
    <xf numFmtId="0" fontId="17" fillId="23" borderId="0" xfId="0" applyFont="1" applyFill="1" applyAlignment="1">
      <alignment horizontal="center" vertical="center"/>
    </xf>
    <xf numFmtId="0" fontId="0" fillId="0" borderId="6" xfId="0" applyBorder="1" applyAlignment="1">
      <alignment wrapText="1"/>
    </xf>
    <xf numFmtId="0" fontId="0" fillId="0" borderId="12" xfId="0" applyBorder="1" applyAlignment="1">
      <alignment wrapText="1"/>
    </xf>
    <xf numFmtId="0" fontId="0" fillId="0" borderId="6" xfId="0" applyBorder="1" applyAlignment="1">
      <alignment vertical="center"/>
    </xf>
    <xf numFmtId="0" fontId="0" fillId="0" borderId="12" xfId="0" applyBorder="1" applyAlignment="1">
      <alignment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6" xfId="0" applyBorder="1" applyAlignment="1">
      <alignment horizontal="center" vertical="center"/>
    </xf>
    <xf numFmtId="0" fontId="0" fillId="0" borderId="12" xfId="0" applyBorder="1" applyAlignment="1">
      <alignment horizontal="center" vertical="center"/>
    </xf>
    <xf numFmtId="0" fontId="12" fillId="0" borderId="156" xfId="0" applyFont="1" applyBorder="1" applyAlignment="1">
      <alignment horizontal="center" vertical="center"/>
    </xf>
    <xf numFmtId="0" fontId="12" fillId="0" borderId="157" xfId="0" applyFont="1" applyBorder="1" applyAlignment="1">
      <alignment horizontal="center" vertical="center"/>
    </xf>
    <xf numFmtId="0" fontId="12" fillId="0" borderId="159" xfId="0" applyFont="1" applyBorder="1" applyAlignment="1">
      <alignment horizontal="center" vertical="center"/>
    </xf>
    <xf numFmtId="0" fontId="93" fillId="0" borderId="41" xfId="0" applyFont="1" applyBorder="1" applyAlignment="1">
      <alignment horizontal="center" vertical="center"/>
    </xf>
    <xf numFmtId="0" fontId="0" fillId="0" borderId="4" xfId="0" applyBorder="1" applyAlignment="1">
      <alignment horizontal="center" vertical="center"/>
    </xf>
    <xf numFmtId="0" fontId="31" fillId="0" borderId="41" xfId="0" applyFont="1" applyBorder="1" applyAlignment="1">
      <alignment horizontal="center" vertical="center"/>
    </xf>
    <xf numFmtId="0" fontId="0" fillId="0" borderId="2" xfId="0" applyBorder="1"/>
    <xf numFmtId="0" fontId="0" fillId="0" borderId="5" xfId="0" applyBorder="1"/>
    <xf numFmtId="0" fontId="12" fillId="0" borderId="3" xfId="0" applyFont="1" applyBorder="1" applyAlignment="1">
      <alignment horizontal="center" vertical="center"/>
    </xf>
    <xf numFmtId="0" fontId="12" fillId="0" borderId="9" xfId="0" applyFont="1" applyBorder="1" applyAlignment="1">
      <alignment horizontal="center" vertical="center"/>
    </xf>
    <xf numFmtId="0" fontId="12" fillId="0" borderId="12" xfId="0" applyFont="1" applyBorder="1" applyAlignment="1">
      <alignment horizontal="center" vertical="center"/>
    </xf>
    <xf numFmtId="0" fontId="12" fillId="0" borderId="6" xfId="0" applyFont="1" applyBorder="1" applyAlignment="1">
      <alignment horizontal="center" vertical="center"/>
    </xf>
    <xf numFmtId="0" fontId="12" fillId="0" borderId="3" xfId="0" applyFont="1" applyBorder="1" applyAlignment="1">
      <alignment horizontal="center" vertical="center" wrapText="1"/>
    </xf>
  </cellXfs>
  <cellStyles count="78">
    <cellStyle name="Euro" xfId="1"/>
    <cellStyle name="Euro 2" xfId="59"/>
    <cellStyle name="Euro 3" xfId="60"/>
    <cellStyle name="Lien hypertexte" xfId="2" builtinId="8"/>
    <cellStyle name="Milliers 2" xfId="61"/>
    <cellStyle name="Normal" xfId="0" builtinId="0"/>
    <cellStyle name="Normal 10" xfId="62"/>
    <cellStyle name="Normal 2" xfId="3"/>
    <cellStyle name="Normal 2 10" xfId="4"/>
    <cellStyle name="Normal 2 11" xfId="5"/>
    <cellStyle name="Normal 2 12" xfId="63"/>
    <cellStyle name="Normal 2 13" xfId="64"/>
    <cellStyle name="Normal 2 14" xfId="65"/>
    <cellStyle name="Normal 2 2" xfId="6"/>
    <cellStyle name="Normal 2 2 10" xfId="7"/>
    <cellStyle name="Normal 2 2 11" xfId="8"/>
    <cellStyle name="Normal 2 2 2" xfId="9"/>
    <cellStyle name="Normal 2 2 3" xfId="10"/>
    <cellStyle name="Normal 2 2 4" xfId="11"/>
    <cellStyle name="Normal 2 2 5" xfId="12"/>
    <cellStyle name="Normal 2 2 6" xfId="13"/>
    <cellStyle name="Normal 2 2 7" xfId="14"/>
    <cellStyle name="Normal 2 2 8" xfId="15"/>
    <cellStyle name="Normal 2 2 9" xfId="16"/>
    <cellStyle name="Normal 2 3" xfId="17"/>
    <cellStyle name="Normal 2 4" xfId="18"/>
    <cellStyle name="Normal 2 5" xfId="19"/>
    <cellStyle name="Normal 2 6" xfId="20"/>
    <cellStyle name="Normal 2 7" xfId="21"/>
    <cellStyle name="Normal 2 8" xfId="22"/>
    <cellStyle name="Normal 2 9" xfId="23"/>
    <cellStyle name="Normal 2_Enquête 2012 OK" xfId="66"/>
    <cellStyle name="Normal 3" xfId="24"/>
    <cellStyle name="Normal 3 2" xfId="25"/>
    <cellStyle name="Normal 4" xfId="26"/>
    <cellStyle name="Normal 4 2" xfId="67"/>
    <cellStyle name="Normal 4 3" xfId="68"/>
    <cellStyle name="Normal 5" xfId="58"/>
    <cellStyle name="Normal 6" xfId="69"/>
    <cellStyle name="Normal 7" xfId="70"/>
    <cellStyle name="Normal 7 2" xfId="71"/>
    <cellStyle name="Normal 8" xfId="72"/>
    <cellStyle name="Normal 8 2" xfId="73"/>
    <cellStyle name="Normal 9" xfId="74"/>
    <cellStyle name="Normal_AGEMED98" xfId="27"/>
    <cellStyle name="Normal_ageretr" xfId="57"/>
    <cellStyle name="Normal_AGESASSOCIES" xfId="28"/>
    <cellStyle name="Normal_art26-1" xfId="29"/>
    <cellStyle name="Normal_ater03bis" xfId="30"/>
    <cellStyle name="Normal_ATER07discnx" xfId="31"/>
    <cellStyle name="Normal_ATER2003 etab" xfId="32"/>
    <cellStyle name="Normal_cnu96 (2)" xfId="33"/>
    <cellStyle name="Normal_comptage_sect_pr" xfId="34"/>
    <cellStyle name="Normal_CPTETAB" xfId="35"/>
    <cellStyle name="Normal_GDIS98" xfId="36"/>
    <cellStyle name="Normal_LIBSECT" xfId="37"/>
    <cellStyle name="Normal_memento07fic01_tot+droit" xfId="38"/>
    <cellStyle name="Normal_NBT2" xfId="39"/>
    <cellStyle name="Normal_pyr99" xfId="40"/>
    <cellStyle name="Normal_pyramide ater05" xfId="41"/>
    <cellStyle name="Normal_qualifsectsexe" xfId="42"/>
    <cellStyle name="Normal_RECAPgen01" xfId="43"/>
    <cellStyle name="Normal_RESULT00" xfId="44"/>
    <cellStyle name="Normal_RESULT06_1sess" xfId="45"/>
    <cellStyle name="Normal_tabater2004" xfId="46"/>
    <cellStyle name="Normal_tableau1" xfId="47"/>
    <cellStyle name="Normal_temporaires" xfId="48"/>
    <cellStyle name="Normal_TITRE2" xfId="49"/>
    <cellStyle name="Normal_Total" xfId="50"/>
    <cellStyle name="pge" xfId="51"/>
    <cellStyle name="pge 2" xfId="75"/>
    <cellStyle name="pge 3" xfId="76"/>
    <cellStyle name="Pourcentage" xfId="52" builtinId="5"/>
    <cellStyle name="Pourcentage 2" xfId="53"/>
    <cellStyle name="tab4" xfId="54"/>
    <cellStyle name="tab4 2" xfId="77"/>
    <cellStyle name="total" xfId="55"/>
    <cellStyle name="toto" xfId="56"/>
  </cellStyles>
  <dxfs count="0"/>
  <tableStyles count="0" defaultTableStyle="TableStyleMedium9" defaultPivotStyle="PivotStyleLight16"/>
  <colors>
    <mruColors>
      <color rgb="FF0000FF"/>
      <color rgb="FFFFFFCC"/>
      <color rgb="FFFFFF99"/>
      <color rgb="FFB2E6D2"/>
      <color rgb="FF66FF99"/>
      <color rgb="FFCCFFFF"/>
      <color rgb="FFFF66CC"/>
      <color rgb="FFFF99CC"/>
      <color rgb="FFCCFFCC"/>
      <color rgb="FFCC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4.xml"/><Relationship Id="rId21" Type="http://schemas.openxmlformats.org/officeDocument/2006/relationships/worksheet" Target="worksheets/sheet21.xml"/><Relationship Id="rId34" Type="http://schemas.openxmlformats.org/officeDocument/2006/relationships/worksheet" Target="worksheets/sheet29.xml"/><Relationship Id="rId42" Type="http://schemas.openxmlformats.org/officeDocument/2006/relationships/worksheet" Target="worksheets/sheet37.xml"/><Relationship Id="rId47" Type="http://schemas.openxmlformats.org/officeDocument/2006/relationships/worksheet" Target="worksheets/sheet41.xml"/><Relationship Id="rId50" Type="http://schemas.openxmlformats.org/officeDocument/2006/relationships/worksheet" Target="worksheets/sheet44.xml"/><Relationship Id="rId55" Type="http://schemas.openxmlformats.org/officeDocument/2006/relationships/externalLink" Target="externalLinks/externalLink1.xml"/><Relationship Id="rId63" Type="http://schemas.openxmlformats.org/officeDocument/2006/relationships/externalLink" Target="externalLinks/externalLink9.xml"/><Relationship Id="rId68" Type="http://schemas.openxmlformats.org/officeDocument/2006/relationships/externalLink" Target="externalLinks/externalLink14.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1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chartsheet" Target="chartsheets/sheet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27.xml"/><Relationship Id="rId37" Type="http://schemas.openxmlformats.org/officeDocument/2006/relationships/worksheet" Target="worksheets/sheet32.xml"/><Relationship Id="rId40" Type="http://schemas.openxmlformats.org/officeDocument/2006/relationships/worksheet" Target="worksheets/sheet35.xml"/><Relationship Id="rId45" Type="http://schemas.openxmlformats.org/officeDocument/2006/relationships/chartsheet" Target="chartsheets/sheet6.xml"/><Relationship Id="rId53" Type="http://schemas.openxmlformats.org/officeDocument/2006/relationships/worksheet" Target="worksheets/sheet47.xml"/><Relationship Id="rId58" Type="http://schemas.openxmlformats.org/officeDocument/2006/relationships/externalLink" Target="externalLinks/externalLink4.xml"/><Relationship Id="rId66" Type="http://schemas.openxmlformats.org/officeDocument/2006/relationships/externalLink" Target="externalLinks/externalLink12.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hartsheet" Target="chartsheets/sheet2.xml"/><Relationship Id="rId36" Type="http://schemas.openxmlformats.org/officeDocument/2006/relationships/worksheet" Target="worksheets/sheet31.xml"/><Relationship Id="rId49" Type="http://schemas.openxmlformats.org/officeDocument/2006/relationships/worksheet" Target="worksheets/sheet43.xml"/><Relationship Id="rId57" Type="http://schemas.openxmlformats.org/officeDocument/2006/relationships/externalLink" Target="externalLinks/externalLink3.xml"/><Relationship Id="rId61"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hartsheet" Target="chartsheets/sheet5.xml"/><Relationship Id="rId44" Type="http://schemas.openxmlformats.org/officeDocument/2006/relationships/worksheet" Target="worksheets/sheet39.xml"/><Relationship Id="rId52" Type="http://schemas.openxmlformats.org/officeDocument/2006/relationships/worksheet" Target="worksheets/sheet46.xml"/><Relationship Id="rId60" Type="http://schemas.openxmlformats.org/officeDocument/2006/relationships/externalLink" Target="externalLinks/externalLink6.xml"/><Relationship Id="rId65" Type="http://schemas.openxmlformats.org/officeDocument/2006/relationships/externalLink" Target="externalLinks/externalLink11.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hartsheet" Target="chartsheets/sheet1.xml"/><Relationship Id="rId30" Type="http://schemas.openxmlformats.org/officeDocument/2006/relationships/chartsheet" Target="chartsheets/sheet4.xml"/><Relationship Id="rId35" Type="http://schemas.openxmlformats.org/officeDocument/2006/relationships/worksheet" Target="worksheets/sheet30.xml"/><Relationship Id="rId43" Type="http://schemas.openxmlformats.org/officeDocument/2006/relationships/worksheet" Target="worksheets/sheet38.xml"/><Relationship Id="rId48" Type="http://schemas.openxmlformats.org/officeDocument/2006/relationships/worksheet" Target="worksheets/sheet42.xml"/><Relationship Id="rId56" Type="http://schemas.openxmlformats.org/officeDocument/2006/relationships/externalLink" Target="externalLinks/externalLink2.xml"/><Relationship Id="rId64" Type="http://schemas.openxmlformats.org/officeDocument/2006/relationships/externalLink" Target="externalLinks/externalLink10.xml"/><Relationship Id="rId69" Type="http://schemas.openxmlformats.org/officeDocument/2006/relationships/externalLink" Target="externalLinks/externalLink15.xml"/><Relationship Id="rId8" Type="http://schemas.openxmlformats.org/officeDocument/2006/relationships/worksheet" Target="worksheets/sheet8.xml"/><Relationship Id="rId51" Type="http://schemas.openxmlformats.org/officeDocument/2006/relationships/worksheet" Target="worksheets/sheet45.xml"/><Relationship Id="rId72" Type="http://schemas.openxmlformats.org/officeDocument/2006/relationships/externalLink" Target="externalLinks/externalLink1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28.xml"/><Relationship Id="rId38" Type="http://schemas.openxmlformats.org/officeDocument/2006/relationships/worksheet" Target="worksheets/sheet33.xml"/><Relationship Id="rId46" Type="http://schemas.openxmlformats.org/officeDocument/2006/relationships/worksheet" Target="worksheets/sheet40.xml"/><Relationship Id="rId59" Type="http://schemas.openxmlformats.org/officeDocument/2006/relationships/externalLink" Target="externalLinks/externalLink5.xml"/><Relationship Id="rId67" Type="http://schemas.openxmlformats.org/officeDocument/2006/relationships/externalLink" Target="externalLinks/externalLink13.xml"/><Relationship Id="rId20" Type="http://schemas.openxmlformats.org/officeDocument/2006/relationships/worksheet" Target="worksheets/sheet20.xml"/><Relationship Id="rId41" Type="http://schemas.openxmlformats.org/officeDocument/2006/relationships/worksheet" Target="worksheets/sheet36.xml"/><Relationship Id="rId54" Type="http://schemas.openxmlformats.org/officeDocument/2006/relationships/worksheet" Target="worksheets/sheet48.xml"/><Relationship Id="rId62" Type="http://schemas.openxmlformats.org/officeDocument/2006/relationships/externalLink" Target="externalLinks/externalLink8.xml"/><Relationship Id="rId70" Type="http://schemas.openxmlformats.org/officeDocument/2006/relationships/externalLink" Target="externalLinks/externalLink16.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0.11759951881014855"/>
          <c:y val="5.1400554097404488E-2"/>
          <c:w val="0.71802451050208871"/>
          <c:h val="0.76084098862643379"/>
        </c:manualLayout>
      </c:layout>
      <c:lineChart>
        <c:grouping val="standard"/>
        <c:ser>
          <c:idx val="0"/>
          <c:order val="0"/>
          <c:tx>
            <c:v>Effectifs physique</c:v>
          </c:tx>
          <c:marker>
            <c:symbol val="none"/>
          </c:marker>
          <c:cat>
            <c:numRef>
              <c:f>'ater evo'!$B$10:$P$10</c:f>
              <c:numCache>
                <c:formatCode>General</c:formatCode>
                <c:ptCount val="15"/>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numCache>
            </c:numRef>
          </c:cat>
          <c:val>
            <c:numRef>
              <c:f>'ater evo'!$B$11:$P$11</c:f>
              <c:numCache>
                <c:formatCode>#,##0"  "</c:formatCode>
                <c:ptCount val="15"/>
                <c:pt idx="0">
                  <c:v>5485</c:v>
                </c:pt>
                <c:pt idx="1">
                  <c:v>5851</c:v>
                </c:pt>
                <c:pt idx="2">
                  <c:v>5993</c:v>
                </c:pt>
                <c:pt idx="3">
                  <c:v>6333</c:v>
                </c:pt>
                <c:pt idx="4">
                  <c:v>6784</c:v>
                </c:pt>
                <c:pt idx="5">
                  <c:v>7089</c:v>
                </c:pt>
                <c:pt idx="6">
                  <c:v>7326</c:v>
                </c:pt>
                <c:pt idx="7">
                  <c:v>7302</c:v>
                </c:pt>
                <c:pt idx="8">
                  <c:v>6768</c:v>
                </c:pt>
                <c:pt idx="9">
                  <c:v>6625</c:v>
                </c:pt>
                <c:pt idx="10">
                  <c:v>6635</c:v>
                </c:pt>
                <c:pt idx="11">
                  <c:v>6243</c:v>
                </c:pt>
                <c:pt idx="12">
                  <c:v>5948</c:v>
                </c:pt>
                <c:pt idx="13" formatCode="#,##0&quot;   &quot;">
                  <c:v>5664</c:v>
                </c:pt>
                <c:pt idx="14" formatCode="#,##0&quot;   &quot;">
                  <c:v>5323</c:v>
                </c:pt>
              </c:numCache>
            </c:numRef>
          </c:val>
        </c:ser>
        <c:ser>
          <c:idx val="1"/>
          <c:order val="1"/>
          <c:tx>
            <c:v>ETPT d'ATER</c:v>
          </c:tx>
          <c:marker>
            <c:symbol val="none"/>
          </c:marker>
          <c:cat>
            <c:numRef>
              <c:f>'ater evo'!$B$10:$P$10</c:f>
              <c:numCache>
                <c:formatCode>General</c:formatCode>
                <c:ptCount val="15"/>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numCache>
            </c:numRef>
          </c:cat>
          <c:val>
            <c:numRef>
              <c:f>'ater evo'!$B$14:$P$14</c:f>
              <c:numCache>
                <c:formatCode>#,##0"  "</c:formatCode>
                <c:ptCount val="15"/>
                <c:pt idx="0">
                  <c:v>3801</c:v>
                </c:pt>
                <c:pt idx="1">
                  <c:v>3906</c:v>
                </c:pt>
                <c:pt idx="2">
                  <c:v>4050</c:v>
                </c:pt>
                <c:pt idx="3">
                  <c:v>4243</c:v>
                </c:pt>
                <c:pt idx="4">
                  <c:v>4515</c:v>
                </c:pt>
                <c:pt idx="5">
                  <c:v>4645</c:v>
                </c:pt>
                <c:pt idx="6">
                  <c:v>4610</c:v>
                </c:pt>
                <c:pt idx="7">
                  <c:v>4600</c:v>
                </c:pt>
                <c:pt idx="8">
                  <c:v>4631</c:v>
                </c:pt>
                <c:pt idx="9">
                  <c:v>4666</c:v>
                </c:pt>
                <c:pt idx="10">
                  <c:v>4766</c:v>
                </c:pt>
                <c:pt idx="11">
                  <c:v>4631</c:v>
                </c:pt>
                <c:pt idx="12">
                  <c:v>4519</c:v>
                </c:pt>
                <c:pt idx="13" formatCode="#,##0&quot;   &quot;">
                  <c:v>4392</c:v>
                </c:pt>
                <c:pt idx="14" formatCode="#,##0&quot;   &quot;">
                  <c:v>4253</c:v>
                </c:pt>
              </c:numCache>
            </c:numRef>
          </c:val>
        </c:ser>
        <c:marker val="1"/>
        <c:axId val="277594880"/>
        <c:axId val="277596416"/>
      </c:lineChart>
      <c:catAx>
        <c:axId val="277594880"/>
        <c:scaling>
          <c:orientation val="minMax"/>
        </c:scaling>
        <c:axPos val="b"/>
        <c:numFmt formatCode="General" sourceLinked="1"/>
        <c:tickLblPos val="nextTo"/>
        <c:txPr>
          <a:bodyPr rot="0"/>
          <a:lstStyle/>
          <a:p>
            <a:pPr>
              <a:defRPr sz="900" baseline="0"/>
            </a:pPr>
            <a:endParaRPr lang="fr-FR"/>
          </a:p>
        </c:txPr>
        <c:crossAx val="277596416"/>
        <c:crosses val="autoZero"/>
        <c:auto val="1"/>
        <c:lblAlgn val="ctr"/>
        <c:lblOffset val="100"/>
      </c:catAx>
      <c:valAx>
        <c:axId val="277596416"/>
        <c:scaling>
          <c:orientation val="minMax"/>
        </c:scaling>
        <c:axPos val="l"/>
        <c:majorGridlines/>
        <c:numFmt formatCode="#,##0&quot;  &quot;" sourceLinked="1"/>
        <c:tickLblPos val="nextTo"/>
        <c:crossAx val="277594880"/>
        <c:crosses val="autoZero"/>
        <c:crossBetween val="between"/>
      </c:valAx>
    </c:plotArea>
    <c:legend>
      <c:legendPos val="r"/>
      <c:layout>
        <c:manualLayout>
          <c:xMode val="edge"/>
          <c:yMode val="edge"/>
          <c:x val="0.84012356982508951"/>
          <c:y val="0.14519968787685344"/>
          <c:w val="0.15748533371313475"/>
          <c:h val="0.61264654418197761"/>
        </c:manualLayout>
      </c:layout>
    </c:legend>
    <c:plotVisOnly val="1"/>
    <c:dispBlanksAs val="gap"/>
  </c:chart>
  <c:printSettings>
    <c:headerFooter/>
    <c:pageMargins b="0.75000000000001088" l="0.70000000000000062" r="0.70000000000000062" t="0.75000000000001088"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lang val="fr-FR"/>
  <c:chart>
    <c:title>
      <c:tx>
        <c:rich>
          <a:bodyPr/>
          <a:lstStyle/>
          <a:p>
            <a:pPr>
              <a:defRPr sz="150" b="1" i="0" u="none" strike="noStrike" baseline="0">
                <a:solidFill>
                  <a:srgbClr val="000000"/>
                </a:solidFill>
                <a:latin typeface="Times New Roman"/>
                <a:ea typeface="Times New Roman"/>
                <a:cs typeface="Times New Roman"/>
              </a:defRPr>
            </a:pPr>
            <a:r>
              <a:rPr lang="fr-FR"/>
              <a:t>Enseignants du second degré en fonction dans l'enseignement supérieur  par type d'établissement</a:t>
            </a:r>
          </a:p>
        </c:rich>
      </c:tx>
      <c:spPr>
        <a:noFill/>
        <a:ln w="25400">
          <a:noFill/>
        </a:ln>
      </c:spPr>
    </c:title>
    <c:view3D>
      <c:rotY val="250"/>
      <c:perspective val="0"/>
    </c:view3D>
    <c:plotArea>
      <c:layout/>
      <c:pie3DChart>
        <c:varyColors val="1"/>
        <c:ser>
          <c:idx val="0"/>
          <c:order val="0"/>
          <c:spPr>
            <a:solidFill>
              <a:srgbClr val="9999FF"/>
            </a:solidFill>
            <a:ln w="12700">
              <a:solidFill>
                <a:srgbClr val="000000"/>
              </a:solidFill>
              <a:prstDash val="solid"/>
            </a:ln>
          </c:spPr>
          <c:explosion val="25"/>
          <c:dLbls>
            <c:dLbl>
              <c:idx val="1"/>
              <c:dLblPos val="bestFit"/>
              <c:showCatName val="1"/>
              <c:showPercent val="1"/>
            </c:dLbl>
            <c:dLbl>
              <c:idx val="2"/>
              <c:dLblPos val="bestFit"/>
              <c:showCatName val="1"/>
              <c:showPercent val="1"/>
            </c:dLbl>
            <c:dLbl>
              <c:idx val="3"/>
              <c:dLblPos val="bestFit"/>
              <c:showCatName val="1"/>
              <c:showPercent val="1"/>
            </c:dLbl>
            <c:dLbl>
              <c:idx val="4"/>
              <c:dLblPos val="bestFit"/>
              <c:showCatName val="1"/>
              <c:showPercent val="1"/>
            </c:dLbl>
            <c:numFmt formatCode="0%" sourceLinked="0"/>
            <c:spPr>
              <a:noFill/>
              <a:ln w="25400">
                <a:noFill/>
              </a:ln>
            </c:spPr>
            <c:txPr>
              <a:bodyPr/>
              <a:lstStyle/>
              <a:p>
                <a:pPr>
                  <a:defRPr sz="125" b="1" i="0" u="none" strike="noStrike" baseline="0">
                    <a:solidFill>
                      <a:srgbClr val="000000"/>
                    </a:solidFill>
                    <a:latin typeface="Times New Roman"/>
                    <a:ea typeface="Times New Roman"/>
                    <a:cs typeface="Times New Roman"/>
                  </a:defRPr>
                </a:pPr>
                <a:endParaRPr lang="fr-FR"/>
              </a:p>
            </c:txPr>
            <c:showCatName val="1"/>
            <c:showPercent val="1"/>
            <c:showLeaderLines val="1"/>
          </c:dLbls>
          <c:cat>
            <c:numLit>
              <c:formatCode>General</c:formatCode>
              <c:ptCount val="1"/>
              <c:pt idx="0">
                <c:v>0</c:v>
              </c:pt>
            </c:numLit>
          </c:cat>
          <c:val>
            <c:numLit>
              <c:formatCode>General</c:formatCode>
              <c:ptCount val="1"/>
              <c:pt idx="0">
                <c:v>0</c:v>
              </c:pt>
            </c:numLit>
          </c:val>
        </c:ser>
        <c:dLbls>
          <c:showCatName val="1"/>
          <c:showPercent val="1"/>
        </c:dLbls>
      </c:pie3DChart>
      <c:spPr>
        <a:noFill/>
        <a:ln w="25400">
          <a:noFill/>
        </a:ln>
      </c:spPr>
    </c:plotArea>
    <c:plotVisOnly val="1"/>
    <c:dispBlanksAs val="zero"/>
  </c:chart>
  <c:spPr>
    <a:solidFill>
      <a:srgbClr val="FFFFFF"/>
    </a:solidFill>
    <a:ln w="3175">
      <a:solidFill>
        <a:srgbClr val="000000"/>
      </a:solidFill>
      <a:prstDash val="solid"/>
    </a:ln>
  </c:spPr>
  <c:txPr>
    <a:bodyPr/>
    <a:lstStyle/>
    <a:p>
      <a:pPr>
        <a:defRPr sz="125" b="0" i="0" u="none" strike="noStrike" baseline="0">
          <a:solidFill>
            <a:srgbClr val="000000"/>
          </a:solidFill>
          <a:latin typeface="Times New Roman"/>
          <a:ea typeface="Times New Roman"/>
          <a:cs typeface="Times New Roman"/>
        </a:defRPr>
      </a:pPr>
      <a:endParaRPr lang="fr-FR"/>
    </a:p>
  </c:txPr>
  <c:printSettings>
    <c:headerFooter alignWithMargins="0"/>
    <c:pageMargins b="0.98425196899999956" l="0.78740157499999996" r="0.78740157499999996" t="0.98425196899999956" header="0.49212598450000572" footer="0.49212598450000572"/>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fr-FR"/>
  <c:chart>
    <c:title>
      <c:tx>
        <c:rich>
          <a:bodyPr/>
          <a:lstStyle/>
          <a:p>
            <a:pPr>
              <a:defRPr sz="1000" b="0" i="0" u="none" strike="noStrike" baseline="0">
                <a:solidFill>
                  <a:srgbClr val="000000"/>
                </a:solidFill>
                <a:latin typeface="Times New Roman"/>
                <a:ea typeface="Times New Roman"/>
                <a:cs typeface="Times New Roman"/>
              </a:defRPr>
            </a:pPr>
            <a:r>
              <a:rPr lang="fr-FR" sz="1100" b="1" i="0" u="none" strike="noStrike" baseline="0">
                <a:solidFill>
                  <a:srgbClr val="000000"/>
                </a:solidFill>
                <a:latin typeface="Times New Roman"/>
                <a:cs typeface="Times New Roman"/>
              </a:rPr>
              <a:t>PYRAMIDE DEMOGRAPHIQUE DES ATER EN FONCTION DANS L'ENSEIGNEMENT SUPERIEUR </a:t>
            </a:r>
          </a:p>
          <a:p>
            <a:pPr>
              <a:defRPr sz="1000" b="0" i="0" u="none" strike="noStrike" baseline="0">
                <a:solidFill>
                  <a:srgbClr val="000000"/>
                </a:solidFill>
                <a:latin typeface="Times New Roman"/>
                <a:ea typeface="Times New Roman"/>
                <a:cs typeface="Times New Roman"/>
              </a:defRPr>
            </a:pPr>
            <a:r>
              <a:rPr lang="fr-FR" sz="1100" b="1" i="0" u="none" strike="noStrike" baseline="0">
                <a:solidFill>
                  <a:srgbClr val="000000"/>
                </a:solidFill>
                <a:latin typeface="Times New Roman"/>
                <a:cs typeface="Times New Roman"/>
              </a:rPr>
              <a:t>VENTILATION PAR SEXE ET AGE </a:t>
            </a:r>
          </a:p>
          <a:p>
            <a:pPr>
              <a:defRPr sz="1000" b="0" i="0" u="none" strike="noStrike" baseline="0">
                <a:solidFill>
                  <a:srgbClr val="000000"/>
                </a:solidFill>
                <a:latin typeface="Times New Roman"/>
                <a:ea typeface="Times New Roman"/>
                <a:cs typeface="Times New Roman"/>
              </a:defRPr>
            </a:pPr>
            <a:endParaRPr lang="fr-FR" sz="1100" b="1" i="0" u="none" strike="noStrike" baseline="0">
              <a:solidFill>
                <a:srgbClr val="000000"/>
              </a:solidFill>
              <a:latin typeface="Times New Roman"/>
              <a:cs typeface="Times New Roman"/>
            </a:endParaRPr>
          </a:p>
          <a:p>
            <a:pPr>
              <a:defRPr sz="1000" b="0" i="0" u="none" strike="noStrike" baseline="0">
                <a:solidFill>
                  <a:srgbClr val="000000"/>
                </a:solidFill>
                <a:latin typeface="Times New Roman"/>
                <a:ea typeface="Times New Roman"/>
                <a:cs typeface="Times New Roman"/>
              </a:defRPr>
            </a:pPr>
            <a:r>
              <a:rPr lang="fr-FR" sz="1100" b="1" i="0" u="none" strike="noStrike" baseline="0">
                <a:solidFill>
                  <a:srgbClr val="000000"/>
                </a:solidFill>
                <a:latin typeface="Times New Roman"/>
                <a:cs typeface="Times New Roman"/>
              </a:rPr>
              <a:t> </a:t>
            </a:r>
            <a:r>
              <a:rPr lang="fr-FR" sz="1100" b="1" i="0" u="none" strike="noStrike" baseline="0">
                <a:solidFill>
                  <a:srgbClr val="FF0000"/>
                </a:solidFill>
                <a:latin typeface="Times New Roman"/>
                <a:cs typeface="Times New Roman"/>
              </a:rPr>
              <a:t>Total toutes disciplines confondues</a:t>
            </a:r>
          </a:p>
          <a:p>
            <a:pPr>
              <a:defRPr sz="1000" b="0" i="0" u="none" strike="noStrike" baseline="0">
                <a:solidFill>
                  <a:srgbClr val="000000"/>
                </a:solidFill>
                <a:latin typeface="Times New Roman"/>
                <a:ea typeface="Times New Roman"/>
                <a:cs typeface="Times New Roman"/>
              </a:defRPr>
            </a:pPr>
            <a:r>
              <a:rPr lang="fr-FR" sz="1100" b="1" i="0" u="none" strike="noStrike" baseline="0">
                <a:solidFill>
                  <a:srgbClr val="000000"/>
                </a:solidFill>
                <a:latin typeface="Times New Roman"/>
                <a:cs typeface="Times New Roman"/>
              </a:rPr>
              <a:t> </a:t>
            </a:r>
          </a:p>
        </c:rich>
      </c:tx>
      <c:layout>
        <c:manualLayout>
          <c:xMode val="edge"/>
          <c:yMode val="edge"/>
          <c:x val="0.16760295136518338"/>
          <c:y val="0"/>
        </c:manualLayout>
      </c:layout>
      <c:spPr>
        <a:noFill/>
        <a:ln w="25400">
          <a:noFill/>
        </a:ln>
      </c:spPr>
    </c:title>
    <c:plotArea>
      <c:layout>
        <c:manualLayout>
          <c:layoutTarget val="inner"/>
          <c:xMode val="edge"/>
          <c:yMode val="edge"/>
          <c:x val="5.7803468208092484E-2"/>
          <c:y val="0.19519094766619521"/>
          <c:w val="0.91618497109826558"/>
          <c:h val="0.6534653465346536"/>
        </c:manualLayout>
      </c:layout>
      <c:barChart>
        <c:barDir val="bar"/>
        <c:grouping val="stacked"/>
        <c:ser>
          <c:idx val="2"/>
          <c:order val="0"/>
          <c:tx>
            <c:strRef>
              <c:f>'Age moy Tot+D+L'!$T$3</c:f>
              <c:strCache>
                <c:ptCount val="1"/>
                <c:pt idx="0">
                  <c:v>Hommes</c:v>
                </c:pt>
              </c:strCache>
            </c:strRef>
          </c:tx>
          <c:spPr>
            <a:solidFill>
              <a:srgbClr val="0000FF"/>
            </a:solidFill>
            <a:ln w="12700">
              <a:solidFill>
                <a:srgbClr val="000000"/>
              </a:solidFill>
              <a:prstDash val="solid"/>
            </a:ln>
          </c:spPr>
          <c:cat>
            <c:numRef>
              <c:f>'Age moy Tot+D+L'!$S$4:$S$44</c:f>
              <c:numCache>
                <c:formatCode>General</c:formatCode>
                <c:ptCount val="41"/>
                <c:pt idx="0">
                  <c:v>23</c:v>
                </c:pt>
                <c:pt idx="1">
                  <c:v>24</c:v>
                </c:pt>
                <c:pt idx="2">
                  <c:v>25</c:v>
                </c:pt>
                <c:pt idx="3">
                  <c:v>26</c:v>
                </c:pt>
                <c:pt idx="4">
                  <c:v>27</c:v>
                </c:pt>
                <c:pt idx="5">
                  <c:v>28</c:v>
                </c:pt>
                <c:pt idx="6">
                  <c:v>29</c:v>
                </c:pt>
                <c:pt idx="7">
                  <c:v>30</c:v>
                </c:pt>
                <c:pt idx="8">
                  <c:v>31</c:v>
                </c:pt>
                <c:pt idx="9">
                  <c:v>32</c:v>
                </c:pt>
                <c:pt idx="10">
                  <c:v>33</c:v>
                </c:pt>
                <c:pt idx="11">
                  <c:v>34</c:v>
                </c:pt>
                <c:pt idx="12">
                  <c:v>35</c:v>
                </c:pt>
                <c:pt idx="13">
                  <c:v>36</c:v>
                </c:pt>
                <c:pt idx="14">
                  <c:v>37</c:v>
                </c:pt>
                <c:pt idx="15">
                  <c:v>38</c:v>
                </c:pt>
                <c:pt idx="16">
                  <c:v>39</c:v>
                </c:pt>
                <c:pt idx="17">
                  <c:v>40</c:v>
                </c:pt>
                <c:pt idx="18">
                  <c:v>41</c:v>
                </c:pt>
                <c:pt idx="19">
                  <c:v>42</c:v>
                </c:pt>
                <c:pt idx="20">
                  <c:v>43</c:v>
                </c:pt>
                <c:pt idx="21">
                  <c:v>44</c:v>
                </c:pt>
                <c:pt idx="22">
                  <c:v>45</c:v>
                </c:pt>
                <c:pt idx="23">
                  <c:v>46</c:v>
                </c:pt>
                <c:pt idx="24">
                  <c:v>47</c:v>
                </c:pt>
                <c:pt idx="25">
                  <c:v>48</c:v>
                </c:pt>
                <c:pt idx="26">
                  <c:v>49</c:v>
                </c:pt>
                <c:pt idx="27">
                  <c:v>50</c:v>
                </c:pt>
                <c:pt idx="28">
                  <c:v>51</c:v>
                </c:pt>
                <c:pt idx="29">
                  <c:v>52</c:v>
                </c:pt>
                <c:pt idx="30">
                  <c:v>53</c:v>
                </c:pt>
                <c:pt idx="31">
                  <c:v>54</c:v>
                </c:pt>
                <c:pt idx="32">
                  <c:v>55</c:v>
                </c:pt>
                <c:pt idx="33">
                  <c:v>56</c:v>
                </c:pt>
                <c:pt idx="34">
                  <c:v>57</c:v>
                </c:pt>
                <c:pt idx="35">
                  <c:v>58</c:v>
                </c:pt>
                <c:pt idx="36">
                  <c:v>59</c:v>
                </c:pt>
                <c:pt idx="37">
                  <c:v>60</c:v>
                </c:pt>
                <c:pt idx="38">
                  <c:v>61</c:v>
                </c:pt>
                <c:pt idx="39">
                  <c:v>62</c:v>
                </c:pt>
                <c:pt idx="40">
                  <c:v>63</c:v>
                </c:pt>
              </c:numCache>
            </c:numRef>
          </c:cat>
          <c:val>
            <c:numRef>
              <c:f>'Age moy Tot+D+L'!$T$4:$T$44</c:f>
              <c:numCache>
                <c:formatCode>0"   "</c:formatCode>
                <c:ptCount val="41"/>
                <c:pt idx="0">
                  <c:v>-1</c:v>
                </c:pt>
                <c:pt idx="1">
                  <c:v>-2</c:v>
                </c:pt>
                <c:pt idx="2">
                  <c:v>-3</c:v>
                </c:pt>
                <c:pt idx="3">
                  <c:v>-51</c:v>
                </c:pt>
                <c:pt idx="4">
                  <c:v>-287</c:v>
                </c:pt>
                <c:pt idx="5">
                  <c:v>-446</c:v>
                </c:pt>
                <c:pt idx="6">
                  <c:v>-455</c:v>
                </c:pt>
                <c:pt idx="7">
                  <c:v>-337</c:v>
                </c:pt>
                <c:pt idx="8">
                  <c:v>-291</c:v>
                </c:pt>
                <c:pt idx="9">
                  <c:v>-246</c:v>
                </c:pt>
                <c:pt idx="10">
                  <c:v>-159</c:v>
                </c:pt>
                <c:pt idx="11">
                  <c:v>-110</c:v>
                </c:pt>
                <c:pt idx="12">
                  <c:v>-91</c:v>
                </c:pt>
                <c:pt idx="13">
                  <c:v>-66</c:v>
                </c:pt>
                <c:pt idx="14">
                  <c:v>-30</c:v>
                </c:pt>
                <c:pt idx="15">
                  <c:v>-28</c:v>
                </c:pt>
                <c:pt idx="16">
                  <c:v>-24</c:v>
                </c:pt>
                <c:pt idx="17">
                  <c:v>-12</c:v>
                </c:pt>
                <c:pt idx="18">
                  <c:v>-14</c:v>
                </c:pt>
                <c:pt idx="19">
                  <c:v>-11</c:v>
                </c:pt>
                <c:pt idx="20">
                  <c:v>-15</c:v>
                </c:pt>
                <c:pt idx="21">
                  <c:v>-7</c:v>
                </c:pt>
                <c:pt idx="22">
                  <c:v>-5</c:v>
                </c:pt>
                <c:pt idx="23">
                  <c:v>-1</c:v>
                </c:pt>
                <c:pt idx="24">
                  <c:v>-6</c:v>
                </c:pt>
                <c:pt idx="25">
                  <c:v>-4</c:v>
                </c:pt>
                <c:pt idx="26">
                  <c:v>-6</c:v>
                </c:pt>
                <c:pt idx="27">
                  <c:v>-3</c:v>
                </c:pt>
                <c:pt idx="28">
                  <c:v>-4</c:v>
                </c:pt>
                <c:pt idx="29">
                  <c:v>0</c:v>
                </c:pt>
                <c:pt idx="30">
                  <c:v>-3</c:v>
                </c:pt>
                <c:pt idx="31">
                  <c:v>0</c:v>
                </c:pt>
                <c:pt idx="32">
                  <c:v>-2</c:v>
                </c:pt>
                <c:pt idx="33">
                  <c:v>-1</c:v>
                </c:pt>
                <c:pt idx="34">
                  <c:v>-3</c:v>
                </c:pt>
                <c:pt idx="35">
                  <c:v>0</c:v>
                </c:pt>
                <c:pt idx="36">
                  <c:v>0</c:v>
                </c:pt>
                <c:pt idx="37">
                  <c:v>-2</c:v>
                </c:pt>
                <c:pt idx="39">
                  <c:v>0</c:v>
                </c:pt>
                <c:pt idx="40">
                  <c:v>-1</c:v>
                </c:pt>
              </c:numCache>
            </c:numRef>
          </c:val>
        </c:ser>
        <c:ser>
          <c:idx val="0"/>
          <c:order val="1"/>
          <c:tx>
            <c:strRef>
              <c:f>'Age moy Tot+D+L'!$U$3</c:f>
              <c:strCache>
                <c:ptCount val="1"/>
                <c:pt idx="0">
                  <c:v>Femmes</c:v>
                </c:pt>
              </c:strCache>
            </c:strRef>
          </c:tx>
          <c:spPr>
            <a:solidFill>
              <a:srgbClr val="FFFF00"/>
            </a:solidFill>
            <a:ln w="12700">
              <a:solidFill>
                <a:srgbClr val="000000"/>
              </a:solidFill>
              <a:prstDash val="solid"/>
            </a:ln>
          </c:spPr>
          <c:cat>
            <c:numRef>
              <c:f>'Age moy Tot+D+L'!$S$4:$S$44</c:f>
              <c:numCache>
                <c:formatCode>General</c:formatCode>
                <c:ptCount val="41"/>
                <c:pt idx="0">
                  <c:v>23</c:v>
                </c:pt>
                <c:pt idx="1">
                  <c:v>24</c:v>
                </c:pt>
                <c:pt idx="2">
                  <c:v>25</c:v>
                </c:pt>
                <c:pt idx="3">
                  <c:v>26</c:v>
                </c:pt>
                <c:pt idx="4">
                  <c:v>27</c:v>
                </c:pt>
                <c:pt idx="5">
                  <c:v>28</c:v>
                </c:pt>
                <c:pt idx="6">
                  <c:v>29</c:v>
                </c:pt>
                <c:pt idx="7">
                  <c:v>30</c:v>
                </c:pt>
                <c:pt idx="8">
                  <c:v>31</c:v>
                </c:pt>
                <c:pt idx="9">
                  <c:v>32</c:v>
                </c:pt>
                <c:pt idx="10">
                  <c:v>33</c:v>
                </c:pt>
                <c:pt idx="11">
                  <c:v>34</c:v>
                </c:pt>
                <c:pt idx="12">
                  <c:v>35</c:v>
                </c:pt>
                <c:pt idx="13">
                  <c:v>36</c:v>
                </c:pt>
                <c:pt idx="14">
                  <c:v>37</c:v>
                </c:pt>
                <c:pt idx="15">
                  <c:v>38</c:v>
                </c:pt>
                <c:pt idx="16">
                  <c:v>39</c:v>
                </c:pt>
                <c:pt idx="17">
                  <c:v>40</c:v>
                </c:pt>
                <c:pt idx="18">
                  <c:v>41</c:v>
                </c:pt>
                <c:pt idx="19">
                  <c:v>42</c:v>
                </c:pt>
                <c:pt idx="20">
                  <c:v>43</c:v>
                </c:pt>
                <c:pt idx="21">
                  <c:v>44</c:v>
                </c:pt>
                <c:pt idx="22">
                  <c:v>45</c:v>
                </c:pt>
                <c:pt idx="23">
                  <c:v>46</c:v>
                </c:pt>
                <c:pt idx="24">
                  <c:v>47</c:v>
                </c:pt>
                <c:pt idx="25">
                  <c:v>48</c:v>
                </c:pt>
                <c:pt idx="26">
                  <c:v>49</c:v>
                </c:pt>
                <c:pt idx="27">
                  <c:v>50</c:v>
                </c:pt>
                <c:pt idx="28">
                  <c:v>51</c:v>
                </c:pt>
                <c:pt idx="29">
                  <c:v>52</c:v>
                </c:pt>
                <c:pt idx="30">
                  <c:v>53</c:v>
                </c:pt>
                <c:pt idx="31">
                  <c:v>54</c:v>
                </c:pt>
                <c:pt idx="32">
                  <c:v>55</c:v>
                </c:pt>
                <c:pt idx="33">
                  <c:v>56</c:v>
                </c:pt>
                <c:pt idx="34">
                  <c:v>57</c:v>
                </c:pt>
                <c:pt idx="35">
                  <c:v>58</c:v>
                </c:pt>
                <c:pt idx="36">
                  <c:v>59</c:v>
                </c:pt>
                <c:pt idx="37">
                  <c:v>60</c:v>
                </c:pt>
                <c:pt idx="38">
                  <c:v>61</c:v>
                </c:pt>
                <c:pt idx="39">
                  <c:v>62</c:v>
                </c:pt>
                <c:pt idx="40">
                  <c:v>63</c:v>
                </c:pt>
              </c:numCache>
            </c:numRef>
          </c:cat>
          <c:val>
            <c:numRef>
              <c:f>'Age moy Tot+D+L'!$U$4:$U$44</c:f>
              <c:numCache>
                <c:formatCode>0"   "</c:formatCode>
                <c:ptCount val="41"/>
                <c:pt idx="0">
                  <c:v>0</c:v>
                </c:pt>
                <c:pt idx="1">
                  <c:v>0</c:v>
                </c:pt>
                <c:pt idx="2">
                  <c:v>4</c:v>
                </c:pt>
                <c:pt idx="3">
                  <c:v>57</c:v>
                </c:pt>
                <c:pt idx="4">
                  <c:v>264</c:v>
                </c:pt>
                <c:pt idx="5">
                  <c:v>413</c:v>
                </c:pt>
                <c:pt idx="6">
                  <c:v>450</c:v>
                </c:pt>
                <c:pt idx="7">
                  <c:v>342</c:v>
                </c:pt>
                <c:pt idx="8">
                  <c:v>283</c:v>
                </c:pt>
                <c:pt idx="9">
                  <c:v>204</c:v>
                </c:pt>
                <c:pt idx="10">
                  <c:v>131</c:v>
                </c:pt>
                <c:pt idx="11">
                  <c:v>99</c:v>
                </c:pt>
                <c:pt idx="12">
                  <c:v>76</c:v>
                </c:pt>
                <c:pt idx="13">
                  <c:v>61</c:v>
                </c:pt>
                <c:pt idx="14">
                  <c:v>38</c:v>
                </c:pt>
                <c:pt idx="15">
                  <c:v>21</c:v>
                </c:pt>
                <c:pt idx="16">
                  <c:v>22</c:v>
                </c:pt>
                <c:pt idx="17">
                  <c:v>19</c:v>
                </c:pt>
                <c:pt idx="18">
                  <c:v>15</c:v>
                </c:pt>
                <c:pt idx="19">
                  <c:v>12</c:v>
                </c:pt>
                <c:pt idx="20">
                  <c:v>21</c:v>
                </c:pt>
                <c:pt idx="21">
                  <c:v>12</c:v>
                </c:pt>
                <c:pt idx="22">
                  <c:v>7</c:v>
                </c:pt>
                <c:pt idx="23">
                  <c:v>6</c:v>
                </c:pt>
                <c:pt idx="24">
                  <c:v>9</c:v>
                </c:pt>
                <c:pt idx="25">
                  <c:v>5</c:v>
                </c:pt>
                <c:pt idx="26">
                  <c:v>4</c:v>
                </c:pt>
                <c:pt idx="27">
                  <c:v>7</c:v>
                </c:pt>
                <c:pt idx="28">
                  <c:v>1</c:v>
                </c:pt>
                <c:pt idx="29">
                  <c:v>4</c:v>
                </c:pt>
                <c:pt idx="30">
                  <c:v>3</c:v>
                </c:pt>
                <c:pt idx="31">
                  <c:v>0</c:v>
                </c:pt>
                <c:pt idx="32">
                  <c:v>1</c:v>
                </c:pt>
                <c:pt idx="33">
                  <c:v>2</c:v>
                </c:pt>
                <c:pt idx="34">
                  <c:v>0</c:v>
                </c:pt>
                <c:pt idx="35">
                  <c:v>2</c:v>
                </c:pt>
                <c:pt idx="36">
                  <c:v>1</c:v>
                </c:pt>
                <c:pt idx="37">
                  <c:v>0</c:v>
                </c:pt>
                <c:pt idx="39">
                  <c:v>0</c:v>
                </c:pt>
                <c:pt idx="40">
                  <c:v>0</c:v>
                </c:pt>
              </c:numCache>
            </c:numRef>
          </c:val>
        </c:ser>
        <c:overlap val="100"/>
        <c:axId val="278764928"/>
        <c:axId val="278779392"/>
      </c:barChart>
      <c:catAx>
        <c:axId val="278764928"/>
        <c:scaling>
          <c:orientation val="minMax"/>
        </c:scaling>
        <c:axPos val="l"/>
        <c:title>
          <c:tx>
            <c:rich>
              <a:bodyPr rot="-180000" vert="horz"/>
              <a:lstStyle/>
              <a:p>
                <a:pPr algn="ctr">
                  <a:defRPr sz="900" b="1" i="0" u="none" strike="noStrike" baseline="0">
                    <a:solidFill>
                      <a:srgbClr val="000000"/>
                    </a:solidFill>
                    <a:latin typeface="Times New Roman"/>
                    <a:ea typeface="Times New Roman"/>
                    <a:cs typeface="Times New Roman"/>
                  </a:defRPr>
                </a:pPr>
                <a:r>
                  <a:rPr lang="fr-FR"/>
                  <a:t>Ages</a:t>
                </a:r>
              </a:p>
            </c:rich>
          </c:tx>
          <c:layout>
            <c:manualLayout>
              <c:xMode val="edge"/>
              <c:yMode val="edge"/>
              <c:x val="0.49848992864331282"/>
              <c:y val="0.15700141442716076"/>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fr-FR"/>
          </a:p>
        </c:txPr>
        <c:crossAx val="278779392"/>
        <c:crosses val="autoZero"/>
        <c:auto val="1"/>
        <c:lblAlgn val="ctr"/>
        <c:lblOffset val="100"/>
        <c:tickLblSkip val="2"/>
        <c:tickMarkSkip val="1"/>
      </c:catAx>
      <c:valAx>
        <c:axId val="278779392"/>
        <c:scaling>
          <c:orientation val="minMax"/>
        </c:scaling>
        <c:axPos val="b"/>
        <c:title>
          <c:tx>
            <c:rich>
              <a:bodyPr/>
              <a:lstStyle/>
              <a:p>
                <a:pPr>
                  <a:defRPr sz="900" b="1" i="0" u="none" strike="noStrike" baseline="0">
                    <a:solidFill>
                      <a:srgbClr val="000000"/>
                    </a:solidFill>
                    <a:latin typeface="Times New Roman"/>
                    <a:ea typeface="Times New Roman"/>
                    <a:cs typeface="Times New Roman"/>
                  </a:defRPr>
                </a:pPr>
                <a:r>
                  <a:rPr lang="fr-FR"/>
                  <a:t>Effectifs</a:t>
                </a:r>
              </a:p>
            </c:rich>
          </c:tx>
          <c:layout>
            <c:manualLayout>
              <c:xMode val="edge"/>
              <c:yMode val="edge"/>
              <c:x val="0.92977530987818613"/>
              <c:y val="0.79490806223480903"/>
            </c:manualLayout>
          </c:layout>
          <c:spPr>
            <a:noFill/>
            <a:ln w="25400">
              <a:noFill/>
            </a:ln>
          </c:spPr>
        </c:title>
        <c:numFmt formatCode="0;[Black]0" sourceLinked="0"/>
        <c:majorTickMark val="cross"/>
        <c:minorTickMark val="cross"/>
        <c:tickLblPos val="low"/>
        <c:spPr>
          <a:ln w="3175">
            <a:solidFill>
              <a:srgbClr val="000000"/>
            </a:solidFill>
            <a:prstDash val="solid"/>
          </a:ln>
        </c:spPr>
        <c:txPr>
          <a:bodyPr rot="-120000" vert="horz"/>
          <a:lstStyle/>
          <a:p>
            <a:pPr>
              <a:defRPr sz="1000" b="1" i="0" u="none" strike="noStrike" baseline="0">
                <a:solidFill>
                  <a:srgbClr val="000000"/>
                </a:solidFill>
                <a:latin typeface="Times New Roman"/>
                <a:ea typeface="Times New Roman"/>
                <a:cs typeface="Times New Roman"/>
              </a:defRPr>
            </a:pPr>
            <a:endParaRPr lang="fr-FR"/>
          </a:p>
        </c:txPr>
        <c:crossAx val="278764928"/>
        <c:crosses val="autoZero"/>
        <c:crossBetween val="between"/>
      </c:valAx>
      <c:spPr>
        <a:solidFill>
          <a:srgbClr val="FFFFFF"/>
        </a:solidFill>
        <a:ln w="25400">
          <a:noFill/>
        </a:ln>
      </c:spPr>
    </c:plotArea>
    <c:legend>
      <c:legendPos val="b"/>
      <c:layout>
        <c:manualLayout>
          <c:xMode val="edge"/>
          <c:yMode val="edge"/>
          <c:x val="0.44476557482337825"/>
          <c:y val="0.90523338048089996"/>
          <c:w val="0.12331406551059718"/>
          <c:h val="3.3946251768033675E-2"/>
        </c:manualLayout>
      </c:layout>
      <c:spPr>
        <a:solidFill>
          <a:srgbClr val="FFFFFF"/>
        </a:solidFill>
        <a:ln w="3175">
          <a:solidFill>
            <a:srgbClr val="000000"/>
          </a:solidFill>
          <a:prstDash val="solid"/>
        </a:ln>
      </c:spPr>
      <c:txPr>
        <a:bodyPr/>
        <a:lstStyle/>
        <a:p>
          <a:pPr>
            <a:defRPr sz="650" b="0" i="0" u="none" strike="noStrike" baseline="0">
              <a:solidFill>
                <a:srgbClr val="000000"/>
              </a:solidFill>
              <a:latin typeface="Times New Roman"/>
              <a:ea typeface="Times New Roman"/>
              <a:cs typeface="Times New Roman"/>
            </a:defRPr>
          </a:pPr>
          <a:endParaRPr lang="fr-FR"/>
        </a:p>
      </c:txPr>
    </c:legend>
    <c:plotVisOnly val="1"/>
    <c:dispBlanksAs val="gap"/>
  </c:chart>
  <c:spPr>
    <a:solidFill>
      <a:srgbClr val="FFFFFF"/>
    </a:solidFill>
    <a:ln w="9525">
      <a:noFill/>
    </a:ln>
  </c:spPr>
  <c:txPr>
    <a:bodyPr/>
    <a:lstStyle/>
    <a:p>
      <a:pPr>
        <a:defRPr sz="1000" b="0" i="0" u="none" strike="noStrike" baseline="0">
          <a:solidFill>
            <a:srgbClr val="000000"/>
          </a:solidFill>
          <a:latin typeface="Times New Roman"/>
          <a:ea typeface="Times New Roman"/>
          <a:cs typeface="Times New Roman"/>
        </a:defRPr>
      </a:pPr>
      <a:endParaRPr lang="fr-FR"/>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c:lang val="fr-FR"/>
  <c:chart>
    <c:title>
      <c:tx>
        <c:rich>
          <a:bodyPr/>
          <a:lstStyle/>
          <a:p>
            <a:pPr>
              <a:defRPr sz="1100" b="1" i="0" u="none" strike="noStrike" baseline="0">
                <a:solidFill>
                  <a:srgbClr val="000000"/>
                </a:solidFill>
                <a:latin typeface="Times New Roman"/>
                <a:ea typeface="Times New Roman"/>
                <a:cs typeface="Times New Roman"/>
              </a:defRPr>
            </a:pPr>
            <a:r>
              <a:rPr lang="fr-FR"/>
              <a:t>PYRAMIDE DEMOGRAPHIQUE DES ATER EN FONCTION DANS L'ENSEIGNEMENT SUPERIEUR 
VENTILATION PAR SEXE ET AGE 
 </a:t>
            </a:r>
            <a:r>
              <a:rPr lang="fr-FR">
                <a:solidFill>
                  <a:srgbClr val="FF0000"/>
                </a:solidFill>
              </a:rPr>
              <a:t>Droit et sciences économiques</a:t>
            </a:r>
            <a:r>
              <a:rPr lang="fr-FR"/>
              <a:t>
 </a:t>
            </a:r>
          </a:p>
        </c:rich>
      </c:tx>
      <c:layout>
        <c:manualLayout>
          <c:xMode val="edge"/>
          <c:yMode val="edge"/>
          <c:x val="0.14191249237529749"/>
          <c:y val="9.4295143800095568E-3"/>
        </c:manualLayout>
      </c:layout>
      <c:spPr>
        <a:noFill/>
        <a:ln w="25400">
          <a:noFill/>
        </a:ln>
      </c:spPr>
    </c:title>
    <c:plotArea>
      <c:layout>
        <c:manualLayout>
          <c:layoutTarget val="inner"/>
          <c:xMode val="edge"/>
          <c:yMode val="edge"/>
          <c:x val="5.6705973469806152E-2"/>
          <c:y val="0.18979117709296514"/>
          <c:w val="0.9213483146067416"/>
          <c:h val="0.65770862800566265"/>
        </c:manualLayout>
      </c:layout>
      <c:barChart>
        <c:barDir val="bar"/>
        <c:grouping val="stacked"/>
        <c:ser>
          <c:idx val="1"/>
          <c:order val="0"/>
          <c:tx>
            <c:strRef>
              <c:f>'Age moy Tot+D+L'!$W$3</c:f>
              <c:strCache>
                <c:ptCount val="1"/>
                <c:pt idx="0">
                  <c:v>Hommes</c:v>
                </c:pt>
              </c:strCache>
            </c:strRef>
          </c:tx>
          <c:spPr>
            <a:solidFill>
              <a:srgbClr val="0000FF"/>
            </a:solidFill>
            <a:ln w="12700">
              <a:solidFill>
                <a:srgbClr val="000000"/>
              </a:solidFill>
              <a:prstDash val="solid"/>
            </a:ln>
          </c:spPr>
          <c:cat>
            <c:numRef>
              <c:f>'Age moy Tot+D+L'!$V$5:$V$34</c:f>
              <c:numCache>
                <c:formatCode>General</c:formatCode>
                <c:ptCount val="30"/>
                <c:pt idx="0">
                  <c:v>24</c:v>
                </c:pt>
                <c:pt idx="1">
                  <c:v>25</c:v>
                </c:pt>
                <c:pt idx="2">
                  <c:v>26</c:v>
                </c:pt>
                <c:pt idx="3">
                  <c:v>27</c:v>
                </c:pt>
                <c:pt idx="4">
                  <c:v>28</c:v>
                </c:pt>
                <c:pt idx="5">
                  <c:v>29</c:v>
                </c:pt>
                <c:pt idx="6">
                  <c:v>30</c:v>
                </c:pt>
                <c:pt idx="7">
                  <c:v>31</c:v>
                </c:pt>
                <c:pt idx="8">
                  <c:v>32</c:v>
                </c:pt>
                <c:pt idx="9">
                  <c:v>33</c:v>
                </c:pt>
                <c:pt idx="10">
                  <c:v>34</c:v>
                </c:pt>
                <c:pt idx="11">
                  <c:v>35</c:v>
                </c:pt>
                <c:pt idx="12">
                  <c:v>36</c:v>
                </c:pt>
                <c:pt idx="13">
                  <c:v>37</c:v>
                </c:pt>
                <c:pt idx="14">
                  <c:v>38</c:v>
                </c:pt>
                <c:pt idx="15">
                  <c:v>39</c:v>
                </c:pt>
                <c:pt idx="16">
                  <c:v>40</c:v>
                </c:pt>
                <c:pt idx="17">
                  <c:v>41</c:v>
                </c:pt>
                <c:pt idx="18">
                  <c:v>42</c:v>
                </c:pt>
                <c:pt idx="19">
                  <c:v>43</c:v>
                </c:pt>
                <c:pt idx="20">
                  <c:v>44</c:v>
                </c:pt>
                <c:pt idx="21">
                  <c:v>45</c:v>
                </c:pt>
                <c:pt idx="22">
                  <c:v>46</c:v>
                </c:pt>
                <c:pt idx="23">
                  <c:v>47</c:v>
                </c:pt>
                <c:pt idx="24">
                  <c:v>48</c:v>
                </c:pt>
                <c:pt idx="25">
                  <c:v>49</c:v>
                </c:pt>
                <c:pt idx="26">
                  <c:v>50</c:v>
                </c:pt>
                <c:pt idx="27">
                  <c:v>51</c:v>
                </c:pt>
                <c:pt idx="28">
                  <c:v>52</c:v>
                </c:pt>
                <c:pt idx="29">
                  <c:v>53</c:v>
                </c:pt>
              </c:numCache>
            </c:numRef>
          </c:cat>
          <c:val>
            <c:numRef>
              <c:f>'Age moy Tot+D+L'!$W$5:$W$34</c:f>
              <c:numCache>
                <c:formatCode>0"   "</c:formatCode>
                <c:ptCount val="30"/>
                <c:pt idx="0">
                  <c:v>-1</c:v>
                </c:pt>
                <c:pt idx="1">
                  <c:v>-3</c:v>
                </c:pt>
                <c:pt idx="2">
                  <c:v>-14</c:v>
                </c:pt>
                <c:pt idx="3">
                  <c:v>-78</c:v>
                </c:pt>
                <c:pt idx="4">
                  <c:v>-118</c:v>
                </c:pt>
                <c:pt idx="5">
                  <c:v>-118</c:v>
                </c:pt>
                <c:pt idx="6">
                  <c:v>-91</c:v>
                </c:pt>
                <c:pt idx="7">
                  <c:v>-67</c:v>
                </c:pt>
                <c:pt idx="8">
                  <c:v>-66</c:v>
                </c:pt>
                <c:pt idx="9">
                  <c:v>-39</c:v>
                </c:pt>
                <c:pt idx="10">
                  <c:v>-24</c:v>
                </c:pt>
                <c:pt idx="11">
                  <c:v>-26</c:v>
                </c:pt>
                <c:pt idx="12">
                  <c:v>-13</c:v>
                </c:pt>
                <c:pt idx="13">
                  <c:v>-9</c:v>
                </c:pt>
                <c:pt idx="14">
                  <c:v>-7</c:v>
                </c:pt>
                <c:pt idx="15">
                  <c:v>-11</c:v>
                </c:pt>
                <c:pt idx="16">
                  <c:v>-2</c:v>
                </c:pt>
                <c:pt idx="17">
                  <c:v>-2</c:v>
                </c:pt>
                <c:pt idx="18">
                  <c:v>-3</c:v>
                </c:pt>
                <c:pt idx="19">
                  <c:v>-7</c:v>
                </c:pt>
                <c:pt idx="20">
                  <c:v>-1</c:v>
                </c:pt>
                <c:pt idx="21">
                  <c:v>-3</c:v>
                </c:pt>
                <c:pt idx="22">
                  <c:v>-1</c:v>
                </c:pt>
                <c:pt idx="23">
                  <c:v>-3</c:v>
                </c:pt>
                <c:pt idx="24">
                  <c:v>0</c:v>
                </c:pt>
                <c:pt idx="25">
                  <c:v>-1</c:v>
                </c:pt>
                <c:pt idx="26">
                  <c:v>-1</c:v>
                </c:pt>
                <c:pt idx="27">
                  <c:v>0</c:v>
                </c:pt>
                <c:pt idx="28">
                  <c:v>0</c:v>
                </c:pt>
                <c:pt idx="29">
                  <c:v>-2</c:v>
                </c:pt>
              </c:numCache>
            </c:numRef>
          </c:val>
        </c:ser>
        <c:ser>
          <c:idx val="2"/>
          <c:order val="1"/>
          <c:tx>
            <c:strRef>
              <c:f>'Age moy Tot+D+L'!$X$3</c:f>
              <c:strCache>
                <c:ptCount val="1"/>
                <c:pt idx="0">
                  <c:v>Femmes</c:v>
                </c:pt>
              </c:strCache>
            </c:strRef>
          </c:tx>
          <c:spPr>
            <a:solidFill>
              <a:srgbClr val="FFFF00"/>
            </a:solidFill>
            <a:ln w="12700">
              <a:solidFill>
                <a:srgbClr val="000000"/>
              </a:solidFill>
              <a:prstDash val="solid"/>
            </a:ln>
          </c:spPr>
          <c:cat>
            <c:numRef>
              <c:f>'Age moy Tot+D+L'!$V$5:$V$34</c:f>
              <c:numCache>
                <c:formatCode>General</c:formatCode>
                <c:ptCount val="30"/>
                <c:pt idx="0">
                  <c:v>24</c:v>
                </c:pt>
                <c:pt idx="1">
                  <c:v>25</c:v>
                </c:pt>
                <c:pt idx="2">
                  <c:v>26</c:v>
                </c:pt>
                <c:pt idx="3">
                  <c:v>27</c:v>
                </c:pt>
                <c:pt idx="4">
                  <c:v>28</c:v>
                </c:pt>
                <c:pt idx="5">
                  <c:v>29</c:v>
                </c:pt>
                <c:pt idx="6">
                  <c:v>30</c:v>
                </c:pt>
                <c:pt idx="7">
                  <c:v>31</c:v>
                </c:pt>
                <c:pt idx="8">
                  <c:v>32</c:v>
                </c:pt>
                <c:pt idx="9">
                  <c:v>33</c:v>
                </c:pt>
                <c:pt idx="10">
                  <c:v>34</c:v>
                </c:pt>
                <c:pt idx="11">
                  <c:v>35</c:v>
                </c:pt>
                <c:pt idx="12">
                  <c:v>36</c:v>
                </c:pt>
                <c:pt idx="13">
                  <c:v>37</c:v>
                </c:pt>
                <c:pt idx="14">
                  <c:v>38</c:v>
                </c:pt>
                <c:pt idx="15">
                  <c:v>39</c:v>
                </c:pt>
                <c:pt idx="16">
                  <c:v>40</c:v>
                </c:pt>
                <c:pt idx="17">
                  <c:v>41</c:v>
                </c:pt>
                <c:pt idx="18">
                  <c:v>42</c:v>
                </c:pt>
                <c:pt idx="19">
                  <c:v>43</c:v>
                </c:pt>
                <c:pt idx="20">
                  <c:v>44</c:v>
                </c:pt>
                <c:pt idx="21">
                  <c:v>45</c:v>
                </c:pt>
                <c:pt idx="22">
                  <c:v>46</c:v>
                </c:pt>
                <c:pt idx="23">
                  <c:v>47</c:v>
                </c:pt>
                <c:pt idx="24">
                  <c:v>48</c:v>
                </c:pt>
                <c:pt idx="25">
                  <c:v>49</c:v>
                </c:pt>
                <c:pt idx="26">
                  <c:v>50</c:v>
                </c:pt>
                <c:pt idx="27">
                  <c:v>51</c:v>
                </c:pt>
                <c:pt idx="28">
                  <c:v>52</c:v>
                </c:pt>
                <c:pt idx="29">
                  <c:v>53</c:v>
                </c:pt>
              </c:numCache>
            </c:numRef>
          </c:cat>
          <c:val>
            <c:numRef>
              <c:f>'Age moy Tot+D+L'!$X$5:$X$34</c:f>
              <c:numCache>
                <c:formatCode>0"   "</c:formatCode>
                <c:ptCount val="30"/>
                <c:pt idx="0">
                  <c:v>0</c:v>
                </c:pt>
                <c:pt idx="1">
                  <c:v>0</c:v>
                </c:pt>
                <c:pt idx="2">
                  <c:v>12</c:v>
                </c:pt>
                <c:pt idx="3">
                  <c:v>98</c:v>
                </c:pt>
                <c:pt idx="4">
                  <c:v>161</c:v>
                </c:pt>
                <c:pt idx="5">
                  <c:v>137</c:v>
                </c:pt>
                <c:pt idx="6">
                  <c:v>96</c:v>
                </c:pt>
                <c:pt idx="7">
                  <c:v>61</c:v>
                </c:pt>
                <c:pt idx="8">
                  <c:v>46</c:v>
                </c:pt>
                <c:pt idx="9">
                  <c:v>34</c:v>
                </c:pt>
                <c:pt idx="10">
                  <c:v>13</c:v>
                </c:pt>
                <c:pt idx="11">
                  <c:v>12</c:v>
                </c:pt>
                <c:pt idx="12">
                  <c:v>12</c:v>
                </c:pt>
                <c:pt idx="13">
                  <c:v>11</c:v>
                </c:pt>
                <c:pt idx="14">
                  <c:v>5</c:v>
                </c:pt>
                <c:pt idx="15">
                  <c:v>3</c:v>
                </c:pt>
                <c:pt idx="16">
                  <c:v>1</c:v>
                </c:pt>
                <c:pt idx="17">
                  <c:v>1</c:v>
                </c:pt>
                <c:pt idx="18">
                  <c:v>4</c:v>
                </c:pt>
                <c:pt idx="19">
                  <c:v>4</c:v>
                </c:pt>
                <c:pt idx="20">
                  <c:v>1</c:v>
                </c:pt>
                <c:pt idx="21">
                  <c:v>2</c:v>
                </c:pt>
                <c:pt idx="22">
                  <c:v>0</c:v>
                </c:pt>
                <c:pt idx="23">
                  <c:v>1</c:v>
                </c:pt>
                <c:pt idx="24">
                  <c:v>0</c:v>
                </c:pt>
                <c:pt idx="25">
                  <c:v>0</c:v>
                </c:pt>
                <c:pt idx="26">
                  <c:v>4</c:v>
                </c:pt>
                <c:pt idx="27">
                  <c:v>0</c:v>
                </c:pt>
                <c:pt idx="28">
                  <c:v>0</c:v>
                </c:pt>
                <c:pt idx="29">
                  <c:v>0</c:v>
                </c:pt>
              </c:numCache>
            </c:numRef>
          </c:val>
        </c:ser>
        <c:overlap val="100"/>
        <c:axId val="278682624"/>
        <c:axId val="278807680"/>
      </c:barChart>
      <c:catAx>
        <c:axId val="278682624"/>
        <c:scaling>
          <c:orientation val="minMax"/>
        </c:scaling>
        <c:axPos val="l"/>
        <c:title>
          <c:tx>
            <c:rich>
              <a:bodyPr rot="-180000" vert="horz"/>
              <a:lstStyle/>
              <a:p>
                <a:pPr algn="ctr">
                  <a:defRPr sz="900" b="1" i="0" u="none" strike="noStrike" baseline="0">
                    <a:solidFill>
                      <a:srgbClr val="000000"/>
                    </a:solidFill>
                    <a:latin typeface="Times New Roman"/>
                    <a:ea typeface="Times New Roman"/>
                    <a:cs typeface="Times New Roman"/>
                  </a:defRPr>
                </a:pPr>
                <a:r>
                  <a:rPr lang="fr-FR"/>
                  <a:t>Ages</a:t>
                </a:r>
              </a:p>
            </c:rich>
          </c:tx>
          <c:layout>
            <c:manualLayout>
              <c:xMode val="edge"/>
              <c:yMode val="edge"/>
              <c:x val="0.43061850634148613"/>
              <c:y val="0.17114568599717345"/>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fr-FR"/>
          </a:p>
        </c:txPr>
        <c:crossAx val="278807680"/>
        <c:crosses val="autoZero"/>
        <c:auto val="1"/>
        <c:lblAlgn val="ctr"/>
        <c:lblOffset val="100"/>
        <c:tickLblSkip val="2"/>
        <c:tickMarkSkip val="1"/>
      </c:catAx>
      <c:valAx>
        <c:axId val="278807680"/>
        <c:scaling>
          <c:orientation val="minMax"/>
        </c:scaling>
        <c:axPos val="b"/>
        <c:title>
          <c:tx>
            <c:rich>
              <a:bodyPr/>
              <a:lstStyle/>
              <a:p>
                <a:pPr>
                  <a:defRPr sz="900" b="1" i="0" u="none" strike="noStrike" baseline="0">
                    <a:solidFill>
                      <a:srgbClr val="000000"/>
                    </a:solidFill>
                    <a:latin typeface="Times New Roman"/>
                    <a:ea typeface="Times New Roman"/>
                    <a:cs typeface="Times New Roman"/>
                  </a:defRPr>
                </a:pPr>
                <a:r>
                  <a:rPr lang="fr-FR"/>
                  <a:t>Effectifs</a:t>
                </a:r>
              </a:p>
            </c:rich>
          </c:tx>
          <c:layout>
            <c:manualLayout>
              <c:xMode val="edge"/>
              <c:yMode val="edge"/>
              <c:x val="0.93445690551940408"/>
              <c:y val="0.82036775106082038"/>
            </c:manualLayout>
          </c:layout>
          <c:spPr>
            <a:noFill/>
            <a:ln w="25400">
              <a:noFill/>
            </a:ln>
          </c:spPr>
        </c:title>
        <c:numFmt formatCode="0;[Black]0" sourceLinked="0"/>
        <c:majorTickMark val="cross"/>
        <c:minorTickMark val="cross"/>
        <c:tickLblPos val="low"/>
        <c:spPr>
          <a:ln w="3175">
            <a:solidFill>
              <a:srgbClr val="000000"/>
            </a:solidFill>
            <a:prstDash val="solid"/>
          </a:ln>
        </c:spPr>
        <c:txPr>
          <a:bodyPr rot="-120000" vert="horz"/>
          <a:lstStyle/>
          <a:p>
            <a:pPr>
              <a:defRPr sz="1000" b="1" i="0" u="none" strike="noStrike" baseline="0">
                <a:solidFill>
                  <a:srgbClr val="000000"/>
                </a:solidFill>
                <a:latin typeface="Times New Roman"/>
                <a:ea typeface="Times New Roman"/>
                <a:cs typeface="Times New Roman"/>
              </a:defRPr>
            </a:pPr>
            <a:endParaRPr lang="fr-FR"/>
          </a:p>
        </c:txPr>
        <c:crossAx val="278682624"/>
        <c:crosses val="autoZero"/>
        <c:crossBetween val="between"/>
      </c:valAx>
      <c:spPr>
        <a:solidFill>
          <a:srgbClr val="FFFFFF"/>
        </a:solidFill>
        <a:ln w="25400">
          <a:noFill/>
        </a:ln>
      </c:spPr>
    </c:plotArea>
    <c:legend>
      <c:legendPos val="r"/>
      <c:layout>
        <c:manualLayout>
          <c:xMode val="edge"/>
          <c:yMode val="edge"/>
          <c:x val="0.38588599761578496"/>
          <c:y val="0.90664780763790664"/>
          <c:w val="0.12331402162000725"/>
          <c:h val="3.3946251768033897E-2"/>
        </c:manualLayout>
      </c:layout>
      <c:spPr>
        <a:solidFill>
          <a:srgbClr val="FFFFFF"/>
        </a:solidFill>
        <a:ln w="3175">
          <a:solidFill>
            <a:srgbClr val="000000"/>
          </a:solidFill>
          <a:prstDash val="solid"/>
        </a:ln>
      </c:spPr>
      <c:txPr>
        <a:bodyPr/>
        <a:lstStyle/>
        <a:p>
          <a:pPr>
            <a:defRPr sz="650" b="0" i="0" u="none" strike="noStrike" baseline="0">
              <a:solidFill>
                <a:srgbClr val="000000"/>
              </a:solidFill>
              <a:latin typeface="Times New Roman"/>
              <a:ea typeface="Times New Roman"/>
              <a:cs typeface="Times New Roman"/>
            </a:defRPr>
          </a:pPr>
          <a:endParaRPr lang="fr-FR"/>
        </a:p>
      </c:txPr>
    </c:legend>
    <c:plotVisOnly val="1"/>
    <c:dispBlanksAs val="gap"/>
  </c:chart>
  <c:spPr>
    <a:solidFill>
      <a:srgbClr val="FFFFFF"/>
    </a:solidFill>
    <a:ln w="9525">
      <a:noFill/>
    </a:ln>
  </c:spPr>
  <c:txPr>
    <a:bodyPr/>
    <a:lstStyle/>
    <a:p>
      <a:pPr>
        <a:defRPr sz="1000" b="0" i="0" u="none" strike="noStrike" baseline="0">
          <a:solidFill>
            <a:srgbClr val="000000"/>
          </a:solidFill>
          <a:latin typeface="Times New Roman"/>
          <a:ea typeface="Times New Roman"/>
          <a:cs typeface="Times New Roman"/>
        </a:defRPr>
      </a:pPr>
      <a:endParaRPr lang="fr-FR"/>
    </a:p>
  </c:txPr>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fr-FR"/>
  <c:chart>
    <c:title>
      <c:tx>
        <c:rich>
          <a:bodyPr/>
          <a:lstStyle/>
          <a:p>
            <a:pPr>
              <a:defRPr sz="1100" b="1" i="0" u="none" strike="noStrike" baseline="0">
                <a:solidFill>
                  <a:srgbClr val="000000"/>
                </a:solidFill>
                <a:latin typeface="Times New Roman"/>
                <a:ea typeface="Times New Roman"/>
                <a:cs typeface="Times New Roman"/>
              </a:defRPr>
            </a:pPr>
            <a:r>
              <a:rPr lang="fr-FR"/>
              <a:t>PYRAMIDE DEMOGRAPHIQUE DES ATER EN FONCTION DANS L'ENSEIGNEMENT SUPERIEUR 
VENTILATION PAR SEXE ET AGE 
 </a:t>
            </a:r>
            <a:r>
              <a:rPr lang="fr-FR">
                <a:solidFill>
                  <a:srgbClr val="FF0000"/>
                </a:solidFill>
              </a:rPr>
              <a:t>Lettres et sciences humaines</a:t>
            </a:r>
            <a:r>
              <a:rPr lang="fr-FR"/>
              <a:t>
 </a:t>
            </a:r>
          </a:p>
        </c:rich>
      </c:tx>
      <c:layout>
        <c:manualLayout>
          <c:xMode val="edge"/>
          <c:yMode val="edge"/>
          <c:x val="0.14961965014488796"/>
          <c:y val="1.8859028760019061E-2"/>
        </c:manualLayout>
      </c:layout>
      <c:spPr>
        <a:noFill/>
        <a:ln w="25400">
          <a:noFill/>
        </a:ln>
      </c:spPr>
    </c:title>
    <c:plotArea>
      <c:layout>
        <c:manualLayout>
          <c:layoutTarget val="inner"/>
          <c:xMode val="edge"/>
          <c:yMode val="edge"/>
          <c:x val="6.1797752808989012E-2"/>
          <c:y val="0.19801980198019944"/>
          <c:w val="0.9213483146067416"/>
          <c:h val="0.65770862800566265"/>
        </c:manualLayout>
      </c:layout>
      <c:barChart>
        <c:barDir val="bar"/>
        <c:grouping val="stacked"/>
        <c:ser>
          <c:idx val="2"/>
          <c:order val="0"/>
          <c:tx>
            <c:strRef>
              <c:f>'Age moy Tot+D+L'!$Z$3</c:f>
              <c:strCache>
                <c:ptCount val="1"/>
                <c:pt idx="0">
                  <c:v>Hommes</c:v>
                </c:pt>
              </c:strCache>
            </c:strRef>
          </c:tx>
          <c:spPr>
            <a:solidFill>
              <a:srgbClr val="0000FF"/>
            </a:solidFill>
            <a:ln w="12700">
              <a:solidFill>
                <a:srgbClr val="000000"/>
              </a:solidFill>
              <a:prstDash val="solid"/>
            </a:ln>
          </c:spPr>
          <c:cat>
            <c:numRef>
              <c:f>'Age moy Tot+D+L'!$Y$4:$Y$41</c:f>
              <c:numCache>
                <c:formatCode>General</c:formatCode>
                <c:ptCount val="38"/>
                <c:pt idx="0">
                  <c:v>23</c:v>
                </c:pt>
                <c:pt idx="1">
                  <c:v>24</c:v>
                </c:pt>
                <c:pt idx="2">
                  <c:v>25</c:v>
                </c:pt>
                <c:pt idx="3">
                  <c:v>26</c:v>
                </c:pt>
                <c:pt idx="4">
                  <c:v>27</c:v>
                </c:pt>
                <c:pt idx="5">
                  <c:v>28</c:v>
                </c:pt>
                <c:pt idx="6">
                  <c:v>29</c:v>
                </c:pt>
                <c:pt idx="7">
                  <c:v>30</c:v>
                </c:pt>
                <c:pt idx="8">
                  <c:v>31</c:v>
                </c:pt>
                <c:pt idx="9">
                  <c:v>32</c:v>
                </c:pt>
                <c:pt idx="10">
                  <c:v>33</c:v>
                </c:pt>
                <c:pt idx="11">
                  <c:v>34</c:v>
                </c:pt>
                <c:pt idx="12">
                  <c:v>35</c:v>
                </c:pt>
                <c:pt idx="13">
                  <c:v>36</c:v>
                </c:pt>
                <c:pt idx="14">
                  <c:v>37</c:v>
                </c:pt>
                <c:pt idx="15">
                  <c:v>38</c:v>
                </c:pt>
                <c:pt idx="16">
                  <c:v>39</c:v>
                </c:pt>
                <c:pt idx="17">
                  <c:v>40</c:v>
                </c:pt>
                <c:pt idx="18">
                  <c:v>41</c:v>
                </c:pt>
                <c:pt idx="19">
                  <c:v>42</c:v>
                </c:pt>
                <c:pt idx="20">
                  <c:v>43</c:v>
                </c:pt>
                <c:pt idx="21">
                  <c:v>44</c:v>
                </c:pt>
                <c:pt idx="22">
                  <c:v>45</c:v>
                </c:pt>
                <c:pt idx="23">
                  <c:v>46</c:v>
                </c:pt>
                <c:pt idx="24">
                  <c:v>47</c:v>
                </c:pt>
                <c:pt idx="25">
                  <c:v>48</c:v>
                </c:pt>
                <c:pt idx="26">
                  <c:v>49</c:v>
                </c:pt>
                <c:pt idx="27">
                  <c:v>50</c:v>
                </c:pt>
                <c:pt idx="28">
                  <c:v>51</c:v>
                </c:pt>
                <c:pt idx="29">
                  <c:v>52</c:v>
                </c:pt>
                <c:pt idx="30">
                  <c:v>53</c:v>
                </c:pt>
                <c:pt idx="31">
                  <c:v>54</c:v>
                </c:pt>
                <c:pt idx="32">
                  <c:v>55</c:v>
                </c:pt>
                <c:pt idx="33">
                  <c:v>56</c:v>
                </c:pt>
                <c:pt idx="34">
                  <c:v>57</c:v>
                </c:pt>
                <c:pt idx="35">
                  <c:v>58</c:v>
                </c:pt>
                <c:pt idx="36">
                  <c:v>59</c:v>
                </c:pt>
                <c:pt idx="37">
                  <c:v>60</c:v>
                </c:pt>
              </c:numCache>
            </c:numRef>
          </c:cat>
          <c:val>
            <c:numRef>
              <c:f>'Age moy Tot+D+L'!$Z$4:$Z$41</c:f>
              <c:numCache>
                <c:formatCode>0"   "</c:formatCode>
                <c:ptCount val="38"/>
                <c:pt idx="0">
                  <c:v>0</c:v>
                </c:pt>
                <c:pt idx="1">
                  <c:v>-1</c:v>
                </c:pt>
                <c:pt idx="2">
                  <c:v>0</c:v>
                </c:pt>
                <c:pt idx="3">
                  <c:v>-8</c:v>
                </c:pt>
                <c:pt idx="4">
                  <c:v>-44</c:v>
                </c:pt>
                <c:pt idx="5">
                  <c:v>-79</c:v>
                </c:pt>
                <c:pt idx="6">
                  <c:v>-95</c:v>
                </c:pt>
                <c:pt idx="7">
                  <c:v>-100</c:v>
                </c:pt>
                <c:pt idx="8">
                  <c:v>-95</c:v>
                </c:pt>
                <c:pt idx="9">
                  <c:v>-78</c:v>
                </c:pt>
                <c:pt idx="10">
                  <c:v>-60</c:v>
                </c:pt>
                <c:pt idx="11">
                  <c:v>-39</c:v>
                </c:pt>
                <c:pt idx="12">
                  <c:v>-28</c:v>
                </c:pt>
                <c:pt idx="13">
                  <c:v>-33</c:v>
                </c:pt>
                <c:pt idx="14">
                  <c:v>-10</c:v>
                </c:pt>
                <c:pt idx="15">
                  <c:v>-9</c:v>
                </c:pt>
                <c:pt idx="16">
                  <c:v>-10</c:v>
                </c:pt>
                <c:pt idx="17">
                  <c:v>-6</c:v>
                </c:pt>
                <c:pt idx="18">
                  <c:v>-11</c:v>
                </c:pt>
                <c:pt idx="19">
                  <c:v>-5</c:v>
                </c:pt>
                <c:pt idx="20">
                  <c:v>-4</c:v>
                </c:pt>
                <c:pt idx="21">
                  <c:v>-4</c:v>
                </c:pt>
                <c:pt idx="22">
                  <c:v>-2</c:v>
                </c:pt>
                <c:pt idx="23">
                  <c:v>0</c:v>
                </c:pt>
                <c:pt idx="24">
                  <c:v>-3</c:v>
                </c:pt>
                <c:pt idx="25">
                  <c:v>-3</c:v>
                </c:pt>
                <c:pt idx="26">
                  <c:v>-5</c:v>
                </c:pt>
                <c:pt idx="27">
                  <c:v>-2</c:v>
                </c:pt>
                <c:pt idx="28">
                  <c:v>-2</c:v>
                </c:pt>
                <c:pt idx="29">
                  <c:v>0</c:v>
                </c:pt>
                <c:pt idx="30">
                  <c:v>0</c:v>
                </c:pt>
                <c:pt idx="31">
                  <c:v>0</c:v>
                </c:pt>
                <c:pt idx="32">
                  <c:v>-1</c:v>
                </c:pt>
                <c:pt idx="33">
                  <c:v>-1</c:v>
                </c:pt>
                <c:pt idx="34">
                  <c:v>-3</c:v>
                </c:pt>
                <c:pt idx="35">
                  <c:v>0</c:v>
                </c:pt>
                <c:pt idx="36">
                  <c:v>0</c:v>
                </c:pt>
                <c:pt idx="37">
                  <c:v>-2</c:v>
                </c:pt>
              </c:numCache>
            </c:numRef>
          </c:val>
        </c:ser>
        <c:ser>
          <c:idx val="0"/>
          <c:order val="1"/>
          <c:tx>
            <c:strRef>
              <c:f>'Age moy Tot+D+L'!$AA$3</c:f>
              <c:strCache>
                <c:ptCount val="1"/>
                <c:pt idx="0">
                  <c:v>Femmes</c:v>
                </c:pt>
              </c:strCache>
            </c:strRef>
          </c:tx>
          <c:spPr>
            <a:solidFill>
              <a:srgbClr val="FFFF00"/>
            </a:solidFill>
            <a:ln w="12700">
              <a:solidFill>
                <a:srgbClr val="000000"/>
              </a:solidFill>
              <a:prstDash val="solid"/>
            </a:ln>
          </c:spPr>
          <c:cat>
            <c:numRef>
              <c:f>'Age moy Tot+D+L'!$Y$4:$Y$41</c:f>
              <c:numCache>
                <c:formatCode>General</c:formatCode>
                <c:ptCount val="38"/>
                <c:pt idx="0">
                  <c:v>23</c:v>
                </c:pt>
                <c:pt idx="1">
                  <c:v>24</c:v>
                </c:pt>
                <c:pt idx="2">
                  <c:v>25</c:v>
                </c:pt>
                <c:pt idx="3">
                  <c:v>26</c:v>
                </c:pt>
                <c:pt idx="4">
                  <c:v>27</c:v>
                </c:pt>
                <c:pt idx="5">
                  <c:v>28</c:v>
                </c:pt>
                <c:pt idx="6">
                  <c:v>29</c:v>
                </c:pt>
                <c:pt idx="7">
                  <c:v>30</c:v>
                </c:pt>
                <c:pt idx="8">
                  <c:v>31</c:v>
                </c:pt>
                <c:pt idx="9">
                  <c:v>32</c:v>
                </c:pt>
                <c:pt idx="10">
                  <c:v>33</c:v>
                </c:pt>
                <c:pt idx="11">
                  <c:v>34</c:v>
                </c:pt>
                <c:pt idx="12">
                  <c:v>35</c:v>
                </c:pt>
                <c:pt idx="13">
                  <c:v>36</c:v>
                </c:pt>
                <c:pt idx="14">
                  <c:v>37</c:v>
                </c:pt>
                <c:pt idx="15">
                  <c:v>38</c:v>
                </c:pt>
                <c:pt idx="16">
                  <c:v>39</c:v>
                </c:pt>
                <c:pt idx="17">
                  <c:v>40</c:v>
                </c:pt>
                <c:pt idx="18">
                  <c:v>41</c:v>
                </c:pt>
                <c:pt idx="19">
                  <c:v>42</c:v>
                </c:pt>
                <c:pt idx="20">
                  <c:v>43</c:v>
                </c:pt>
                <c:pt idx="21">
                  <c:v>44</c:v>
                </c:pt>
                <c:pt idx="22">
                  <c:v>45</c:v>
                </c:pt>
                <c:pt idx="23">
                  <c:v>46</c:v>
                </c:pt>
                <c:pt idx="24">
                  <c:v>47</c:v>
                </c:pt>
                <c:pt idx="25">
                  <c:v>48</c:v>
                </c:pt>
                <c:pt idx="26">
                  <c:v>49</c:v>
                </c:pt>
                <c:pt idx="27">
                  <c:v>50</c:v>
                </c:pt>
                <c:pt idx="28">
                  <c:v>51</c:v>
                </c:pt>
                <c:pt idx="29">
                  <c:v>52</c:v>
                </c:pt>
                <c:pt idx="30">
                  <c:v>53</c:v>
                </c:pt>
                <c:pt idx="31">
                  <c:v>54</c:v>
                </c:pt>
                <c:pt idx="32">
                  <c:v>55</c:v>
                </c:pt>
                <c:pt idx="33">
                  <c:v>56</c:v>
                </c:pt>
                <c:pt idx="34">
                  <c:v>57</c:v>
                </c:pt>
                <c:pt idx="35">
                  <c:v>58</c:v>
                </c:pt>
                <c:pt idx="36">
                  <c:v>59</c:v>
                </c:pt>
                <c:pt idx="37">
                  <c:v>60</c:v>
                </c:pt>
              </c:numCache>
            </c:numRef>
          </c:cat>
          <c:val>
            <c:numRef>
              <c:f>'Age moy Tot+D+L'!$AA$4:$AA$41</c:f>
              <c:numCache>
                <c:formatCode>0"   "</c:formatCode>
                <c:ptCount val="38"/>
                <c:pt idx="0">
                  <c:v>0</c:v>
                </c:pt>
                <c:pt idx="1">
                  <c:v>0</c:v>
                </c:pt>
                <c:pt idx="2">
                  <c:v>3</c:v>
                </c:pt>
                <c:pt idx="3">
                  <c:v>23</c:v>
                </c:pt>
                <c:pt idx="4">
                  <c:v>59</c:v>
                </c:pt>
                <c:pt idx="5">
                  <c:v>113</c:v>
                </c:pt>
                <c:pt idx="6">
                  <c:v>173</c:v>
                </c:pt>
                <c:pt idx="7">
                  <c:v>157</c:v>
                </c:pt>
                <c:pt idx="8">
                  <c:v>140</c:v>
                </c:pt>
                <c:pt idx="9">
                  <c:v>106</c:v>
                </c:pt>
                <c:pt idx="10">
                  <c:v>60</c:v>
                </c:pt>
                <c:pt idx="11">
                  <c:v>60</c:v>
                </c:pt>
                <c:pt idx="12">
                  <c:v>41</c:v>
                </c:pt>
                <c:pt idx="13">
                  <c:v>34</c:v>
                </c:pt>
                <c:pt idx="14">
                  <c:v>17</c:v>
                </c:pt>
                <c:pt idx="15">
                  <c:v>12</c:v>
                </c:pt>
                <c:pt idx="16">
                  <c:v>17</c:v>
                </c:pt>
                <c:pt idx="17">
                  <c:v>13</c:v>
                </c:pt>
                <c:pt idx="18">
                  <c:v>12</c:v>
                </c:pt>
                <c:pt idx="19">
                  <c:v>8</c:v>
                </c:pt>
                <c:pt idx="20">
                  <c:v>14</c:v>
                </c:pt>
                <c:pt idx="21">
                  <c:v>9</c:v>
                </c:pt>
                <c:pt idx="22">
                  <c:v>4</c:v>
                </c:pt>
                <c:pt idx="23">
                  <c:v>6</c:v>
                </c:pt>
                <c:pt idx="24">
                  <c:v>8</c:v>
                </c:pt>
                <c:pt idx="25">
                  <c:v>5</c:v>
                </c:pt>
                <c:pt idx="26">
                  <c:v>4</c:v>
                </c:pt>
                <c:pt idx="27">
                  <c:v>3</c:v>
                </c:pt>
                <c:pt idx="28">
                  <c:v>1</c:v>
                </c:pt>
                <c:pt idx="29">
                  <c:v>3</c:v>
                </c:pt>
                <c:pt idx="30">
                  <c:v>3</c:v>
                </c:pt>
                <c:pt idx="31">
                  <c:v>0</c:v>
                </c:pt>
                <c:pt idx="32">
                  <c:v>1</c:v>
                </c:pt>
                <c:pt idx="33">
                  <c:v>2</c:v>
                </c:pt>
                <c:pt idx="34">
                  <c:v>0</c:v>
                </c:pt>
                <c:pt idx="35">
                  <c:v>2</c:v>
                </c:pt>
                <c:pt idx="36">
                  <c:v>1</c:v>
                </c:pt>
                <c:pt idx="37">
                  <c:v>0</c:v>
                </c:pt>
              </c:numCache>
            </c:numRef>
          </c:val>
        </c:ser>
        <c:overlap val="100"/>
        <c:axId val="278973056"/>
        <c:axId val="278987520"/>
      </c:barChart>
      <c:catAx>
        <c:axId val="278973056"/>
        <c:scaling>
          <c:orientation val="minMax"/>
        </c:scaling>
        <c:axPos val="l"/>
        <c:title>
          <c:tx>
            <c:rich>
              <a:bodyPr rot="-180000" vert="horz"/>
              <a:lstStyle/>
              <a:p>
                <a:pPr algn="ctr">
                  <a:defRPr sz="900" b="1" i="0" u="none" strike="noStrike" baseline="0">
                    <a:solidFill>
                      <a:srgbClr val="000000"/>
                    </a:solidFill>
                    <a:latin typeface="Times New Roman"/>
                    <a:ea typeface="Times New Roman"/>
                    <a:cs typeface="Times New Roman"/>
                  </a:defRPr>
                </a:pPr>
                <a:r>
                  <a:rPr lang="fr-FR"/>
                  <a:t>Ages</a:t>
                </a:r>
              </a:p>
            </c:rich>
          </c:tx>
          <c:layout>
            <c:manualLayout>
              <c:xMode val="edge"/>
              <c:yMode val="edge"/>
              <c:x val="0.38509843783978598"/>
              <c:y val="0.15841584158416397"/>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fr-FR"/>
          </a:p>
        </c:txPr>
        <c:crossAx val="278987520"/>
        <c:crosses val="autoZero"/>
        <c:auto val="1"/>
        <c:lblAlgn val="ctr"/>
        <c:lblOffset val="100"/>
        <c:tickLblSkip val="2"/>
        <c:tickMarkSkip val="1"/>
      </c:catAx>
      <c:valAx>
        <c:axId val="278987520"/>
        <c:scaling>
          <c:orientation val="minMax"/>
        </c:scaling>
        <c:axPos val="b"/>
        <c:title>
          <c:tx>
            <c:rich>
              <a:bodyPr/>
              <a:lstStyle/>
              <a:p>
                <a:pPr>
                  <a:defRPr sz="900" b="1" i="0" u="none" strike="noStrike" baseline="0">
                    <a:solidFill>
                      <a:srgbClr val="000000"/>
                    </a:solidFill>
                    <a:latin typeface="Times New Roman"/>
                    <a:ea typeface="Times New Roman"/>
                    <a:cs typeface="Times New Roman"/>
                  </a:defRPr>
                </a:pPr>
                <a:r>
                  <a:rPr lang="fr-FR"/>
                  <a:t>Effectifs</a:t>
                </a:r>
              </a:p>
            </c:rich>
          </c:tx>
          <c:layout>
            <c:manualLayout>
              <c:xMode val="edge"/>
              <c:yMode val="edge"/>
              <c:x val="0.93445693565760857"/>
              <c:y val="0.8033946251768036"/>
            </c:manualLayout>
          </c:layout>
          <c:spPr>
            <a:noFill/>
            <a:ln w="25400">
              <a:noFill/>
            </a:ln>
          </c:spPr>
        </c:title>
        <c:numFmt formatCode="0;[Black]0" sourceLinked="0"/>
        <c:majorTickMark val="cross"/>
        <c:minorTickMark val="cross"/>
        <c:tickLblPos val="low"/>
        <c:spPr>
          <a:ln w="3175">
            <a:solidFill>
              <a:srgbClr val="000000"/>
            </a:solidFill>
            <a:prstDash val="solid"/>
          </a:ln>
        </c:spPr>
        <c:txPr>
          <a:bodyPr rot="-120000" vert="horz"/>
          <a:lstStyle/>
          <a:p>
            <a:pPr>
              <a:defRPr sz="1000" b="1" i="0" u="none" strike="noStrike" baseline="0">
                <a:solidFill>
                  <a:srgbClr val="000000"/>
                </a:solidFill>
                <a:latin typeface="Times New Roman"/>
                <a:ea typeface="Times New Roman"/>
                <a:cs typeface="Times New Roman"/>
              </a:defRPr>
            </a:pPr>
            <a:endParaRPr lang="fr-FR"/>
          </a:p>
        </c:txPr>
        <c:crossAx val="278973056"/>
        <c:crosses val="autoZero"/>
        <c:crossBetween val="between"/>
      </c:valAx>
      <c:spPr>
        <a:solidFill>
          <a:srgbClr val="FFFFFF"/>
        </a:solidFill>
        <a:ln w="25400">
          <a:noFill/>
        </a:ln>
      </c:spPr>
    </c:plotArea>
    <c:legend>
      <c:legendPos val="r"/>
      <c:layout>
        <c:manualLayout>
          <c:xMode val="edge"/>
          <c:yMode val="edge"/>
          <c:x val="0.34264611432241487"/>
          <c:y val="0.91277699198491258"/>
          <c:w val="0.12331406551059731"/>
          <c:h val="3.3946251768033897E-2"/>
        </c:manualLayout>
      </c:layout>
      <c:spPr>
        <a:solidFill>
          <a:srgbClr val="FFFFFF"/>
        </a:solidFill>
        <a:ln w="3175">
          <a:solidFill>
            <a:srgbClr val="000000"/>
          </a:solidFill>
          <a:prstDash val="solid"/>
        </a:ln>
      </c:spPr>
      <c:txPr>
        <a:bodyPr/>
        <a:lstStyle/>
        <a:p>
          <a:pPr>
            <a:defRPr sz="650" b="0" i="0" u="none" strike="noStrike" baseline="0">
              <a:solidFill>
                <a:srgbClr val="000000"/>
              </a:solidFill>
              <a:latin typeface="Times New Roman"/>
              <a:ea typeface="Times New Roman"/>
              <a:cs typeface="Times New Roman"/>
            </a:defRPr>
          </a:pPr>
          <a:endParaRPr lang="fr-FR"/>
        </a:p>
      </c:txPr>
    </c:legend>
    <c:plotVisOnly val="1"/>
    <c:dispBlanksAs val="gap"/>
  </c:chart>
  <c:spPr>
    <a:solidFill>
      <a:srgbClr val="FFFFFF"/>
    </a:solidFill>
    <a:ln w="9525">
      <a:noFill/>
    </a:ln>
  </c:spPr>
  <c:txPr>
    <a:bodyPr/>
    <a:lstStyle/>
    <a:p>
      <a:pPr>
        <a:defRPr sz="1000" b="0" i="0" u="none" strike="noStrike" baseline="0">
          <a:solidFill>
            <a:srgbClr val="000000"/>
          </a:solidFill>
          <a:latin typeface="Times New Roman"/>
          <a:ea typeface="Times New Roman"/>
          <a:cs typeface="Times New Roman"/>
        </a:defRPr>
      </a:pPr>
      <a:endParaRPr lang="fr-FR"/>
    </a:p>
  </c:txPr>
  <c:userShapes r:id="rId1"/>
</c:chartSpace>
</file>

<file path=xl/charts/chart6.xml><?xml version="1.0" encoding="utf-8"?>
<c:chartSpace xmlns:c="http://schemas.openxmlformats.org/drawingml/2006/chart" xmlns:a="http://schemas.openxmlformats.org/drawingml/2006/main" xmlns:r="http://schemas.openxmlformats.org/officeDocument/2006/relationships">
  <c:lang val="fr-FR"/>
  <c:chart>
    <c:title>
      <c:tx>
        <c:rich>
          <a:bodyPr/>
          <a:lstStyle/>
          <a:p>
            <a:pPr>
              <a:defRPr sz="1100" b="1" i="0" u="none" strike="noStrike" baseline="0">
                <a:solidFill>
                  <a:srgbClr val="000000"/>
                </a:solidFill>
                <a:latin typeface="Times New Roman"/>
                <a:ea typeface="Times New Roman"/>
                <a:cs typeface="Times New Roman"/>
              </a:defRPr>
            </a:pPr>
            <a:r>
              <a:rPr lang="fr-FR"/>
              <a:t>PYRAMIDE DEMOGRAPHIQUE DES ATER EN FONCTION DANS L'ENSEIGNEMENT SUPERIEUR 
VENTILATION PAR SEXE ET AGE 
</a:t>
            </a:r>
            <a:r>
              <a:rPr lang="fr-FR">
                <a:solidFill>
                  <a:srgbClr val="FF0000"/>
                </a:solidFill>
              </a:rPr>
              <a:t>Sciences et techniques</a:t>
            </a:r>
            <a:r>
              <a:rPr lang="fr-FR"/>
              <a:t>
 </a:t>
            </a:r>
          </a:p>
        </c:rich>
      </c:tx>
      <c:layout>
        <c:manualLayout>
          <c:xMode val="edge"/>
          <c:yMode val="edge"/>
          <c:x val="0.20999216138445451"/>
          <c:y val="1.8859028760019061E-2"/>
        </c:manualLayout>
      </c:layout>
      <c:spPr>
        <a:noFill/>
        <a:ln w="25400">
          <a:noFill/>
        </a:ln>
      </c:spPr>
    </c:title>
    <c:plotArea>
      <c:layout>
        <c:manualLayout>
          <c:layoutTarget val="inner"/>
          <c:xMode val="edge"/>
          <c:yMode val="edge"/>
          <c:x val="6.1797752808989012E-2"/>
          <c:y val="0.19801980198019944"/>
          <c:w val="0.9213483146067416"/>
          <c:h val="0.65770862800566265"/>
        </c:manualLayout>
      </c:layout>
      <c:barChart>
        <c:barDir val="bar"/>
        <c:grouping val="stacked"/>
        <c:ser>
          <c:idx val="1"/>
          <c:order val="0"/>
          <c:tx>
            <c:strRef>
              <c:f>'Ages moyens Sc+Ph'!$T$3</c:f>
              <c:strCache>
                <c:ptCount val="1"/>
                <c:pt idx="0">
                  <c:v>Hommes</c:v>
                </c:pt>
              </c:strCache>
            </c:strRef>
          </c:tx>
          <c:spPr>
            <a:solidFill>
              <a:srgbClr val="0000FF"/>
            </a:solidFill>
            <a:ln w="12700">
              <a:solidFill>
                <a:srgbClr val="000000"/>
              </a:solidFill>
              <a:prstDash val="solid"/>
            </a:ln>
          </c:spPr>
          <c:cat>
            <c:numRef>
              <c:f>'Ages moyens Sc+Ph'!$S$4:$S$44</c:f>
              <c:numCache>
                <c:formatCode>General</c:formatCode>
                <c:ptCount val="41"/>
                <c:pt idx="0">
                  <c:v>23</c:v>
                </c:pt>
                <c:pt idx="1">
                  <c:v>24</c:v>
                </c:pt>
                <c:pt idx="2">
                  <c:v>25</c:v>
                </c:pt>
                <c:pt idx="3">
                  <c:v>26</c:v>
                </c:pt>
                <c:pt idx="4">
                  <c:v>27</c:v>
                </c:pt>
                <c:pt idx="5">
                  <c:v>28</c:v>
                </c:pt>
                <c:pt idx="6">
                  <c:v>29</c:v>
                </c:pt>
                <c:pt idx="7">
                  <c:v>30</c:v>
                </c:pt>
                <c:pt idx="8">
                  <c:v>31</c:v>
                </c:pt>
                <c:pt idx="9">
                  <c:v>32</c:v>
                </c:pt>
                <c:pt idx="10">
                  <c:v>33</c:v>
                </c:pt>
                <c:pt idx="11">
                  <c:v>34</c:v>
                </c:pt>
                <c:pt idx="12">
                  <c:v>35</c:v>
                </c:pt>
                <c:pt idx="13">
                  <c:v>36</c:v>
                </c:pt>
                <c:pt idx="14">
                  <c:v>37</c:v>
                </c:pt>
                <c:pt idx="15">
                  <c:v>38</c:v>
                </c:pt>
                <c:pt idx="16">
                  <c:v>39</c:v>
                </c:pt>
                <c:pt idx="17">
                  <c:v>40</c:v>
                </c:pt>
                <c:pt idx="18">
                  <c:v>41</c:v>
                </c:pt>
                <c:pt idx="19">
                  <c:v>42</c:v>
                </c:pt>
                <c:pt idx="20">
                  <c:v>43</c:v>
                </c:pt>
                <c:pt idx="21">
                  <c:v>44</c:v>
                </c:pt>
                <c:pt idx="22">
                  <c:v>45</c:v>
                </c:pt>
                <c:pt idx="23">
                  <c:v>46</c:v>
                </c:pt>
                <c:pt idx="24">
                  <c:v>47</c:v>
                </c:pt>
                <c:pt idx="25">
                  <c:v>48</c:v>
                </c:pt>
                <c:pt idx="26">
                  <c:v>49</c:v>
                </c:pt>
                <c:pt idx="27">
                  <c:v>50</c:v>
                </c:pt>
                <c:pt idx="28">
                  <c:v>51</c:v>
                </c:pt>
                <c:pt idx="29">
                  <c:v>52</c:v>
                </c:pt>
                <c:pt idx="30">
                  <c:v>53</c:v>
                </c:pt>
                <c:pt idx="31">
                  <c:v>54</c:v>
                </c:pt>
                <c:pt idx="32">
                  <c:v>55</c:v>
                </c:pt>
                <c:pt idx="33">
                  <c:v>56</c:v>
                </c:pt>
                <c:pt idx="34">
                  <c:v>57</c:v>
                </c:pt>
                <c:pt idx="35">
                  <c:v>58</c:v>
                </c:pt>
                <c:pt idx="36">
                  <c:v>59</c:v>
                </c:pt>
                <c:pt idx="37">
                  <c:v>60</c:v>
                </c:pt>
                <c:pt idx="38">
                  <c:v>61</c:v>
                </c:pt>
                <c:pt idx="39">
                  <c:v>62</c:v>
                </c:pt>
                <c:pt idx="40">
                  <c:v>63</c:v>
                </c:pt>
              </c:numCache>
            </c:numRef>
          </c:cat>
          <c:val>
            <c:numRef>
              <c:f>'Ages moyens Sc+Ph'!$T$4:$T$44</c:f>
              <c:numCache>
                <c:formatCode>0"   "</c:formatCode>
                <c:ptCount val="41"/>
                <c:pt idx="0">
                  <c:v>-1</c:v>
                </c:pt>
                <c:pt idx="1">
                  <c:v>0</c:v>
                </c:pt>
                <c:pt idx="2">
                  <c:v>0</c:v>
                </c:pt>
                <c:pt idx="3">
                  <c:v>-29</c:v>
                </c:pt>
                <c:pt idx="4">
                  <c:v>-164</c:v>
                </c:pt>
                <c:pt idx="5">
                  <c:v>-245</c:v>
                </c:pt>
                <c:pt idx="6">
                  <c:v>-234</c:v>
                </c:pt>
                <c:pt idx="7">
                  <c:v>-140</c:v>
                </c:pt>
                <c:pt idx="8">
                  <c:v>-126</c:v>
                </c:pt>
                <c:pt idx="9">
                  <c:v>-98</c:v>
                </c:pt>
                <c:pt idx="10">
                  <c:v>-57</c:v>
                </c:pt>
                <c:pt idx="11">
                  <c:v>-47</c:v>
                </c:pt>
                <c:pt idx="12">
                  <c:v>-34</c:v>
                </c:pt>
                <c:pt idx="13">
                  <c:v>-19</c:v>
                </c:pt>
                <c:pt idx="14">
                  <c:v>-11</c:v>
                </c:pt>
                <c:pt idx="15">
                  <c:v>-12</c:v>
                </c:pt>
                <c:pt idx="16">
                  <c:v>-3</c:v>
                </c:pt>
                <c:pt idx="17">
                  <c:v>-4</c:v>
                </c:pt>
                <c:pt idx="18">
                  <c:v>-1</c:v>
                </c:pt>
                <c:pt idx="19">
                  <c:v>-3</c:v>
                </c:pt>
                <c:pt idx="20">
                  <c:v>-4</c:v>
                </c:pt>
                <c:pt idx="21">
                  <c:v>-1</c:v>
                </c:pt>
                <c:pt idx="22">
                  <c:v>0</c:v>
                </c:pt>
                <c:pt idx="23">
                  <c:v>0</c:v>
                </c:pt>
                <c:pt idx="24">
                  <c:v>0</c:v>
                </c:pt>
                <c:pt idx="25">
                  <c:v>-1</c:v>
                </c:pt>
                <c:pt idx="26">
                  <c:v>0</c:v>
                </c:pt>
                <c:pt idx="27">
                  <c:v>0</c:v>
                </c:pt>
                <c:pt idx="28">
                  <c:v>-2</c:v>
                </c:pt>
                <c:pt idx="29">
                  <c:v>0</c:v>
                </c:pt>
                <c:pt idx="30">
                  <c:v>-1</c:v>
                </c:pt>
                <c:pt idx="31">
                  <c:v>0</c:v>
                </c:pt>
                <c:pt idx="32">
                  <c:v>-1</c:v>
                </c:pt>
                <c:pt idx="33">
                  <c:v>0</c:v>
                </c:pt>
                <c:pt idx="34">
                  <c:v>0</c:v>
                </c:pt>
                <c:pt idx="35">
                  <c:v>0</c:v>
                </c:pt>
                <c:pt idx="36">
                  <c:v>0</c:v>
                </c:pt>
                <c:pt idx="37">
                  <c:v>0</c:v>
                </c:pt>
                <c:pt idx="39">
                  <c:v>0</c:v>
                </c:pt>
                <c:pt idx="40">
                  <c:v>-1</c:v>
                </c:pt>
              </c:numCache>
            </c:numRef>
          </c:val>
        </c:ser>
        <c:ser>
          <c:idx val="2"/>
          <c:order val="1"/>
          <c:tx>
            <c:strRef>
              <c:f>'Ages moyens Sc+Ph'!$U$3</c:f>
              <c:strCache>
                <c:ptCount val="1"/>
                <c:pt idx="0">
                  <c:v>Femmes</c:v>
                </c:pt>
              </c:strCache>
            </c:strRef>
          </c:tx>
          <c:spPr>
            <a:solidFill>
              <a:srgbClr val="FFFF00"/>
            </a:solidFill>
            <a:ln w="12700">
              <a:solidFill>
                <a:srgbClr val="000000"/>
              </a:solidFill>
              <a:prstDash val="solid"/>
            </a:ln>
          </c:spPr>
          <c:cat>
            <c:numRef>
              <c:f>'Ages moyens Sc+Ph'!$S$4:$S$44</c:f>
              <c:numCache>
                <c:formatCode>General</c:formatCode>
                <c:ptCount val="41"/>
                <c:pt idx="0">
                  <c:v>23</c:v>
                </c:pt>
                <c:pt idx="1">
                  <c:v>24</c:v>
                </c:pt>
                <c:pt idx="2">
                  <c:v>25</c:v>
                </c:pt>
                <c:pt idx="3">
                  <c:v>26</c:v>
                </c:pt>
                <c:pt idx="4">
                  <c:v>27</c:v>
                </c:pt>
                <c:pt idx="5">
                  <c:v>28</c:v>
                </c:pt>
                <c:pt idx="6">
                  <c:v>29</c:v>
                </c:pt>
                <c:pt idx="7">
                  <c:v>30</c:v>
                </c:pt>
                <c:pt idx="8">
                  <c:v>31</c:v>
                </c:pt>
                <c:pt idx="9">
                  <c:v>32</c:v>
                </c:pt>
                <c:pt idx="10">
                  <c:v>33</c:v>
                </c:pt>
                <c:pt idx="11">
                  <c:v>34</c:v>
                </c:pt>
                <c:pt idx="12">
                  <c:v>35</c:v>
                </c:pt>
                <c:pt idx="13">
                  <c:v>36</c:v>
                </c:pt>
                <c:pt idx="14">
                  <c:v>37</c:v>
                </c:pt>
                <c:pt idx="15">
                  <c:v>38</c:v>
                </c:pt>
                <c:pt idx="16">
                  <c:v>39</c:v>
                </c:pt>
                <c:pt idx="17">
                  <c:v>40</c:v>
                </c:pt>
                <c:pt idx="18">
                  <c:v>41</c:v>
                </c:pt>
                <c:pt idx="19">
                  <c:v>42</c:v>
                </c:pt>
                <c:pt idx="20">
                  <c:v>43</c:v>
                </c:pt>
                <c:pt idx="21">
                  <c:v>44</c:v>
                </c:pt>
                <c:pt idx="22">
                  <c:v>45</c:v>
                </c:pt>
                <c:pt idx="23">
                  <c:v>46</c:v>
                </c:pt>
                <c:pt idx="24">
                  <c:v>47</c:v>
                </c:pt>
                <c:pt idx="25">
                  <c:v>48</c:v>
                </c:pt>
                <c:pt idx="26">
                  <c:v>49</c:v>
                </c:pt>
                <c:pt idx="27">
                  <c:v>50</c:v>
                </c:pt>
                <c:pt idx="28">
                  <c:v>51</c:v>
                </c:pt>
                <c:pt idx="29">
                  <c:v>52</c:v>
                </c:pt>
                <c:pt idx="30">
                  <c:v>53</c:v>
                </c:pt>
                <c:pt idx="31">
                  <c:v>54</c:v>
                </c:pt>
                <c:pt idx="32">
                  <c:v>55</c:v>
                </c:pt>
                <c:pt idx="33">
                  <c:v>56</c:v>
                </c:pt>
                <c:pt idx="34">
                  <c:v>57</c:v>
                </c:pt>
                <c:pt idx="35">
                  <c:v>58</c:v>
                </c:pt>
                <c:pt idx="36">
                  <c:v>59</c:v>
                </c:pt>
                <c:pt idx="37">
                  <c:v>60</c:v>
                </c:pt>
                <c:pt idx="38">
                  <c:v>61</c:v>
                </c:pt>
                <c:pt idx="39">
                  <c:v>62</c:v>
                </c:pt>
                <c:pt idx="40">
                  <c:v>63</c:v>
                </c:pt>
              </c:numCache>
            </c:numRef>
          </c:cat>
          <c:val>
            <c:numRef>
              <c:f>'Ages moyens Sc+Ph'!$U$4:$U$44</c:f>
              <c:numCache>
                <c:formatCode>0"   "</c:formatCode>
                <c:ptCount val="41"/>
                <c:pt idx="0">
                  <c:v>0</c:v>
                </c:pt>
                <c:pt idx="1">
                  <c:v>0</c:v>
                </c:pt>
                <c:pt idx="2">
                  <c:v>1</c:v>
                </c:pt>
                <c:pt idx="3">
                  <c:v>22</c:v>
                </c:pt>
                <c:pt idx="4">
                  <c:v>100</c:v>
                </c:pt>
                <c:pt idx="5">
                  <c:v>129</c:v>
                </c:pt>
                <c:pt idx="6">
                  <c:v>132</c:v>
                </c:pt>
                <c:pt idx="7">
                  <c:v>82</c:v>
                </c:pt>
                <c:pt idx="8">
                  <c:v>76</c:v>
                </c:pt>
                <c:pt idx="9">
                  <c:v>45</c:v>
                </c:pt>
                <c:pt idx="10">
                  <c:v>28</c:v>
                </c:pt>
                <c:pt idx="11">
                  <c:v>24</c:v>
                </c:pt>
                <c:pt idx="12">
                  <c:v>22</c:v>
                </c:pt>
                <c:pt idx="13">
                  <c:v>14</c:v>
                </c:pt>
                <c:pt idx="14">
                  <c:v>10</c:v>
                </c:pt>
                <c:pt idx="15">
                  <c:v>2</c:v>
                </c:pt>
                <c:pt idx="16">
                  <c:v>2</c:v>
                </c:pt>
                <c:pt idx="17">
                  <c:v>4</c:v>
                </c:pt>
                <c:pt idx="18">
                  <c:v>2</c:v>
                </c:pt>
                <c:pt idx="19">
                  <c:v>0</c:v>
                </c:pt>
                <c:pt idx="20">
                  <c:v>2</c:v>
                </c:pt>
                <c:pt idx="21">
                  <c:v>2</c:v>
                </c:pt>
                <c:pt idx="22">
                  <c:v>1</c:v>
                </c:pt>
                <c:pt idx="23">
                  <c:v>0</c:v>
                </c:pt>
                <c:pt idx="24">
                  <c:v>0</c:v>
                </c:pt>
                <c:pt idx="25">
                  <c:v>0</c:v>
                </c:pt>
                <c:pt idx="26">
                  <c:v>0</c:v>
                </c:pt>
                <c:pt idx="27">
                  <c:v>0</c:v>
                </c:pt>
                <c:pt idx="28">
                  <c:v>0</c:v>
                </c:pt>
                <c:pt idx="29">
                  <c:v>1</c:v>
                </c:pt>
                <c:pt idx="30">
                  <c:v>0</c:v>
                </c:pt>
                <c:pt idx="31">
                  <c:v>0</c:v>
                </c:pt>
                <c:pt idx="32">
                  <c:v>0</c:v>
                </c:pt>
                <c:pt idx="33">
                  <c:v>0</c:v>
                </c:pt>
                <c:pt idx="34">
                  <c:v>0</c:v>
                </c:pt>
                <c:pt idx="35">
                  <c:v>0</c:v>
                </c:pt>
                <c:pt idx="36">
                  <c:v>0</c:v>
                </c:pt>
                <c:pt idx="37">
                  <c:v>0</c:v>
                </c:pt>
                <c:pt idx="39">
                  <c:v>0</c:v>
                </c:pt>
                <c:pt idx="40">
                  <c:v>0</c:v>
                </c:pt>
              </c:numCache>
            </c:numRef>
          </c:val>
        </c:ser>
        <c:overlap val="100"/>
        <c:axId val="279044096"/>
        <c:axId val="279046016"/>
      </c:barChart>
      <c:catAx>
        <c:axId val="279044096"/>
        <c:scaling>
          <c:orientation val="minMax"/>
        </c:scaling>
        <c:axPos val="l"/>
        <c:title>
          <c:tx>
            <c:rich>
              <a:bodyPr rot="-180000" vert="horz"/>
              <a:lstStyle/>
              <a:p>
                <a:pPr algn="ctr">
                  <a:defRPr sz="900" b="1" i="0" u="none" strike="noStrike" baseline="0">
                    <a:solidFill>
                      <a:srgbClr val="000000"/>
                    </a:solidFill>
                    <a:latin typeface="Times New Roman"/>
                    <a:ea typeface="Times New Roman"/>
                    <a:cs typeface="Times New Roman"/>
                  </a:defRPr>
                </a:pPr>
                <a:r>
                  <a:rPr lang="fr-FR"/>
                  <a:t>Ages</a:t>
                </a:r>
              </a:p>
            </c:rich>
          </c:tx>
          <c:layout>
            <c:manualLayout>
              <c:xMode val="edge"/>
              <c:yMode val="edge"/>
              <c:x val="0.67726396917148368"/>
              <c:y val="0.15040075436115041"/>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fr-FR"/>
          </a:p>
        </c:txPr>
        <c:crossAx val="279046016"/>
        <c:crosses val="autoZero"/>
        <c:auto val="1"/>
        <c:lblAlgn val="ctr"/>
        <c:lblOffset val="100"/>
        <c:tickLblSkip val="2"/>
        <c:tickMarkSkip val="1"/>
      </c:catAx>
      <c:valAx>
        <c:axId val="279046016"/>
        <c:scaling>
          <c:orientation val="minMax"/>
        </c:scaling>
        <c:axPos val="b"/>
        <c:title>
          <c:tx>
            <c:rich>
              <a:bodyPr/>
              <a:lstStyle/>
              <a:p>
                <a:pPr>
                  <a:defRPr sz="900" b="1" i="0" u="none" strike="noStrike" baseline="0">
                    <a:solidFill>
                      <a:srgbClr val="000000"/>
                    </a:solidFill>
                    <a:latin typeface="Times New Roman"/>
                    <a:ea typeface="Times New Roman"/>
                    <a:cs typeface="Times New Roman"/>
                  </a:defRPr>
                </a:pPr>
                <a:r>
                  <a:rPr lang="fr-FR"/>
                  <a:t>Effectifs</a:t>
                </a:r>
              </a:p>
            </c:rich>
          </c:tx>
          <c:layout>
            <c:manualLayout>
              <c:xMode val="edge"/>
              <c:yMode val="edge"/>
              <c:x val="0.93445693565760857"/>
              <c:y val="0.8033946251768036"/>
            </c:manualLayout>
          </c:layout>
          <c:spPr>
            <a:noFill/>
            <a:ln w="25400">
              <a:noFill/>
            </a:ln>
          </c:spPr>
        </c:title>
        <c:numFmt formatCode="0;[Black]0" sourceLinked="0"/>
        <c:majorTickMark val="cross"/>
        <c:minorTickMark val="cross"/>
        <c:tickLblPos val="low"/>
        <c:spPr>
          <a:ln w="3175">
            <a:solidFill>
              <a:srgbClr val="000000"/>
            </a:solidFill>
            <a:prstDash val="solid"/>
          </a:ln>
        </c:spPr>
        <c:txPr>
          <a:bodyPr rot="-120000" vert="horz"/>
          <a:lstStyle/>
          <a:p>
            <a:pPr>
              <a:defRPr sz="1000" b="1" i="0" u="none" strike="noStrike" baseline="0">
                <a:solidFill>
                  <a:srgbClr val="000000"/>
                </a:solidFill>
                <a:latin typeface="Times New Roman"/>
                <a:ea typeface="Times New Roman"/>
                <a:cs typeface="Times New Roman"/>
              </a:defRPr>
            </a:pPr>
            <a:endParaRPr lang="fr-FR"/>
          </a:p>
        </c:txPr>
        <c:crossAx val="279044096"/>
        <c:crosses val="autoZero"/>
        <c:crossBetween val="between"/>
      </c:valAx>
      <c:spPr>
        <a:solidFill>
          <a:srgbClr val="FFFFFF"/>
        </a:solidFill>
        <a:ln w="25400">
          <a:noFill/>
        </a:ln>
      </c:spPr>
    </c:plotArea>
    <c:legend>
      <c:legendPos val="r"/>
      <c:layout>
        <c:manualLayout>
          <c:xMode val="edge"/>
          <c:yMode val="edge"/>
          <c:x val="0.63615928066795124"/>
          <c:y val="0.90004714757190007"/>
          <c:w val="0.12331406551059754"/>
          <c:h val="3.3946251768034008E-2"/>
        </c:manualLayout>
      </c:layout>
      <c:spPr>
        <a:solidFill>
          <a:srgbClr val="FFFFFF"/>
        </a:solidFill>
        <a:ln w="3175">
          <a:solidFill>
            <a:srgbClr val="000000"/>
          </a:solidFill>
          <a:prstDash val="solid"/>
        </a:ln>
      </c:spPr>
      <c:txPr>
        <a:bodyPr/>
        <a:lstStyle/>
        <a:p>
          <a:pPr>
            <a:defRPr sz="650" b="0" i="0" u="none" strike="noStrike" baseline="0">
              <a:solidFill>
                <a:srgbClr val="000000"/>
              </a:solidFill>
              <a:latin typeface="Times New Roman"/>
              <a:ea typeface="Times New Roman"/>
              <a:cs typeface="Times New Roman"/>
            </a:defRPr>
          </a:pPr>
          <a:endParaRPr lang="fr-FR"/>
        </a:p>
      </c:txPr>
    </c:legend>
    <c:plotVisOnly val="1"/>
    <c:dispBlanksAs val="gap"/>
  </c:chart>
  <c:spPr>
    <a:solidFill>
      <a:srgbClr val="FFFFFF"/>
    </a:solidFill>
    <a:ln w="9525">
      <a:noFill/>
    </a:ln>
  </c:spPr>
  <c:txPr>
    <a:bodyPr/>
    <a:lstStyle/>
    <a:p>
      <a:pPr>
        <a:defRPr sz="1000" b="0" i="0" u="none" strike="noStrike" baseline="0">
          <a:solidFill>
            <a:srgbClr val="000000"/>
          </a:solidFill>
          <a:latin typeface="Times New Roman"/>
          <a:ea typeface="Times New Roman"/>
          <a:cs typeface="Times New Roman"/>
        </a:defRPr>
      </a:pPr>
      <a:endParaRPr lang="fr-FR"/>
    </a:p>
  </c:txPr>
  <c:userShapes r:id="rId1"/>
</c:chartSpace>
</file>

<file path=xl/charts/chart7.xml><?xml version="1.0" encoding="utf-8"?>
<c:chartSpace xmlns:c="http://schemas.openxmlformats.org/drawingml/2006/chart" xmlns:a="http://schemas.openxmlformats.org/drawingml/2006/main" xmlns:r="http://schemas.openxmlformats.org/officeDocument/2006/relationships">
  <c:lang val="fr-FR"/>
  <c:chart>
    <c:title>
      <c:tx>
        <c:rich>
          <a:bodyPr/>
          <a:lstStyle/>
          <a:p>
            <a:pPr>
              <a:defRPr sz="1100" b="1" i="0" u="none" strike="noStrike" baseline="0">
                <a:solidFill>
                  <a:srgbClr val="000000"/>
                </a:solidFill>
                <a:latin typeface="Times New Roman"/>
                <a:ea typeface="Times New Roman"/>
                <a:cs typeface="Times New Roman"/>
              </a:defRPr>
            </a:pPr>
            <a:r>
              <a:rPr lang="fr-FR"/>
              <a:t>PYRAMIDE DEMOGRAPHIQUE DES ATER EN FONCTION DANS L'ENSEIGNEMENT SUPERIEUR 
VENTILATION PAR SEXE ET AGE 
</a:t>
            </a:r>
            <a:r>
              <a:rPr lang="fr-FR">
                <a:solidFill>
                  <a:srgbClr val="FF0000"/>
                </a:solidFill>
              </a:rPr>
              <a:t> Pharmacie</a:t>
            </a:r>
            <a:r>
              <a:rPr lang="fr-FR"/>
              <a:t>
 </a:t>
            </a:r>
          </a:p>
        </c:rich>
      </c:tx>
      <c:layout>
        <c:manualLayout>
          <c:xMode val="edge"/>
          <c:yMode val="edge"/>
          <c:x val="0.16760295136518338"/>
          <c:y val="0"/>
        </c:manualLayout>
      </c:layout>
      <c:spPr>
        <a:noFill/>
        <a:ln w="25400">
          <a:noFill/>
        </a:ln>
      </c:spPr>
    </c:title>
    <c:plotArea>
      <c:layout>
        <c:manualLayout>
          <c:layoutTarget val="inner"/>
          <c:xMode val="edge"/>
          <c:yMode val="edge"/>
          <c:x val="5.5243445692883766E-2"/>
          <c:y val="0.19801980198019944"/>
          <c:w val="0.927902621722835"/>
          <c:h val="0.65912305516265912"/>
        </c:manualLayout>
      </c:layout>
      <c:barChart>
        <c:barDir val="bar"/>
        <c:grouping val="stacked"/>
        <c:ser>
          <c:idx val="1"/>
          <c:order val="0"/>
          <c:tx>
            <c:strRef>
              <c:f>'Ages moyens Sc+Ph'!$W$3</c:f>
              <c:strCache>
                <c:ptCount val="1"/>
                <c:pt idx="0">
                  <c:v>Hommes</c:v>
                </c:pt>
              </c:strCache>
            </c:strRef>
          </c:tx>
          <c:spPr>
            <a:solidFill>
              <a:srgbClr val="0000FF"/>
            </a:solidFill>
            <a:ln w="12700">
              <a:solidFill>
                <a:srgbClr val="000000"/>
              </a:solidFill>
              <a:prstDash val="solid"/>
            </a:ln>
          </c:spPr>
          <c:cat>
            <c:numRef>
              <c:f>'Ages moyens Sc+Ph'!$V$8:$V$25</c:f>
              <c:numCache>
                <c:formatCode>General</c:formatCode>
                <c:ptCount val="18"/>
                <c:pt idx="0">
                  <c:v>27</c:v>
                </c:pt>
                <c:pt idx="1">
                  <c:v>28</c:v>
                </c:pt>
                <c:pt idx="2">
                  <c:v>29</c:v>
                </c:pt>
                <c:pt idx="3">
                  <c:v>30</c:v>
                </c:pt>
                <c:pt idx="4">
                  <c:v>31</c:v>
                </c:pt>
                <c:pt idx="5">
                  <c:v>32</c:v>
                </c:pt>
                <c:pt idx="6">
                  <c:v>33</c:v>
                </c:pt>
                <c:pt idx="7">
                  <c:v>34</c:v>
                </c:pt>
                <c:pt idx="8">
                  <c:v>35</c:v>
                </c:pt>
                <c:pt idx="9">
                  <c:v>36</c:v>
                </c:pt>
                <c:pt idx="10">
                  <c:v>37</c:v>
                </c:pt>
                <c:pt idx="11">
                  <c:v>38</c:v>
                </c:pt>
                <c:pt idx="12">
                  <c:v>39</c:v>
                </c:pt>
                <c:pt idx="13">
                  <c:v>40</c:v>
                </c:pt>
                <c:pt idx="14">
                  <c:v>41</c:v>
                </c:pt>
                <c:pt idx="15">
                  <c:v>42</c:v>
                </c:pt>
                <c:pt idx="16">
                  <c:v>43</c:v>
                </c:pt>
                <c:pt idx="17">
                  <c:v>44</c:v>
                </c:pt>
              </c:numCache>
            </c:numRef>
          </c:cat>
          <c:val>
            <c:numRef>
              <c:f>'Ages moyens Sc+Ph'!$W$8:$W$25</c:f>
              <c:numCache>
                <c:formatCode>0"   "</c:formatCode>
                <c:ptCount val="18"/>
                <c:pt idx="0">
                  <c:v>-1</c:v>
                </c:pt>
                <c:pt idx="1">
                  <c:v>-4</c:v>
                </c:pt>
                <c:pt idx="2">
                  <c:v>-8</c:v>
                </c:pt>
                <c:pt idx="3">
                  <c:v>-6</c:v>
                </c:pt>
                <c:pt idx="4">
                  <c:v>-3</c:v>
                </c:pt>
                <c:pt idx="5">
                  <c:v>-4</c:v>
                </c:pt>
                <c:pt idx="6">
                  <c:v>-3</c:v>
                </c:pt>
                <c:pt idx="7">
                  <c:v>0</c:v>
                </c:pt>
                <c:pt idx="8">
                  <c:v>-3</c:v>
                </c:pt>
                <c:pt idx="9">
                  <c:v>-1</c:v>
                </c:pt>
                <c:pt idx="10">
                  <c:v>0</c:v>
                </c:pt>
                <c:pt idx="11">
                  <c:v>0</c:v>
                </c:pt>
                <c:pt idx="12">
                  <c:v>0</c:v>
                </c:pt>
                <c:pt idx="13">
                  <c:v>0</c:v>
                </c:pt>
                <c:pt idx="14">
                  <c:v>0</c:v>
                </c:pt>
                <c:pt idx="15">
                  <c:v>0</c:v>
                </c:pt>
                <c:pt idx="16">
                  <c:v>0</c:v>
                </c:pt>
                <c:pt idx="17">
                  <c:v>-1</c:v>
                </c:pt>
              </c:numCache>
            </c:numRef>
          </c:val>
        </c:ser>
        <c:ser>
          <c:idx val="2"/>
          <c:order val="1"/>
          <c:tx>
            <c:strRef>
              <c:f>'Ages moyens Sc+Ph'!$X$3</c:f>
              <c:strCache>
                <c:ptCount val="1"/>
                <c:pt idx="0">
                  <c:v>Femmes</c:v>
                </c:pt>
              </c:strCache>
            </c:strRef>
          </c:tx>
          <c:spPr>
            <a:solidFill>
              <a:srgbClr val="FFFF00"/>
            </a:solidFill>
            <a:ln w="12700">
              <a:solidFill>
                <a:srgbClr val="000000"/>
              </a:solidFill>
              <a:prstDash val="solid"/>
            </a:ln>
          </c:spPr>
          <c:cat>
            <c:numRef>
              <c:f>'Ages moyens Sc+Ph'!$V$8:$V$25</c:f>
              <c:numCache>
                <c:formatCode>General</c:formatCode>
                <c:ptCount val="18"/>
                <c:pt idx="0">
                  <c:v>27</c:v>
                </c:pt>
                <c:pt idx="1">
                  <c:v>28</c:v>
                </c:pt>
                <c:pt idx="2">
                  <c:v>29</c:v>
                </c:pt>
                <c:pt idx="3">
                  <c:v>30</c:v>
                </c:pt>
                <c:pt idx="4">
                  <c:v>31</c:v>
                </c:pt>
                <c:pt idx="5">
                  <c:v>32</c:v>
                </c:pt>
                <c:pt idx="6">
                  <c:v>33</c:v>
                </c:pt>
                <c:pt idx="7">
                  <c:v>34</c:v>
                </c:pt>
                <c:pt idx="8">
                  <c:v>35</c:v>
                </c:pt>
                <c:pt idx="9">
                  <c:v>36</c:v>
                </c:pt>
                <c:pt idx="10">
                  <c:v>37</c:v>
                </c:pt>
                <c:pt idx="11">
                  <c:v>38</c:v>
                </c:pt>
                <c:pt idx="12">
                  <c:v>39</c:v>
                </c:pt>
                <c:pt idx="13">
                  <c:v>40</c:v>
                </c:pt>
                <c:pt idx="14">
                  <c:v>41</c:v>
                </c:pt>
                <c:pt idx="15">
                  <c:v>42</c:v>
                </c:pt>
                <c:pt idx="16">
                  <c:v>43</c:v>
                </c:pt>
                <c:pt idx="17">
                  <c:v>44</c:v>
                </c:pt>
              </c:numCache>
            </c:numRef>
          </c:cat>
          <c:val>
            <c:numRef>
              <c:f>'Ages moyens Sc+Ph'!$X$8:$X$25</c:f>
              <c:numCache>
                <c:formatCode>0"   "</c:formatCode>
                <c:ptCount val="18"/>
                <c:pt idx="0">
                  <c:v>7</c:v>
                </c:pt>
                <c:pt idx="1">
                  <c:v>10</c:v>
                </c:pt>
                <c:pt idx="2">
                  <c:v>8</c:v>
                </c:pt>
                <c:pt idx="3">
                  <c:v>7</c:v>
                </c:pt>
                <c:pt idx="4">
                  <c:v>6</c:v>
                </c:pt>
                <c:pt idx="5">
                  <c:v>7</c:v>
                </c:pt>
                <c:pt idx="6">
                  <c:v>9</c:v>
                </c:pt>
                <c:pt idx="7">
                  <c:v>2</c:v>
                </c:pt>
                <c:pt idx="8">
                  <c:v>1</c:v>
                </c:pt>
                <c:pt idx="9">
                  <c:v>1</c:v>
                </c:pt>
                <c:pt idx="10">
                  <c:v>0</c:v>
                </c:pt>
                <c:pt idx="11">
                  <c:v>2</c:v>
                </c:pt>
                <c:pt idx="12">
                  <c:v>0</c:v>
                </c:pt>
                <c:pt idx="13">
                  <c:v>1</c:v>
                </c:pt>
                <c:pt idx="14">
                  <c:v>0</c:v>
                </c:pt>
                <c:pt idx="15">
                  <c:v>0</c:v>
                </c:pt>
                <c:pt idx="16">
                  <c:v>1</c:v>
                </c:pt>
                <c:pt idx="17">
                  <c:v>0</c:v>
                </c:pt>
              </c:numCache>
            </c:numRef>
          </c:val>
        </c:ser>
        <c:overlap val="100"/>
        <c:axId val="279084032"/>
        <c:axId val="278099072"/>
      </c:barChart>
      <c:catAx>
        <c:axId val="279084032"/>
        <c:scaling>
          <c:orientation val="minMax"/>
        </c:scaling>
        <c:axPos val="l"/>
        <c:title>
          <c:tx>
            <c:rich>
              <a:bodyPr rot="-180000" vert="horz"/>
              <a:lstStyle/>
              <a:p>
                <a:pPr algn="ctr">
                  <a:defRPr sz="900" b="1" i="0" u="none" strike="noStrike" baseline="0">
                    <a:solidFill>
                      <a:srgbClr val="000000"/>
                    </a:solidFill>
                    <a:latin typeface="Times New Roman"/>
                    <a:ea typeface="Times New Roman"/>
                    <a:cs typeface="Times New Roman"/>
                  </a:defRPr>
                </a:pPr>
                <a:r>
                  <a:rPr lang="fr-FR"/>
                  <a:t>Ages</a:t>
                </a:r>
              </a:p>
            </c:rich>
          </c:tx>
          <c:layout>
            <c:manualLayout>
              <c:xMode val="edge"/>
              <c:yMode val="edge"/>
              <c:x val="0.3452151573538858"/>
              <c:y val="0.15558698727015571"/>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fr-FR"/>
          </a:p>
        </c:txPr>
        <c:crossAx val="278099072"/>
        <c:crosses val="autoZero"/>
        <c:auto val="1"/>
        <c:lblAlgn val="ctr"/>
        <c:lblOffset val="100"/>
        <c:tickLblSkip val="1"/>
        <c:tickMarkSkip val="1"/>
      </c:catAx>
      <c:valAx>
        <c:axId val="278099072"/>
        <c:scaling>
          <c:orientation val="minMax"/>
        </c:scaling>
        <c:axPos val="b"/>
        <c:title>
          <c:tx>
            <c:rich>
              <a:bodyPr/>
              <a:lstStyle/>
              <a:p>
                <a:pPr>
                  <a:defRPr sz="900" b="1" i="0" u="none" strike="noStrike" baseline="0">
                    <a:solidFill>
                      <a:srgbClr val="000000"/>
                    </a:solidFill>
                    <a:latin typeface="Times New Roman"/>
                    <a:ea typeface="Times New Roman"/>
                    <a:cs typeface="Times New Roman"/>
                  </a:defRPr>
                </a:pPr>
                <a:r>
                  <a:rPr lang="fr-FR"/>
                  <a:t>Effectifs</a:t>
                </a:r>
              </a:p>
            </c:rich>
          </c:tx>
          <c:layout>
            <c:manualLayout>
              <c:xMode val="edge"/>
              <c:yMode val="edge"/>
              <c:x val="0.93445693565760857"/>
              <c:y val="0.8033946251768036"/>
            </c:manualLayout>
          </c:layout>
          <c:spPr>
            <a:noFill/>
            <a:ln w="25400">
              <a:noFill/>
            </a:ln>
          </c:spPr>
        </c:title>
        <c:numFmt formatCode="0;[Black]0" sourceLinked="0"/>
        <c:majorTickMark val="cross"/>
        <c:minorTickMark val="cross"/>
        <c:tickLblPos val="low"/>
        <c:spPr>
          <a:ln w="3175">
            <a:solidFill>
              <a:srgbClr val="000000"/>
            </a:solidFill>
            <a:prstDash val="solid"/>
          </a:ln>
        </c:spPr>
        <c:txPr>
          <a:bodyPr rot="-120000" vert="horz"/>
          <a:lstStyle/>
          <a:p>
            <a:pPr>
              <a:defRPr sz="1000" b="1" i="0" u="none" strike="noStrike" baseline="0">
                <a:solidFill>
                  <a:srgbClr val="000000"/>
                </a:solidFill>
                <a:latin typeface="Times New Roman"/>
                <a:ea typeface="Times New Roman"/>
                <a:cs typeface="Times New Roman"/>
              </a:defRPr>
            </a:pPr>
            <a:endParaRPr lang="fr-FR"/>
          </a:p>
        </c:txPr>
        <c:crossAx val="279084032"/>
        <c:crosses val="autoZero"/>
        <c:crossBetween val="between"/>
      </c:valAx>
      <c:spPr>
        <a:solidFill>
          <a:srgbClr val="FFFFFF"/>
        </a:solidFill>
        <a:ln w="25400">
          <a:noFill/>
        </a:ln>
      </c:spPr>
    </c:plotArea>
    <c:legend>
      <c:legendPos val="r"/>
      <c:layout>
        <c:manualLayout>
          <c:xMode val="edge"/>
          <c:yMode val="edge"/>
          <c:x val="0.29833012202954884"/>
          <c:y val="0.89627534181989632"/>
          <c:w val="0.12331406551059708"/>
          <c:h val="3.3946251768034008E-2"/>
        </c:manualLayout>
      </c:layout>
      <c:spPr>
        <a:solidFill>
          <a:srgbClr val="FFFFFF"/>
        </a:solidFill>
        <a:ln w="3175">
          <a:solidFill>
            <a:srgbClr val="000000"/>
          </a:solidFill>
          <a:prstDash val="solid"/>
        </a:ln>
      </c:spPr>
      <c:txPr>
        <a:bodyPr/>
        <a:lstStyle/>
        <a:p>
          <a:pPr>
            <a:defRPr sz="650" b="0" i="0" u="none" strike="noStrike" baseline="0">
              <a:solidFill>
                <a:srgbClr val="000000"/>
              </a:solidFill>
              <a:latin typeface="Times New Roman"/>
              <a:ea typeface="Times New Roman"/>
              <a:cs typeface="Times New Roman"/>
            </a:defRPr>
          </a:pPr>
          <a:endParaRPr lang="fr-FR"/>
        </a:p>
      </c:txPr>
    </c:legend>
    <c:plotVisOnly val="1"/>
    <c:dispBlanksAs val="gap"/>
  </c:chart>
  <c:spPr>
    <a:solidFill>
      <a:srgbClr val="FFFFFF"/>
    </a:solidFill>
    <a:ln w="9525">
      <a:noFill/>
    </a:ln>
  </c:spPr>
  <c:txPr>
    <a:bodyPr/>
    <a:lstStyle/>
    <a:p>
      <a:pPr>
        <a:defRPr sz="1000" b="0" i="0" u="none" strike="noStrike" baseline="0">
          <a:solidFill>
            <a:srgbClr val="000000"/>
          </a:solidFill>
          <a:latin typeface="Times New Roman"/>
          <a:ea typeface="Times New Roman"/>
          <a:cs typeface="Times New Roman"/>
        </a:defRPr>
      </a:pPr>
      <a:endParaRPr lang="fr-FR"/>
    </a:p>
  </c:txPr>
  <c:userShapes r:id="rId1"/>
</c:chartSpace>
</file>

<file path=xl/charts/chart8.xml><?xml version="1.0" encoding="utf-8"?>
<c:chartSpace xmlns:c="http://schemas.openxmlformats.org/drawingml/2006/chart" xmlns:a="http://schemas.openxmlformats.org/drawingml/2006/main" xmlns:r="http://schemas.openxmlformats.org/officeDocument/2006/relationships">
  <c:lang val="fr-FR"/>
  <c:chart>
    <c:title>
      <c:tx>
        <c:rich>
          <a:bodyPr/>
          <a:lstStyle/>
          <a:p>
            <a:pPr>
              <a:defRPr sz="150" b="1" i="0" u="none" strike="noStrike" baseline="0">
                <a:solidFill>
                  <a:srgbClr val="000000"/>
                </a:solidFill>
                <a:latin typeface="Times New Roman"/>
                <a:ea typeface="Times New Roman"/>
                <a:cs typeface="Times New Roman"/>
              </a:defRPr>
            </a:pPr>
            <a:r>
              <a:rPr lang="fr-FR"/>
              <a:t>Enseignants du second degré en fonction dans l'enseignement supérieur  par type d'établissement</a:t>
            </a:r>
          </a:p>
        </c:rich>
      </c:tx>
      <c:spPr>
        <a:noFill/>
        <a:ln w="25400">
          <a:noFill/>
        </a:ln>
      </c:spPr>
    </c:title>
    <c:view3D>
      <c:rotY val="250"/>
      <c:perspective val="0"/>
    </c:view3D>
    <c:plotArea>
      <c:layout/>
      <c:pie3DChart>
        <c:varyColors val="1"/>
        <c:ser>
          <c:idx val="0"/>
          <c:order val="0"/>
          <c:spPr>
            <a:solidFill>
              <a:srgbClr val="9999FF"/>
            </a:solidFill>
            <a:ln w="12700">
              <a:solidFill>
                <a:srgbClr val="000000"/>
              </a:solidFill>
              <a:prstDash val="solid"/>
            </a:ln>
          </c:spPr>
          <c:explosion val="25"/>
          <c:dLbls>
            <c:dLbl>
              <c:idx val="1"/>
              <c:dLblPos val="bestFit"/>
              <c:showCatName val="1"/>
              <c:showPercent val="1"/>
            </c:dLbl>
            <c:dLbl>
              <c:idx val="2"/>
              <c:dLblPos val="bestFit"/>
              <c:showCatName val="1"/>
              <c:showPercent val="1"/>
            </c:dLbl>
            <c:dLbl>
              <c:idx val="3"/>
              <c:dLblPos val="bestFit"/>
              <c:showCatName val="1"/>
              <c:showPercent val="1"/>
            </c:dLbl>
            <c:dLbl>
              <c:idx val="4"/>
              <c:dLblPos val="bestFit"/>
              <c:showCatName val="1"/>
              <c:showPercent val="1"/>
            </c:dLbl>
            <c:numFmt formatCode="0%" sourceLinked="0"/>
            <c:spPr>
              <a:noFill/>
              <a:ln w="25400">
                <a:noFill/>
              </a:ln>
            </c:spPr>
            <c:txPr>
              <a:bodyPr/>
              <a:lstStyle/>
              <a:p>
                <a:pPr>
                  <a:defRPr sz="125" b="1" i="0" u="none" strike="noStrike" baseline="0">
                    <a:solidFill>
                      <a:srgbClr val="000000"/>
                    </a:solidFill>
                    <a:latin typeface="Times New Roman"/>
                    <a:ea typeface="Times New Roman"/>
                    <a:cs typeface="Times New Roman"/>
                  </a:defRPr>
                </a:pPr>
                <a:endParaRPr lang="fr-FR"/>
              </a:p>
            </c:txPr>
            <c:showCatName val="1"/>
            <c:showPercent val="1"/>
            <c:showLeaderLines val="1"/>
          </c:dLbls>
          <c:cat>
            <c:numLit>
              <c:formatCode>General</c:formatCode>
              <c:ptCount val="1"/>
              <c:pt idx="0">
                <c:v>0</c:v>
              </c:pt>
            </c:numLit>
          </c:cat>
          <c:val>
            <c:numLit>
              <c:formatCode>General</c:formatCode>
              <c:ptCount val="1"/>
              <c:pt idx="0">
                <c:v>0</c:v>
              </c:pt>
            </c:numLit>
          </c:val>
        </c:ser>
        <c:dLbls>
          <c:showCatName val="1"/>
          <c:showPercent val="1"/>
        </c:dLbls>
      </c:pie3DChart>
      <c:spPr>
        <a:noFill/>
        <a:ln w="25400">
          <a:noFill/>
        </a:ln>
      </c:spPr>
    </c:plotArea>
    <c:plotVisOnly val="1"/>
    <c:dispBlanksAs val="zero"/>
  </c:chart>
  <c:spPr>
    <a:solidFill>
      <a:srgbClr val="FFFFFF"/>
    </a:solidFill>
    <a:ln w="3175">
      <a:solidFill>
        <a:srgbClr val="000000"/>
      </a:solidFill>
      <a:prstDash val="solid"/>
    </a:ln>
  </c:spPr>
  <c:txPr>
    <a:bodyPr/>
    <a:lstStyle/>
    <a:p>
      <a:pPr>
        <a:defRPr sz="125" b="0" i="0" u="none" strike="noStrike" baseline="0">
          <a:solidFill>
            <a:srgbClr val="000000"/>
          </a:solidFill>
          <a:latin typeface="Times New Roman"/>
          <a:ea typeface="Times New Roman"/>
          <a:cs typeface="Times New Roman"/>
        </a:defRPr>
      </a:pPr>
      <a:endParaRPr lang="fr-FR"/>
    </a:p>
  </c:txPr>
  <c:printSettings>
    <c:headerFooter alignWithMargins="0"/>
    <c:pageMargins b="0.98425196899999956" l="0.78740157499999996" r="0.78740157499999996" t="0.98425196899999956" header="0.49212598450000583" footer="0.49212598450000583"/>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lang val="fr-FR"/>
  <c:chart>
    <c:title>
      <c:tx>
        <c:rich>
          <a:bodyPr/>
          <a:lstStyle/>
          <a:p>
            <a:pPr>
              <a:defRPr sz="1100" b="1" i="0" u="none" strike="noStrike" baseline="0">
                <a:solidFill>
                  <a:srgbClr val="000000"/>
                </a:solidFill>
                <a:latin typeface="Times New Roman"/>
                <a:ea typeface="Times New Roman"/>
                <a:cs typeface="Times New Roman"/>
              </a:defRPr>
            </a:pPr>
            <a:r>
              <a:rPr lang="fr-FR"/>
              <a:t>PYRAMIDE DEMOGRAPHIQUE DES ASSOCIES EN FONCTIONS DANS L'ENSEIGNEMENT SUPERIEUR 
VENTILATION PAR SEXE ET AGE 
 </a:t>
            </a:r>
            <a:r>
              <a:rPr lang="fr-FR">
                <a:solidFill>
                  <a:srgbClr val="FF0000"/>
                </a:solidFill>
              </a:rPr>
              <a:t>Toutes disciplines</a:t>
            </a:r>
            <a:r>
              <a:rPr lang="fr-FR"/>
              <a:t>
 </a:t>
            </a:r>
          </a:p>
        </c:rich>
      </c:tx>
      <c:layout>
        <c:manualLayout>
          <c:xMode val="edge"/>
          <c:yMode val="edge"/>
          <c:x val="0.16760295136518338"/>
          <c:y val="0"/>
        </c:manualLayout>
      </c:layout>
      <c:spPr>
        <a:noFill/>
        <a:ln w="25400">
          <a:noFill/>
        </a:ln>
      </c:spPr>
    </c:title>
    <c:plotArea>
      <c:layout>
        <c:manualLayout>
          <c:layoutTarget val="inner"/>
          <c:xMode val="edge"/>
          <c:yMode val="edge"/>
          <c:x val="5.5243445692883766E-2"/>
          <c:y val="0.19801980198019944"/>
          <c:w val="0.92790262172283489"/>
          <c:h val="0.65912305516265912"/>
        </c:manualLayout>
      </c:layout>
      <c:barChart>
        <c:barDir val="bar"/>
        <c:grouping val="stacked"/>
        <c:ser>
          <c:idx val="1"/>
          <c:order val="0"/>
          <c:tx>
            <c:strRef>
              <c:f>'ASSOC age'!$W$7</c:f>
              <c:strCache>
                <c:ptCount val="1"/>
                <c:pt idx="0">
                  <c:v>Hommes</c:v>
                </c:pt>
              </c:strCache>
            </c:strRef>
          </c:tx>
          <c:spPr>
            <a:solidFill>
              <a:srgbClr val="0000FF"/>
            </a:solidFill>
            <a:ln w="12700">
              <a:solidFill>
                <a:srgbClr val="000000"/>
              </a:solidFill>
              <a:prstDash val="solid"/>
            </a:ln>
          </c:spPr>
          <c:cat>
            <c:strRef>
              <c:f>'ASSOC age'!$V$8:$V$53</c:f>
              <c:strCache>
                <c:ptCount val="46"/>
                <c:pt idx="0">
                  <c:v>22</c:v>
                </c:pt>
                <c:pt idx="1">
                  <c:v>23</c:v>
                </c:pt>
                <c:pt idx="2">
                  <c:v>24</c:v>
                </c:pt>
                <c:pt idx="3">
                  <c:v>25</c:v>
                </c:pt>
                <c:pt idx="4">
                  <c:v>26</c:v>
                </c:pt>
                <c:pt idx="5">
                  <c:v>27</c:v>
                </c:pt>
                <c:pt idx="6">
                  <c:v>28</c:v>
                </c:pt>
                <c:pt idx="7">
                  <c:v>29</c:v>
                </c:pt>
                <c:pt idx="8">
                  <c:v>30</c:v>
                </c:pt>
                <c:pt idx="9">
                  <c:v>31</c:v>
                </c:pt>
                <c:pt idx="10">
                  <c:v>32</c:v>
                </c:pt>
                <c:pt idx="11">
                  <c:v>33</c:v>
                </c:pt>
                <c:pt idx="12">
                  <c:v>34</c:v>
                </c:pt>
                <c:pt idx="13">
                  <c:v>35</c:v>
                </c:pt>
                <c:pt idx="14">
                  <c:v>36</c:v>
                </c:pt>
                <c:pt idx="15">
                  <c:v>37</c:v>
                </c:pt>
                <c:pt idx="16">
                  <c:v>38</c:v>
                </c:pt>
                <c:pt idx="17">
                  <c:v>39</c:v>
                </c:pt>
                <c:pt idx="18">
                  <c:v>40</c:v>
                </c:pt>
                <c:pt idx="19">
                  <c:v>41</c:v>
                </c:pt>
                <c:pt idx="20">
                  <c:v>42</c:v>
                </c:pt>
                <c:pt idx="21">
                  <c:v>43</c:v>
                </c:pt>
                <c:pt idx="22">
                  <c:v>44</c:v>
                </c:pt>
                <c:pt idx="23">
                  <c:v>45</c:v>
                </c:pt>
                <c:pt idx="24">
                  <c:v>46</c:v>
                </c:pt>
                <c:pt idx="25">
                  <c:v>47</c:v>
                </c:pt>
                <c:pt idx="26">
                  <c:v>48</c:v>
                </c:pt>
                <c:pt idx="27">
                  <c:v>49</c:v>
                </c:pt>
                <c:pt idx="28">
                  <c:v>50</c:v>
                </c:pt>
                <c:pt idx="29">
                  <c:v>51</c:v>
                </c:pt>
                <c:pt idx="30">
                  <c:v>52</c:v>
                </c:pt>
                <c:pt idx="31">
                  <c:v>53</c:v>
                </c:pt>
                <c:pt idx="32">
                  <c:v>54</c:v>
                </c:pt>
                <c:pt idx="33">
                  <c:v>55</c:v>
                </c:pt>
                <c:pt idx="34">
                  <c:v>56</c:v>
                </c:pt>
                <c:pt idx="35">
                  <c:v>57</c:v>
                </c:pt>
                <c:pt idx="36">
                  <c:v>58</c:v>
                </c:pt>
                <c:pt idx="37">
                  <c:v>59</c:v>
                </c:pt>
                <c:pt idx="38">
                  <c:v>60</c:v>
                </c:pt>
                <c:pt idx="39">
                  <c:v>61</c:v>
                </c:pt>
                <c:pt idx="40">
                  <c:v>62</c:v>
                </c:pt>
                <c:pt idx="41">
                  <c:v>63</c:v>
                </c:pt>
                <c:pt idx="42">
                  <c:v>64</c:v>
                </c:pt>
                <c:pt idx="43">
                  <c:v>65</c:v>
                </c:pt>
                <c:pt idx="44">
                  <c:v>66</c:v>
                </c:pt>
                <c:pt idx="45">
                  <c:v>67</c:v>
                </c:pt>
              </c:strCache>
            </c:strRef>
          </c:cat>
          <c:val>
            <c:numRef>
              <c:f>'ASSOC age'!$W$8:$W$53</c:f>
              <c:numCache>
                <c:formatCode>0"   "</c:formatCode>
                <c:ptCount val="46"/>
                <c:pt idx="0">
                  <c:v>0</c:v>
                </c:pt>
                <c:pt idx="1">
                  <c:v>0</c:v>
                </c:pt>
                <c:pt idx="2">
                  <c:v>0</c:v>
                </c:pt>
                <c:pt idx="3">
                  <c:v>0</c:v>
                </c:pt>
                <c:pt idx="4">
                  <c:v>-1</c:v>
                </c:pt>
                <c:pt idx="5">
                  <c:v>-2</c:v>
                </c:pt>
                <c:pt idx="6">
                  <c:v>-3</c:v>
                </c:pt>
                <c:pt idx="7">
                  <c:v>-10</c:v>
                </c:pt>
                <c:pt idx="8">
                  <c:v>-7</c:v>
                </c:pt>
                <c:pt idx="9">
                  <c:v>-11</c:v>
                </c:pt>
                <c:pt idx="10">
                  <c:v>-14</c:v>
                </c:pt>
                <c:pt idx="11">
                  <c:v>-25</c:v>
                </c:pt>
                <c:pt idx="12">
                  <c:v>-32</c:v>
                </c:pt>
                <c:pt idx="13">
                  <c:v>-26</c:v>
                </c:pt>
                <c:pt idx="14">
                  <c:v>-35</c:v>
                </c:pt>
                <c:pt idx="15">
                  <c:v>-30</c:v>
                </c:pt>
                <c:pt idx="16">
                  <c:v>-32</c:v>
                </c:pt>
                <c:pt idx="17">
                  <c:v>-53</c:v>
                </c:pt>
                <c:pt idx="18">
                  <c:v>-55</c:v>
                </c:pt>
                <c:pt idx="19">
                  <c:v>-79</c:v>
                </c:pt>
                <c:pt idx="20">
                  <c:v>-55</c:v>
                </c:pt>
                <c:pt idx="21">
                  <c:v>-54</c:v>
                </c:pt>
                <c:pt idx="22">
                  <c:v>-70</c:v>
                </c:pt>
                <c:pt idx="23">
                  <c:v>-62</c:v>
                </c:pt>
                <c:pt idx="24">
                  <c:v>-74</c:v>
                </c:pt>
                <c:pt idx="25">
                  <c:v>-74</c:v>
                </c:pt>
                <c:pt idx="26">
                  <c:v>-71</c:v>
                </c:pt>
                <c:pt idx="27">
                  <c:v>-69</c:v>
                </c:pt>
                <c:pt idx="28">
                  <c:v>-68</c:v>
                </c:pt>
                <c:pt idx="29">
                  <c:v>-81</c:v>
                </c:pt>
                <c:pt idx="30">
                  <c:v>-87</c:v>
                </c:pt>
                <c:pt idx="31">
                  <c:v>-86</c:v>
                </c:pt>
                <c:pt idx="32">
                  <c:v>-93</c:v>
                </c:pt>
                <c:pt idx="33">
                  <c:v>-78</c:v>
                </c:pt>
                <c:pt idx="34">
                  <c:v>-77</c:v>
                </c:pt>
                <c:pt idx="35">
                  <c:v>-88</c:v>
                </c:pt>
                <c:pt idx="36">
                  <c:v>-79</c:v>
                </c:pt>
                <c:pt idx="37">
                  <c:v>-75</c:v>
                </c:pt>
                <c:pt idx="38">
                  <c:v>-77</c:v>
                </c:pt>
                <c:pt idx="39">
                  <c:v>-63</c:v>
                </c:pt>
                <c:pt idx="40">
                  <c:v>-53</c:v>
                </c:pt>
                <c:pt idx="41">
                  <c:v>-57</c:v>
                </c:pt>
                <c:pt idx="42">
                  <c:v>-47</c:v>
                </c:pt>
                <c:pt idx="43">
                  <c:v>-14</c:v>
                </c:pt>
                <c:pt idx="44">
                  <c:v>-4</c:v>
                </c:pt>
                <c:pt idx="45">
                  <c:v>-1</c:v>
                </c:pt>
              </c:numCache>
            </c:numRef>
          </c:val>
        </c:ser>
        <c:ser>
          <c:idx val="2"/>
          <c:order val="1"/>
          <c:tx>
            <c:strRef>
              <c:f>'ASSOC age'!$X$7</c:f>
              <c:strCache>
                <c:ptCount val="1"/>
                <c:pt idx="0">
                  <c:v>Femmes</c:v>
                </c:pt>
              </c:strCache>
            </c:strRef>
          </c:tx>
          <c:spPr>
            <a:solidFill>
              <a:srgbClr val="FFFF00"/>
            </a:solidFill>
            <a:ln w="12700">
              <a:solidFill>
                <a:srgbClr val="000000"/>
              </a:solidFill>
              <a:prstDash val="solid"/>
            </a:ln>
          </c:spPr>
          <c:cat>
            <c:strRef>
              <c:f>'ASSOC age'!$V$8:$V$53</c:f>
              <c:strCache>
                <c:ptCount val="46"/>
                <c:pt idx="0">
                  <c:v>22</c:v>
                </c:pt>
                <c:pt idx="1">
                  <c:v>23</c:v>
                </c:pt>
                <c:pt idx="2">
                  <c:v>24</c:v>
                </c:pt>
                <c:pt idx="3">
                  <c:v>25</c:v>
                </c:pt>
                <c:pt idx="4">
                  <c:v>26</c:v>
                </c:pt>
                <c:pt idx="5">
                  <c:v>27</c:v>
                </c:pt>
                <c:pt idx="6">
                  <c:v>28</c:v>
                </c:pt>
                <c:pt idx="7">
                  <c:v>29</c:v>
                </c:pt>
                <c:pt idx="8">
                  <c:v>30</c:v>
                </c:pt>
                <c:pt idx="9">
                  <c:v>31</c:v>
                </c:pt>
                <c:pt idx="10">
                  <c:v>32</c:v>
                </c:pt>
                <c:pt idx="11">
                  <c:v>33</c:v>
                </c:pt>
                <c:pt idx="12">
                  <c:v>34</c:v>
                </c:pt>
                <c:pt idx="13">
                  <c:v>35</c:v>
                </c:pt>
                <c:pt idx="14">
                  <c:v>36</c:v>
                </c:pt>
                <c:pt idx="15">
                  <c:v>37</c:v>
                </c:pt>
                <c:pt idx="16">
                  <c:v>38</c:v>
                </c:pt>
                <c:pt idx="17">
                  <c:v>39</c:v>
                </c:pt>
                <c:pt idx="18">
                  <c:v>40</c:v>
                </c:pt>
                <c:pt idx="19">
                  <c:v>41</c:v>
                </c:pt>
                <c:pt idx="20">
                  <c:v>42</c:v>
                </c:pt>
                <c:pt idx="21">
                  <c:v>43</c:v>
                </c:pt>
                <c:pt idx="22">
                  <c:v>44</c:v>
                </c:pt>
                <c:pt idx="23">
                  <c:v>45</c:v>
                </c:pt>
                <c:pt idx="24">
                  <c:v>46</c:v>
                </c:pt>
                <c:pt idx="25">
                  <c:v>47</c:v>
                </c:pt>
                <c:pt idx="26">
                  <c:v>48</c:v>
                </c:pt>
                <c:pt idx="27">
                  <c:v>49</c:v>
                </c:pt>
                <c:pt idx="28">
                  <c:v>50</c:v>
                </c:pt>
                <c:pt idx="29">
                  <c:v>51</c:v>
                </c:pt>
                <c:pt idx="30">
                  <c:v>52</c:v>
                </c:pt>
                <c:pt idx="31">
                  <c:v>53</c:v>
                </c:pt>
                <c:pt idx="32">
                  <c:v>54</c:v>
                </c:pt>
                <c:pt idx="33">
                  <c:v>55</c:v>
                </c:pt>
                <c:pt idx="34">
                  <c:v>56</c:v>
                </c:pt>
                <c:pt idx="35">
                  <c:v>57</c:v>
                </c:pt>
                <c:pt idx="36">
                  <c:v>58</c:v>
                </c:pt>
                <c:pt idx="37">
                  <c:v>59</c:v>
                </c:pt>
                <c:pt idx="38">
                  <c:v>60</c:v>
                </c:pt>
                <c:pt idx="39">
                  <c:v>61</c:v>
                </c:pt>
                <c:pt idx="40">
                  <c:v>62</c:v>
                </c:pt>
                <c:pt idx="41">
                  <c:v>63</c:v>
                </c:pt>
                <c:pt idx="42">
                  <c:v>64</c:v>
                </c:pt>
                <c:pt idx="43">
                  <c:v>65</c:v>
                </c:pt>
                <c:pt idx="44">
                  <c:v>66</c:v>
                </c:pt>
                <c:pt idx="45">
                  <c:v>67</c:v>
                </c:pt>
              </c:strCache>
            </c:strRef>
          </c:cat>
          <c:val>
            <c:numRef>
              <c:f>'ASSOC age'!$X$8:$X$53</c:f>
              <c:numCache>
                <c:formatCode>0"   "</c:formatCode>
                <c:ptCount val="46"/>
                <c:pt idx="0">
                  <c:v>0</c:v>
                </c:pt>
                <c:pt idx="1">
                  <c:v>0</c:v>
                </c:pt>
                <c:pt idx="2">
                  <c:v>0</c:v>
                </c:pt>
                <c:pt idx="3">
                  <c:v>0</c:v>
                </c:pt>
                <c:pt idx="4">
                  <c:v>0</c:v>
                </c:pt>
                <c:pt idx="5">
                  <c:v>1</c:v>
                </c:pt>
                <c:pt idx="6">
                  <c:v>0</c:v>
                </c:pt>
                <c:pt idx="7">
                  <c:v>3</c:v>
                </c:pt>
                <c:pt idx="8">
                  <c:v>4</c:v>
                </c:pt>
                <c:pt idx="9">
                  <c:v>2</c:v>
                </c:pt>
                <c:pt idx="10">
                  <c:v>11</c:v>
                </c:pt>
                <c:pt idx="11">
                  <c:v>11</c:v>
                </c:pt>
                <c:pt idx="12">
                  <c:v>20</c:v>
                </c:pt>
                <c:pt idx="13">
                  <c:v>11</c:v>
                </c:pt>
                <c:pt idx="14">
                  <c:v>18</c:v>
                </c:pt>
                <c:pt idx="15">
                  <c:v>19</c:v>
                </c:pt>
                <c:pt idx="16">
                  <c:v>11</c:v>
                </c:pt>
                <c:pt idx="17">
                  <c:v>15</c:v>
                </c:pt>
                <c:pt idx="18">
                  <c:v>27</c:v>
                </c:pt>
                <c:pt idx="19">
                  <c:v>30</c:v>
                </c:pt>
                <c:pt idx="20">
                  <c:v>25</c:v>
                </c:pt>
                <c:pt idx="21">
                  <c:v>22</c:v>
                </c:pt>
                <c:pt idx="22">
                  <c:v>22</c:v>
                </c:pt>
                <c:pt idx="23">
                  <c:v>38</c:v>
                </c:pt>
                <c:pt idx="24">
                  <c:v>29</c:v>
                </c:pt>
                <c:pt idx="25">
                  <c:v>32</c:v>
                </c:pt>
                <c:pt idx="26">
                  <c:v>32</c:v>
                </c:pt>
                <c:pt idx="27">
                  <c:v>33</c:v>
                </c:pt>
                <c:pt idx="28">
                  <c:v>25</c:v>
                </c:pt>
                <c:pt idx="29">
                  <c:v>30</c:v>
                </c:pt>
                <c:pt idx="30">
                  <c:v>33</c:v>
                </c:pt>
                <c:pt idx="31">
                  <c:v>32</c:v>
                </c:pt>
                <c:pt idx="32">
                  <c:v>28</c:v>
                </c:pt>
                <c:pt idx="33">
                  <c:v>22</c:v>
                </c:pt>
                <c:pt idx="34">
                  <c:v>18</c:v>
                </c:pt>
                <c:pt idx="35">
                  <c:v>21</c:v>
                </c:pt>
                <c:pt idx="36">
                  <c:v>14</c:v>
                </c:pt>
                <c:pt idx="37">
                  <c:v>21</c:v>
                </c:pt>
                <c:pt idx="38">
                  <c:v>13</c:v>
                </c:pt>
                <c:pt idx="39">
                  <c:v>9</c:v>
                </c:pt>
                <c:pt idx="40">
                  <c:v>9</c:v>
                </c:pt>
                <c:pt idx="41">
                  <c:v>3</c:v>
                </c:pt>
                <c:pt idx="42">
                  <c:v>1</c:v>
                </c:pt>
                <c:pt idx="43">
                  <c:v>5</c:v>
                </c:pt>
                <c:pt idx="44">
                  <c:v>1</c:v>
                </c:pt>
                <c:pt idx="45">
                  <c:v>0</c:v>
                </c:pt>
              </c:numCache>
            </c:numRef>
          </c:val>
        </c:ser>
        <c:overlap val="100"/>
        <c:axId val="279127552"/>
        <c:axId val="279129472"/>
      </c:barChart>
      <c:catAx>
        <c:axId val="279127552"/>
        <c:scaling>
          <c:orientation val="minMax"/>
        </c:scaling>
        <c:axPos val="l"/>
        <c:title>
          <c:tx>
            <c:rich>
              <a:bodyPr rot="-180000" vert="horz"/>
              <a:lstStyle/>
              <a:p>
                <a:pPr algn="ctr">
                  <a:defRPr sz="900" b="1" i="0" u="none" strike="noStrike" baseline="0">
                    <a:solidFill>
                      <a:srgbClr val="000000"/>
                    </a:solidFill>
                    <a:latin typeface="Times New Roman"/>
                    <a:ea typeface="Times New Roman"/>
                    <a:cs typeface="Times New Roman"/>
                  </a:defRPr>
                </a:pPr>
                <a:r>
                  <a:rPr lang="fr-FR"/>
                  <a:t>Ages</a:t>
                </a:r>
              </a:p>
            </c:rich>
          </c:tx>
          <c:layout>
            <c:manualLayout>
              <c:xMode val="edge"/>
              <c:yMode val="edge"/>
              <c:x val="0.64964675658320692"/>
              <c:y val="0.14427157001414417"/>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fr-FR"/>
          </a:p>
        </c:txPr>
        <c:crossAx val="279129472"/>
        <c:crosses val="autoZero"/>
        <c:auto val="1"/>
        <c:lblAlgn val="ctr"/>
        <c:lblOffset val="100"/>
        <c:tickLblSkip val="1"/>
        <c:tickMarkSkip val="1"/>
      </c:catAx>
      <c:valAx>
        <c:axId val="279129472"/>
        <c:scaling>
          <c:orientation val="minMax"/>
        </c:scaling>
        <c:axPos val="b"/>
        <c:title>
          <c:tx>
            <c:rich>
              <a:bodyPr/>
              <a:lstStyle/>
              <a:p>
                <a:pPr>
                  <a:defRPr sz="900" b="1" i="0" u="none" strike="noStrike" baseline="0">
                    <a:solidFill>
                      <a:srgbClr val="000000"/>
                    </a:solidFill>
                    <a:latin typeface="Times New Roman"/>
                    <a:ea typeface="Times New Roman"/>
                    <a:cs typeface="Times New Roman"/>
                  </a:defRPr>
                </a:pPr>
                <a:r>
                  <a:rPr lang="fr-FR"/>
                  <a:t>Effectifs</a:t>
                </a:r>
              </a:p>
            </c:rich>
          </c:tx>
          <c:layout>
            <c:manualLayout>
              <c:xMode val="edge"/>
              <c:yMode val="edge"/>
              <c:x val="0.93445693565760857"/>
              <c:y val="0.8033946251768036"/>
            </c:manualLayout>
          </c:layout>
          <c:spPr>
            <a:noFill/>
            <a:ln w="25400">
              <a:noFill/>
            </a:ln>
          </c:spPr>
        </c:title>
        <c:numFmt formatCode="0;[Black]0" sourceLinked="0"/>
        <c:majorTickMark val="cross"/>
        <c:minorTickMark val="cross"/>
        <c:tickLblPos val="low"/>
        <c:spPr>
          <a:ln w="3175">
            <a:solidFill>
              <a:srgbClr val="000000"/>
            </a:solidFill>
            <a:prstDash val="solid"/>
          </a:ln>
        </c:spPr>
        <c:txPr>
          <a:bodyPr rot="-120000" vert="horz"/>
          <a:lstStyle/>
          <a:p>
            <a:pPr>
              <a:defRPr sz="1000" b="1" i="0" u="none" strike="noStrike" baseline="0">
                <a:solidFill>
                  <a:srgbClr val="000000"/>
                </a:solidFill>
                <a:latin typeface="Times New Roman"/>
                <a:ea typeface="Times New Roman"/>
                <a:cs typeface="Times New Roman"/>
              </a:defRPr>
            </a:pPr>
            <a:endParaRPr lang="fr-FR"/>
          </a:p>
        </c:txPr>
        <c:crossAx val="279127552"/>
        <c:crosses val="autoZero"/>
        <c:crossBetween val="between"/>
      </c:valAx>
      <c:spPr>
        <a:solidFill>
          <a:srgbClr val="FFFFFF"/>
        </a:solidFill>
        <a:ln w="25400">
          <a:noFill/>
        </a:ln>
      </c:spPr>
    </c:plotArea>
    <c:legend>
      <c:legendPos val="r"/>
      <c:layout>
        <c:manualLayout>
          <c:xMode val="edge"/>
          <c:yMode val="edge"/>
          <c:x val="0.60918432883750806"/>
          <c:y val="0.91324846770391321"/>
          <c:w val="4.6172783315380383E-2"/>
          <c:h val="8.675153229608866E-2"/>
        </c:manualLayout>
      </c:layout>
      <c:spPr>
        <a:solidFill>
          <a:srgbClr val="FFFFFF"/>
        </a:solidFill>
        <a:ln w="3175">
          <a:solidFill>
            <a:srgbClr val="000000"/>
          </a:solidFill>
          <a:prstDash val="solid"/>
        </a:ln>
      </c:spPr>
      <c:txPr>
        <a:bodyPr/>
        <a:lstStyle/>
        <a:p>
          <a:pPr>
            <a:defRPr sz="650" b="0" i="0" u="none" strike="noStrike" baseline="0">
              <a:solidFill>
                <a:srgbClr val="000000"/>
              </a:solidFill>
              <a:latin typeface="Times New Roman"/>
              <a:ea typeface="Times New Roman"/>
              <a:cs typeface="Times New Roman"/>
            </a:defRPr>
          </a:pPr>
          <a:endParaRPr lang="fr-FR"/>
        </a:p>
      </c:txPr>
    </c:legend>
    <c:plotVisOnly val="1"/>
    <c:dispBlanksAs val="gap"/>
  </c:chart>
  <c:spPr>
    <a:solidFill>
      <a:srgbClr val="FFFFFF"/>
    </a:solidFill>
    <a:ln w="9525">
      <a:noFill/>
    </a:ln>
  </c:spPr>
  <c:txPr>
    <a:bodyPr/>
    <a:lstStyle/>
    <a:p>
      <a:pPr>
        <a:defRPr sz="1000" b="0" i="0" u="none" strike="noStrike" baseline="0">
          <a:solidFill>
            <a:srgbClr val="000000"/>
          </a:solidFill>
          <a:latin typeface="Times New Roman"/>
          <a:ea typeface="Times New Roman"/>
          <a:cs typeface="Times New Roman"/>
        </a:defRPr>
      </a:pPr>
      <a:endParaRPr lang="fr-FR"/>
    </a:p>
  </c:tx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7.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8.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9.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0.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1.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5.bin"/></Relationships>
</file>

<file path=xl/chartsheets/sheet1.xml><?xml version="1.0" encoding="utf-8"?>
<chartsheet xmlns="http://schemas.openxmlformats.org/spreadsheetml/2006/main" xmlns:r="http://schemas.openxmlformats.org/officeDocument/2006/relationships">
  <sheetPr codeName="Graph13"/>
  <sheetViews>
    <sheetView zoomScale="116" workbookViewId="0"/>
  </sheetViews>
  <pageMargins left="0.19685039370078741" right="0.19685039370078741" top="0.39370078740157483" bottom="0.35433070866141736" header="0.19685039370078741" footer="0.19685039370078741"/>
  <pageSetup paperSize="9" firstPageNumber="27" orientation="landscape" r:id="rId1"/>
  <headerFooter alignWithMargins="0">
    <oddFooter>&amp;L&amp;"Times New Roman,Gras"
&amp;8
&amp;C&amp;"Times New Roman,Gras"
&amp;8                (Source:  enquête enseignants non permanents, DGRH A1-1, juin 2013&amp;R
&amp;"Times New Roman,Gras"&amp;9&amp;P</oddFooter>
  </headerFooter>
  <drawing r:id="rId2"/>
</chartsheet>
</file>

<file path=xl/chartsheets/sheet2.xml><?xml version="1.0" encoding="utf-8"?>
<chartsheet xmlns="http://schemas.openxmlformats.org/spreadsheetml/2006/main" xmlns:r="http://schemas.openxmlformats.org/officeDocument/2006/relationships">
  <sheetPr codeName="Graph14"/>
  <sheetViews>
    <sheetView zoomScale="116" workbookViewId="0"/>
  </sheetViews>
  <pageMargins left="0.19685039370078741" right="0.19685039370078741" top="0.39370078740157483" bottom="0.35433070866141736" header="0.19685039370078741" footer="0.19685039370078741"/>
  <pageSetup paperSize="9" firstPageNumber="28" orientation="landscape" r:id="rId1"/>
  <headerFooter alignWithMargins="0">
    <oddFooter>&amp;L&amp;"Times New Roman,Gras"
&amp;8
&amp;C&amp;"Times New Roman,Gras"
&amp;8               (Source:  enquête enseignants non permanents, DGRH A1-1, juin 2013&amp;R&amp;"Times New Roman,Gras"&amp;9
&amp;P</oddFooter>
  </headerFooter>
  <drawing r:id="rId2"/>
</chartsheet>
</file>

<file path=xl/chartsheets/sheet3.xml><?xml version="1.0" encoding="utf-8"?>
<chartsheet xmlns="http://schemas.openxmlformats.org/spreadsheetml/2006/main" xmlns:r="http://schemas.openxmlformats.org/officeDocument/2006/relationships">
  <sheetPr codeName="Graph15"/>
  <sheetViews>
    <sheetView zoomScale="116" workbookViewId="0"/>
  </sheetViews>
  <pageMargins left="0.19685039370078741" right="0.19685039370078741" top="0.39370078740157483" bottom="0.35433070866141736" header="0.19685039370078741" footer="0.19685039370078741"/>
  <pageSetup paperSize="9" firstPageNumber="29" orientation="landscape" r:id="rId1"/>
  <headerFooter alignWithMargins="0">
    <oddFooter>&amp;L&amp;"Times New Roman,Gras"
&amp;8
&amp;C&amp;"Times New Roman,Gras"
&amp;8                (Source:  enquête enseignants non permanents, DGRH A1-1, juin 2013)&amp;R&amp;"Times New Roman,Gras"&amp;9
&amp;P</oddFooter>
  </headerFooter>
  <drawing r:id="rId2"/>
</chartsheet>
</file>

<file path=xl/chartsheets/sheet4.xml><?xml version="1.0" encoding="utf-8"?>
<chartsheet xmlns="http://schemas.openxmlformats.org/spreadsheetml/2006/main" xmlns:r="http://schemas.openxmlformats.org/officeDocument/2006/relationships">
  <sheetPr codeName="Graph16"/>
  <sheetViews>
    <sheetView zoomScale="116" workbookViewId="0"/>
  </sheetViews>
  <pageMargins left="0.19685039370078741" right="0.19685039370078741" top="0.39370078740157483" bottom="0.35433070866141736" header="0.19685039370078741" footer="0.19685039370078741"/>
  <pageSetup paperSize="9" firstPageNumber="30" orientation="landscape" r:id="rId1"/>
  <headerFooter alignWithMargins="0">
    <oddFooter>&amp;L&amp;"Times New Roman,Gras"
&amp;8
&amp;C&amp;"Times New Roman,Gras"
&amp;8               (Source:  enquête enseignants non permanents, DGRH A1-1, juin 2013&amp;R&amp;"Times New Roman,Gras"&amp;9
&amp;P</oddFooter>
  </headerFooter>
  <drawing r:id="rId2"/>
</chartsheet>
</file>

<file path=xl/chartsheets/sheet5.xml><?xml version="1.0" encoding="utf-8"?>
<chartsheet xmlns="http://schemas.openxmlformats.org/spreadsheetml/2006/main" xmlns:r="http://schemas.openxmlformats.org/officeDocument/2006/relationships">
  <sheetPr codeName="Graph17"/>
  <sheetViews>
    <sheetView zoomScale="116" workbookViewId="0"/>
  </sheetViews>
  <pageMargins left="0.19685039370078741" right="0.19685039370078741" top="0.39370078740157483" bottom="0.35433070866141736" header="0.19685039370078741" footer="0.19685039370078741"/>
  <pageSetup paperSize="9" firstPageNumber="31" orientation="landscape" r:id="rId1"/>
  <headerFooter alignWithMargins="0">
    <oddFooter>&amp;L&amp;"Times New Roman,Gras"
&amp;8
&amp;C&amp;"Times New Roman,Gras"
&amp;8                (Source:  enquête enseignants non permanents, DGRH A1-1, juin 2013)&amp;R&amp;"Times New Roman,Gras"&amp;9
&amp;P</oddFooter>
  </headerFooter>
  <drawing r:id="rId2"/>
</chartsheet>
</file>

<file path=xl/chartsheets/sheet6.xml><?xml version="1.0" encoding="utf-8"?>
<chartsheet xmlns="http://schemas.openxmlformats.org/spreadsheetml/2006/main" xmlns:r="http://schemas.openxmlformats.org/officeDocument/2006/relationships">
  <sheetPr codeName="Graph41"/>
  <sheetViews>
    <sheetView zoomScale="116" workbookViewId="0"/>
  </sheetViews>
  <pageMargins left="0.19685039370078741" right="0.19685039370078741" top="0.39370078740157483" bottom="0.35433070866141736" header="0.19685039370078741" footer="0.19685039370078741"/>
  <pageSetup paperSize="9" firstPageNumber="31" orientation="landscape" r:id="rId1"/>
  <headerFooter alignWithMargins="0">
    <oddHeader>&amp;L&amp;"Times New Roman,Gras"&amp;12DGRH A1-1&amp;R&amp;"Times New Roman,Gras"juin 2013</oddHeader>
    <oddFooter>&amp;L&amp;"Times New Roman,Gras"
&amp;8
&amp;C&amp;"Times New Roman,Gras"
&amp;8        (Source:  enquête enseignants non permanents, DGRH A1-1, juin 2012)&amp;R&amp;"Times New Roman,Gras"&amp;9
&amp;P</oddFooter>
  </headerFooter>
  <drawing r:id="rId2"/>
</chartsheet>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3</xdr:col>
      <xdr:colOff>581025</xdr:colOff>
      <xdr:row>0</xdr:row>
      <xdr:rowOff>0</xdr:rowOff>
    </xdr:from>
    <xdr:to>
      <xdr:col>5</xdr:col>
      <xdr:colOff>466725</xdr:colOff>
      <xdr:row>4</xdr:row>
      <xdr:rowOff>114300</xdr:rowOff>
    </xdr:to>
    <xdr:pic>
      <xdr:nvPicPr>
        <xdr:cNvPr id="203900"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638425" y="0"/>
          <a:ext cx="1257300" cy="828675"/>
        </a:xfrm>
        <a:prstGeom prst="rect">
          <a:avLst/>
        </a:prstGeom>
        <a:noFill/>
        <a:ln w="9525">
          <a:noFill/>
          <a:miter lim="800000"/>
          <a:headEnd/>
          <a:tailEnd/>
        </a:ln>
      </xdr:spPr>
    </xdr:pic>
    <xdr:clientData/>
  </xdr:twoCellAnchor>
  <xdr:twoCellAnchor editAs="oneCell">
    <xdr:from>
      <xdr:col>7</xdr:col>
      <xdr:colOff>295275</xdr:colOff>
      <xdr:row>3</xdr:row>
      <xdr:rowOff>9525</xdr:rowOff>
    </xdr:from>
    <xdr:to>
      <xdr:col>9</xdr:col>
      <xdr:colOff>0</xdr:colOff>
      <xdr:row>7</xdr:row>
      <xdr:rowOff>19050</xdr:rowOff>
    </xdr:to>
    <xdr:pic>
      <xdr:nvPicPr>
        <xdr:cNvPr id="203902"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5095875" y="561975"/>
          <a:ext cx="1076325" cy="657225"/>
        </a:xfrm>
        <a:prstGeom prst="rect">
          <a:avLst/>
        </a:prstGeom>
        <a:noFill/>
        <a:ln w="9525">
          <a:noFill/>
          <a:miter lim="800000"/>
          <a:headEnd/>
          <a:tailEnd/>
        </a:ln>
      </xdr:spPr>
    </xdr:pic>
    <xdr:clientData/>
  </xdr:twoCellAnchor>
  <xdr:twoCellAnchor>
    <xdr:from>
      <xdr:col>0</xdr:col>
      <xdr:colOff>9525</xdr:colOff>
      <xdr:row>2</xdr:row>
      <xdr:rowOff>152400</xdr:rowOff>
    </xdr:from>
    <xdr:to>
      <xdr:col>1</xdr:col>
      <xdr:colOff>209550</xdr:colOff>
      <xdr:row>7</xdr:row>
      <xdr:rowOff>53280</xdr:rowOff>
    </xdr:to>
    <xdr:pic>
      <xdr:nvPicPr>
        <xdr:cNvPr id="209921" name="Picture 1" descr="logo_MEN_secretaire"/>
        <xdr:cNvPicPr>
          <a:picLocks noChangeAspect="1" noChangeArrowheads="1"/>
        </xdr:cNvPicPr>
      </xdr:nvPicPr>
      <xdr:blipFill>
        <a:blip xmlns:r="http://schemas.openxmlformats.org/officeDocument/2006/relationships" r:embed="rId3" cstate="print"/>
        <a:srcRect/>
        <a:stretch>
          <a:fillRect/>
        </a:stretch>
      </xdr:blipFill>
      <xdr:spPr bwMode="auto">
        <a:xfrm>
          <a:off x="9525" y="542925"/>
          <a:ext cx="885825" cy="710505"/>
        </a:xfrm>
        <a:prstGeom prst="rect">
          <a:avLst/>
        </a:prstGeom>
        <a:noFill/>
        <a:ln w="9525">
          <a:noFill/>
          <a:miter lim="800000"/>
          <a:headEnd/>
          <a:tailEnd/>
        </a:ln>
      </xdr:spPr>
    </xdr:pic>
    <xdr:clientData/>
  </xdr:twoCellAnchor>
</xdr:wsDr>
</file>

<file path=xl/drawings/drawing10.xml><?xml version="1.0" encoding="utf-8"?>
<c:userShapes xmlns:c="http://schemas.openxmlformats.org/drawingml/2006/chart">
  <cdr:relSizeAnchor xmlns:cdr="http://schemas.openxmlformats.org/drawingml/2006/chartDrawing">
    <cdr:from>
      <cdr:x>0.62548</cdr:x>
      <cdr:y>0.38399</cdr:y>
    </cdr:from>
    <cdr:to>
      <cdr:x>0.75573</cdr:x>
      <cdr:y>0.55299</cdr:y>
    </cdr:to>
    <cdr:sp macro="" textlink="">
      <cdr:nvSpPr>
        <cdr:cNvPr id="47105" name="Text Box 1"/>
        <cdr:cNvSpPr txBox="1">
          <a:spLocks xmlns:a="http://schemas.openxmlformats.org/drawingml/2006/main" noChangeArrowheads="1"/>
        </cdr:cNvSpPr>
      </cdr:nvSpPr>
      <cdr:spPr bwMode="auto">
        <a:xfrm xmlns:a="http://schemas.openxmlformats.org/drawingml/2006/main">
          <a:off x="6178132" y="2585856"/>
          <a:ext cx="1286534" cy="11380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fr-FR" sz="1000" b="1" i="0" strike="noStrike">
              <a:solidFill>
                <a:srgbClr val="000000"/>
              </a:solidFill>
              <a:latin typeface="Times New Roman"/>
              <a:cs typeface="Times New Roman"/>
            </a:rPr>
            <a:t>Femmes</a:t>
          </a:r>
        </a:p>
        <a:p xmlns:a="http://schemas.openxmlformats.org/drawingml/2006/main">
          <a:pPr algn="l" rtl="1">
            <a:defRPr sz="1000"/>
          </a:pPr>
          <a:r>
            <a:rPr lang="fr-FR" sz="1000" b="1" i="0" strike="noStrike">
              <a:solidFill>
                <a:srgbClr val="0000FF"/>
              </a:solidFill>
              <a:latin typeface="Times New Roman"/>
              <a:cs typeface="Times New Roman"/>
            </a:rPr>
            <a:t>50,3%</a:t>
          </a:r>
          <a:endParaRPr lang="fr-FR" sz="1000" b="1" i="0" strike="noStrike">
            <a:solidFill>
              <a:srgbClr val="000000"/>
            </a:solidFill>
            <a:latin typeface="Times New Roman"/>
            <a:cs typeface="Times New Roman"/>
          </a:endParaRPr>
        </a:p>
        <a:p xmlns:a="http://schemas.openxmlformats.org/drawingml/2006/main">
          <a:pPr algn="l" rtl="1">
            <a:defRPr sz="1000"/>
          </a:pPr>
          <a:r>
            <a:rPr lang="fr-FR" sz="1000" b="1" i="0" strike="noStrike">
              <a:solidFill>
                <a:srgbClr val="000000"/>
              </a:solidFill>
              <a:latin typeface="Times New Roman"/>
              <a:cs typeface="Times New Roman"/>
            </a:rPr>
            <a:t>âge moyen</a:t>
          </a:r>
        </a:p>
        <a:p xmlns:a="http://schemas.openxmlformats.org/drawingml/2006/main">
          <a:pPr algn="l" rtl="1">
            <a:defRPr sz="1000"/>
          </a:pPr>
          <a:r>
            <a:rPr lang="fr-FR" sz="1000" b="1" i="0" strike="noStrike">
              <a:solidFill>
                <a:srgbClr val="008000"/>
              </a:solidFill>
              <a:latin typeface="Times New Roman"/>
              <a:cs typeface="Times New Roman"/>
            </a:rPr>
            <a:t>30 ans</a:t>
          </a:r>
          <a:endParaRPr lang="fr-FR" sz="1000" b="1" i="0" strike="noStrike">
            <a:solidFill>
              <a:srgbClr val="000000"/>
            </a:solidFill>
            <a:latin typeface="Times New Roman"/>
            <a:cs typeface="Times New Roman"/>
          </a:endParaRPr>
        </a:p>
        <a:p xmlns:a="http://schemas.openxmlformats.org/drawingml/2006/main">
          <a:pPr algn="l" rtl="1">
            <a:defRPr sz="1000"/>
          </a:pPr>
          <a:r>
            <a:rPr lang="fr-FR" sz="1000" b="1" i="0" strike="noStrike">
              <a:solidFill>
                <a:srgbClr val="000000"/>
              </a:solidFill>
              <a:latin typeface="Times New Roman"/>
              <a:cs typeface="Times New Roman"/>
            </a:rPr>
            <a:t>âge médian</a:t>
          </a:r>
        </a:p>
        <a:p xmlns:a="http://schemas.openxmlformats.org/drawingml/2006/main">
          <a:pPr algn="l" rtl="1">
            <a:defRPr sz="1000"/>
          </a:pPr>
          <a:r>
            <a:rPr lang="fr-FR" sz="1000" b="1" i="0" strike="noStrike">
              <a:solidFill>
                <a:srgbClr val="FF0000"/>
              </a:solidFill>
              <a:latin typeface="Times New Roman"/>
              <a:cs typeface="Times New Roman"/>
            </a:rPr>
            <a:t> 29 ans 7 mois</a:t>
          </a:r>
        </a:p>
      </cdr:txBody>
    </cdr:sp>
  </cdr:relSizeAnchor>
  <cdr:relSizeAnchor xmlns:cdr="http://schemas.openxmlformats.org/drawingml/2006/chartDrawing">
    <cdr:from>
      <cdr:x>0.20903</cdr:x>
      <cdr:y>0.36232</cdr:y>
    </cdr:from>
    <cdr:to>
      <cdr:x>0.30703</cdr:x>
      <cdr:y>0.51082</cdr:y>
    </cdr:to>
    <cdr:sp macro="" textlink="">
      <cdr:nvSpPr>
        <cdr:cNvPr id="47106" name="Text Box 2"/>
        <cdr:cNvSpPr txBox="1">
          <a:spLocks xmlns:a="http://schemas.openxmlformats.org/drawingml/2006/main" noChangeArrowheads="1"/>
        </cdr:cNvSpPr>
      </cdr:nvSpPr>
      <cdr:spPr bwMode="auto">
        <a:xfrm xmlns:a="http://schemas.openxmlformats.org/drawingml/2006/main">
          <a:off x="2066702" y="2439931"/>
          <a:ext cx="968921" cy="100002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fr-FR" sz="975" b="1" i="0" strike="noStrike">
              <a:solidFill>
                <a:srgbClr val="000000"/>
              </a:solidFill>
              <a:latin typeface="Times New Roman"/>
              <a:cs typeface="Times New Roman"/>
            </a:rPr>
            <a:t>Hommes</a:t>
          </a:r>
        </a:p>
        <a:p xmlns:a="http://schemas.openxmlformats.org/drawingml/2006/main">
          <a:pPr algn="l" rtl="1">
            <a:defRPr sz="1000"/>
          </a:pPr>
          <a:r>
            <a:rPr lang="fr-FR" sz="975" b="1" i="0" strike="noStrike">
              <a:solidFill>
                <a:srgbClr val="0000FF"/>
              </a:solidFill>
              <a:latin typeface="Times New Roman"/>
              <a:cs typeface="Times New Roman"/>
            </a:rPr>
            <a:t>49,7%</a:t>
          </a:r>
          <a:endParaRPr lang="fr-FR" sz="975" b="1" i="0" strike="noStrike">
            <a:solidFill>
              <a:srgbClr val="000000"/>
            </a:solidFill>
            <a:latin typeface="Times New Roman"/>
            <a:cs typeface="Times New Roman"/>
          </a:endParaRPr>
        </a:p>
        <a:p xmlns:a="http://schemas.openxmlformats.org/drawingml/2006/main">
          <a:pPr algn="l" rtl="1">
            <a:defRPr sz="1000"/>
          </a:pPr>
          <a:r>
            <a:rPr lang="fr-FR" sz="975" b="1" i="0" strike="noStrike">
              <a:solidFill>
                <a:srgbClr val="000000"/>
              </a:solidFill>
              <a:latin typeface="Times New Roman"/>
              <a:cs typeface="Times New Roman"/>
            </a:rPr>
            <a:t>âge moyen</a:t>
          </a:r>
        </a:p>
        <a:p xmlns:a="http://schemas.openxmlformats.org/drawingml/2006/main">
          <a:pPr algn="l" rtl="1">
            <a:defRPr sz="1000"/>
          </a:pPr>
          <a:r>
            <a:rPr lang="fr-FR" sz="975" b="1" i="0" strike="noStrike">
              <a:solidFill>
                <a:srgbClr val="008000"/>
              </a:solidFill>
              <a:latin typeface="Times New Roman"/>
              <a:cs typeface="Times New Roman"/>
            </a:rPr>
            <a:t> 30 ans  9 mois</a:t>
          </a:r>
          <a:endParaRPr lang="fr-FR" sz="975" b="1" i="0" strike="noStrike">
            <a:solidFill>
              <a:srgbClr val="000000"/>
            </a:solidFill>
            <a:latin typeface="Times New Roman"/>
            <a:cs typeface="Times New Roman"/>
          </a:endParaRPr>
        </a:p>
        <a:p xmlns:a="http://schemas.openxmlformats.org/drawingml/2006/main">
          <a:pPr algn="l" rtl="1">
            <a:defRPr sz="1000"/>
          </a:pPr>
          <a:r>
            <a:rPr lang="fr-FR" sz="975" b="1" i="0" strike="noStrike">
              <a:solidFill>
                <a:srgbClr val="000000"/>
              </a:solidFill>
              <a:latin typeface="Times New Roman"/>
              <a:cs typeface="Times New Roman"/>
            </a:rPr>
            <a:t>âge médian</a:t>
          </a:r>
        </a:p>
        <a:p xmlns:a="http://schemas.openxmlformats.org/drawingml/2006/main">
          <a:pPr algn="l" rtl="1">
            <a:defRPr sz="1000"/>
          </a:pPr>
          <a:r>
            <a:rPr lang="fr-FR" sz="975" b="1" i="0" strike="noStrike">
              <a:solidFill>
                <a:srgbClr val="FF0000"/>
              </a:solidFill>
              <a:latin typeface="Times New Roman"/>
              <a:cs typeface="Times New Roman"/>
            </a:rPr>
            <a:t> 30 ans  3 mois</a:t>
          </a:r>
        </a:p>
      </cdr:txBody>
    </cdr:sp>
  </cdr:relSizeAnchor>
</c:userShapes>
</file>

<file path=xl/drawings/drawing11.xml><?xml version="1.0" encoding="utf-8"?>
<xdr:wsDr xmlns:xdr="http://schemas.openxmlformats.org/drawingml/2006/spreadsheetDrawing" xmlns:a="http://schemas.openxmlformats.org/drawingml/2006/main">
  <xdr:absoluteAnchor>
    <xdr:pos x="0" y="0"/>
    <xdr:ext cx="9886950" cy="6734175"/>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0.63795</cdr:x>
      <cdr:y>0.33663</cdr:y>
    </cdr:from>
    <cdr:to>
      <cdr:x>0.7677</cdr:x>
      <cdr:y>0.50488</cdr:y>
    </cdr:to>
    <cdr:sp macro="" textlink="">
      <cdr:nvSpPr>
        <cdr:cNvPr id="48129" name="Text Box 1"/>
        <cdr:cNvSpPr txBox="1">
          <a:spLocks xmlns:a="http://schemas.openxmlformats.org/drawingml/2006/main" noChangeArrowheads="1"/>
        </cdr:cNvSpPr>
      </cdr:nvSpPr>
      <cdr:spPr bwMode="auto">
        <a:xfrm xmlns:a="http://schemas.openxmlformats.org/drawingml/2006/main">
          <a:off x="6292546" y="2266939"/>
          <a:ext cx="1277888" cy="113639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fr-FR" sz="1000" b="1" i="0" strike="noStrike">
              <a:solidFill>
                <a:srgbClr val="000000"/>
              </a:solidFill>
              <a:latin typeface="Times New Roman"/>
              <a:cs typeface="Times New Roman"/>
            </a:rPr>
            <a:t>Femmes</a:t>
          </a:r>
        </a:p>
        <a:p xmlns:a="http://schemas.openxmlformats.org/drawingml/2006/main">
          <a:pPr algn="l" rtl="1">
            <a:defRPr sz="1000"/>
          </a:pPr>
          <a:r>
            <a:rPr lang="fr-FR" sz="1000" b="1" i="0" strike="noStrike">
              <a:solidFill>
                <a:srgbClr val="0000FF"/>
              </a:solidFill>
              <a:latin typeface="Times New Roman"/>
              <a:cs typeface="Times New Roman"/>
            </a:rPr>
            <a:t>60%</a:t>
          </a:r>
          <a:endParaRPr lang="fr-FR" sz="1000" b="1" i="0" strike="noStrike">
            <a:solidFill>
              <a:srgbClr val="000000"/>
            </a:solidFill>
            <a:latin typeface="Times New Roman"/>
            <a:cs typeface="Times New Roman"/>
          </a:endParaRPr>
        </a:p>
        <a:p xmlns:a="http://schemas.openxmlformats.org/drawingml/2006/main">
          <a:pPr algn="l" rtl="1">
            <a:defRPr sz="1000"/>
          </a:pPr>
          <a:r>
            <a:rPr lang="fr-FR" sz="1000" b="1" i="0" strike="noStrike">
              <a:solidFill>
                <a:srgbClr val="000000"/>
              </a:solidFill>
              <a:latin typeface="Times New Roman"/>
              <a:cs typeface="Times New Roman"/>
            </a:rPr>
            <a:t>âge moyen</a:t>
          </a:r>
        </a:p>
        <a:p xmlns:a="http://schemas.openxmlformats.org/drawingml/2006/main">
          <a:pPr algn="l" rtl="1">
            <a:defRPr sz="1000"/>
          </a:pPr>
          <a:r>
            <a:rPr lang="fr-FR" sz="1000" b="1" i="0" strike="noStrike">
              <a:solidFill>
                <a:srgbClr val="008000"/>
              </a:solidFill>
              <a:latin typeface="Times New Roman"/>
              <a:cs typeface="Times New Roman"/>
            </a:rPr>
            <a:t>32 ans 1 mois </a:t>
          </a:r>
          <a:endParaRPr lang="fr-FR" sz="1000" b="1" i="0" strike="noStrike">
            <a:solidFill>
              <a:srgbClr val="000000"/>
            </a:solidFill>
            <a:latin typeface="Times New Roman"/>
            <a:cs typeface="Times New Roman"/>
          </a:endParaRPr>
        </a:p>
        <a:p xmlns:a="http://schemas.openxmlformats.org/drawingml/2006/main">
          <a:pPr algn="l" rtl="1">
            <a:defRPr sz="1000"/>
          </a:pPr>
          <a:r>
            <a:rPr lang="fr-FR" sz="1000" b="1" i="0" strike="noStrike">
              <a:solidFill>
                <a:srgbClr val="000000"/>
              </a:solidFill>
              <a:latin typeface="Times New Roman"/>
              <a:cs typeface="Times New Roman"/>
            </a:rPr>
            <a:t>âge médian</a:t>
          </a:r>
        </a:p>
        <a:p xmlns:a="http://schemas.openxmlformats.org/drawingml/2006/main">
          <a:pPr algn="l" rtl="1">
            <a:defRPr sz="1000"/>
          </a:pPr>
          <a:r>
            <a:rPr lang="fr-FR" sz="1000" b="1" i="0" strike="noStrike">
              <a:solidFill>
                <a:srgbClr val="FF0000"/>
              </a:solidFill>
              <a:latin typeface="Times New Roman"/>
              <a:cs typeface="Times New Roman"/>
            </a:rPr>
            <a:t>31 ans 2 mois</a:t>
          </a:r>
        </a:p>
      </cdr:txBody>
    </cdr:sp>
  </cdr:relSizeAnchor>
  <cdr:relSizeAnchor xmlns:cdr="http://schemas.openxmlformats.org/drawingml/2006/chartDrawing">
    <cdr:from>
      <cdr:x>0.15811</cdr:x>
      <cdr:y>0.32279</cdr:y>
    </cdr:from>
    <cdr:to>
      <cdr:x>0.25611</cdr:x>
      <cdr:y>0.47154</cdr:y>
    </cdr:to>
    <cdr:sp macro="" textlink="">
      <cdr:nvSpPr>
        <cdr:cNvPr id="48130" name="Text Box 2"/>
        <cdr:cNvSpPr txBox="1">
          <a:spLocks xmlns:a="http://schemas.openxmlformats.org/drawingml/2006/main" noChangeArrowheads="1"/>
        </cdr:cNvSpPr>
      </cdr:nvSpPr>
      <cdr:spPr bwMode="auto">
        <a:xfrm xmlns:a="http://schemas.openxmlformats.org/drawingml/2006/main">
          <a:off x="1563262" y="2173724"/>
          <a:ext cx="968921" cy="100170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fr-FR" sz="975" b="1" i="0" strike="noStrike">
              <a:solidFill>
                <a:srgbClr val="000000"/>
              </a:solidFill>
              <a:latin typeface="Times New Roman"/>
              <a:cs typeface="Times New Roman"/>
            </a:rPr>
            <a:t>Hommes</a:t>
          </a:r>
        </a:p>
        <a:p xmlns:a="http://schemas.openxmlformats.org/drawingml/2006/main">
          <a:pPr algn="l" rtl="1">
            <a:defRPr sz="1000"/>
          </a:pPr>
          <a:r>
            <a:rPr lang="fr-FR" sz="975" b="1" i="0" strike="noStrike">
              <a:solidFill>
                <a:srgbClr val="0000FF"/>
              </a:solidFill>
              <a:latin typeface="Times New Roman"/>
              <a:cs typeface="Times New Roman"/>
            </a:rPr>
            <a:t>40%</a:t>
          </a:r>
        </a:p>
        <a:p xmlns:a="http://schemas.openxmlformats.org/drawingml/2006/main">
          <a:pPr algn="l" rtl="1">
            <a:defRPr sz="1000"/>
          </a:pPr>
          <a:r>
            <a:rPr lang="fr-FR" sz="975" b="1" i="0" strike="noStrike">
              <a:solidFill>
                <a:srgbClr val="000000"/>
              </a:solidFill>
              <a:latin typeface="Times New Roman"/>
              <a:cs typeface="Times New Roman"/>
            </a:rPr>
            <a:t>âge moyen</a:t>
          </a:r>
        </a:p>
        <a:p xmlns:a="http://schemas.openxmlformats.org/drawingml/2006/main">
          <a:pPr algn="l" rtl="1">
            <a:defRPr sz="1000"/>
          </a:pPr>
          <a:r>
            <a:rPr lang="fr-FR" sz="975" b="1" i="0" strike="noStrike">
              <a:solidFill>
                <a:srgbClr val="008000"/>
              </a:solidFill>
              <a:latin typeface="Times New Roman"/>
              <a:cs typeface="Times New Roman"/>
            </a:rPr>
            <a:t> 32 ans 1 mois </a:t>
          </a:r>
          <a:endParaRPr lang="fr-FR" sz="975" b="1" i="0" strike="noStrike">
            <a:solidFill>
              <a:srgbClr val="000000"/>
            </a:solidFill>
            <a:latin typeface="Times New Roman"/>
            <a:cs typeface="Times New Roman"/>
          </a:endParaRPr>
        </a:p>
        <a:p xmlns:a="http://schemas.openxmlformats.org/drawingml/2006/main">
          <a:pPr algn="l" rtl="1">
            <a:defRPr sz="1000"/>
          </a:pPr>
          <a:r>
            <a:rPr lang="fr-FR" sz="975" b="1" i="0" strike="noStrike">
              <a:solidFill>
                <a:srgbClr val="000000"/>
              </a:solidFill>
              <a:latin typeface="Times New Roman"/>
              <a:cs typeface="Times New Roman"/>
            </a:rPr>
            <a:t>âge médian</a:t>
          </a:r>
        </a:p>
        <a:p xmlns:a="http://schemas.openxmlformats.org/drawingml/2006/main">
          <a:pPr algn="l" rtl="1">
            <a:defRPr sz="1000"/>
          </a:pPr>
          <a:r>
            <a:rPr lang="fr-FR" sz="975" b="1" i="0" strike="noStrike">
              <a:solidFill>
                <a:srgbClr val="FF0000"/>
              </a:solidFill>
              <a:latin typeface="Times New Roman"/>
              <a:cs typeface="Times New Roman"/>
            </a:rPr>
            <a:t>31 ans 5 mois </a:t>
          </a:r>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9886950" cy="6734175"/>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0.79214</cdr:x>
      <cdr:y>0.34827</cdr:y>
    </cdr:from>
    <cdr:to>
      <cdr:x>0.92164</cdr:x>
      <cdr:y>0.51677</cdr:y>
    </cdr:to>
    <cdr:sp macro="" textlink="">
      <cdr:nvSpPr>
        <cdr:cNvPr id="49153" name="Text Box 1"/>
        <cdr:cNvSpPr txBox="1">
          <a:spLocks xmlns:a="http://schemas.openxmlformats.org/drawingml/2006/main" noChangeArrowheads="1"/>
        </cdr:cNvSpPr>
      </cdr:nvSpPr>
      <cdr:spPr bwMode="auto">
        <a:xfrm xmlns:a="http://schemas.openxmlformats.org/drawingml/2006/main">
          <a:off x="7831871" y="2345316"/>
          <a:ext cx="1280360" cy="113470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fr-FR" sz="1000" b="1" i="0" strike="noStrike">
              <a:solidFill>
                <a:srgbClr val="000000"/>
              </a:solidFill>
              <a:latin typeface="Times New Roman"/>
              <a:cs typeface="Times New Roman"/>
            </a:rPr>
            <a:t>Femmes</a:t>
          </a:r>
        </a:p>
        <a:p xmlns:a="http://schemas.openxmlformats.org/drawingml/2006/main">
          <a:pPr algn="l" rtl="1">
            <a:defRPr sz="1000"/>
          </a:pPr>
          <a:r>
            <a:rPr lang="fr-FR" sz="1000" b="1" i="0" strike="noStrike">
              <a:solidFill>
                <a:srgbClr val="0000FF"/>
              </a:solidFill>
              <a:latin typeface="Times New Roman"/>
              <a:cs typeface="Times New Roman"/>
            </a:rPr>
            <a:t>36,1%</a:t>
          </a:r>
          <a:endParaRPr lang="fr-FR" sz="1000" b="1" i="0" strike="noStrike">
            <a:solidFill>
              <a:srgbClr val="000000"/>
            </a:solidFill>
            <a:latin typeface="Times New Roman"/>
            <a:cs typeface="Times New Roman"/>
          </a:endParaRPr>
        </a:p>
        <a:p xmlns:a="http://schemas.openxmlformats.org/drawingml/2006/main">
          <a:pPr algn="l" rtl="1">
            <a:defRPr sz="1000"/>
          </a:pPr>
          <a:r>
            <a:rPr lang="fr-FR" sz="1000" b="1" i="0" strike="noStrike">
              <a:solidFill>
                <a:srgbClr val="000000"/>
              </a:solidFill>
              <a:latin typeface="Times New Roman"/>
              <a:cs typeface="Times New Roman"/>
            </a:rPr>
            <a:t>âge moyen</a:t>
          </a:r>
        </a:p>
        <a:p xmlns:a="http://schemas.openxmlformats.org/drawingml/2006/main">
          <a:pPr algn="l" rtl="1">
            <a:defRPr sz="1000"/>
          </a:pPr>
          <a:r>
            <a:rPr lang="fr-FR" sz="1000" b="1" i="0" strike="noStrike">
              <a:solidFill>
                <a:srgbClr val="008000"/>
              </a:solidFill>
              <a:latin typeface="Times New Roman"/>
              <a:cs typeface="Times New Roman"/>
            </a:rPr>
            <a:t>30 ans</a:t>
          </a:r>
          <a:endParaRPr lang="fr-FR" sz="1000" b="1" i="0" strike="noStrike">
            <a:solidFill>
              <a:srgbClr val="000000"/>
            </a:solidFill>
            <a:latin typeface="Times New Roman"/>
            <a:cs typeface="Times New Roman"/>
          </a:endParaRPr>
        </a:p>
        <a:p xmlns:a="http://schemas.openxmlformats.org/drawingml/2006/main">
          <a:pPr algn="l" rtl="1">
            <a:defRPr sz="1000"/>
          </a:pPr>
          <a:r>
            <a:rPr lang="fr-FR" sz="1000" b="1" i="0" strike="noStrike">
              <a:solidFill>
                <a:srgbClr val="000000"/>
              </a:solidFill>
              <a:latin typeface="Times New Roman"/>
              <a:cs typeface="Times New Roman"/>
            </a:rPr>
            <a:t>âge médian</a:t>
          </a:r>
        </a:p>
        <a:p xmlns:a="http://schemas.openxmlformats.org/drawingml/2006/main">
          <a:pPr algn="l" rtl="1">
            <a:defRPr sz="1000"/>
          </a:pPr>
          <a:r>
            <a:rPr lang="fr-FR" sz="1000" b="1" i="0" strike="noStrike">
              <a:solidFill>
                <a:srgbClr val="FF0000"/>
              </a:solidFill>
              <a:latin typeface="Times New Roman"/>
              <a:cs typeface="Times New Roman"/>
            </a:rPr>
            <a:t>29 ans 8 mois</a:t>
          </a:r>
        </a:p>
      </cdr:txBody>
    </cdr:sp>
  </cdr:relSizeAnchor>
  <cdr:relSizeAnchor xmlns:cdr="http://schemas.openxmlformats.org/drawingml/2006/chartDrawing">
    <cdr:from>
      <cdr:x>0.22304</cdr:x>
      <cdr:y>0.33364</cdr:y>
    </cdr:from>
    <cdr:to>
      <cdr:x>0.34051</cdr:x>
      <cdr:y>0.48264</cdr:y>
    </cdr:to>
    <cdr:sp macro="" textlink="">
      <cdr:nvSpPr>
        <cdr:cNvPr id="49154" name="Text Box 2"/>
        <cdr:cNvSpPr txBox="1">
          <a:spLocks xmlns:a="http://schemas.openxmlformats.org/drawingml/2006/main" noChangeArrowheads="1"/>
        </cdr:cNvSpPr>
      </cdr:nvSpPr>
      <cdr:spPr bwMode="auto">
        <a:xfrm xmlns:a="http://schemas.openxmlformats.org/drawingml/2006/main">
          <a:off x="2205185" y="2246790"/>
          <a:ext cx="1161410" cy="100339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fr-FR" sz="975" b="1" i="0" strike="noStrike">
              <a:solidFill>
                <a:srgbClr val="000000"/>
              </a:solidFill>
              <a:latin typeface="Times New Roman"/>
              <a:cs typeface="Times New Roman"/>
            </a:rPr>
            <a:t>Hommes</a:t>
          </a:r>
        </a:p>
        <a:p xmlns:a="http://schemas.openxmlformats.org/drawingml/2006/main">
          <a:pPr algn="l" rtl="1">
            <a:defRPr sz="1000"/>
          </a:pPr>
          <a:r>
            <a:rPr lang="fr-FR" sz="975" b="1" i="0" strike="noStrike">
              <a:solidFill>
                <a:srgbClr val="0000FF"/>
              </a:solidFill>
              <a:latin typeface="Times New Roman"/>
              <a:cs typeface="Times New Roman"/>
            </a:rPr>
            <a:t>63,9%</a:t>
          </a:r>
          <a:endParaRPr lang="fr-FR" sz="975" b="1" i="0" strike="noStrike">
            <a:solidFill>
              <a:srgbClr val="000000"/>
            </a:solidFill>
            <a:latin typeface="Times New Roman"/>
            <a:cs typeface="Times New Roman"/>
          </a:endParaRPr>
        </a:p>
        <a:p xmlns:a="http://schemas.openxmlformats.org/drawingml/2006/main">
          <a:pPr algn="l" rtl="1">
            <a:defRPr sz="1000"/>
          </a:pPr>
          <a:r>
            <a:rPr lang="fr-FR" sz="975" b="1" i="0" strike="noStrike">
              <a:solidFill>
                <a:srgbClr val="000000"/>
              </a:solidFill>
              <a:latin typeface="Times New Roman"/>
              <a:cs typeface="Times New Roman"/>
            </a:rPr>
            <a:t>âge moyen</a:t>
          </a:r>
        </a:p>
        <a:p xmlns:a="http://schemas.openxmlformats.org/drawingml/2006/main">
          <a:pPr algn="l" rtl="1">
            <a:defRPr sz="1000"/>
          </a:pPr>
          <a:r>
            <a:rPr lang="fr-FR" sz="975" b="1" i="0" strike="noStrike">
              <a:solidFill>
                <a:srgbClr val="008000"/>
              </a:solidFill>
              <a:latin typeface="Times New Roman"/>
              <a:cs typeface="Times New Roman"/>
            </a:rPr>
            <a:t>30 ans 1 mois</a:t>
          </a:r>
        </a:p>
        <a:p xmlns:a="http://schemas.openxmlformats.org/drawingml/2006/main">
          <a:pPr algn="l" rtl="1">
            <a:defRPr sz="1000"/>
          </a:pPr>
          <a:r>
            <a:rPr lang="fr-FR" sz="975" b="1" i="0" strike="noStrike">
              <a:solidFill>
                <a:srgbClr val="000000"/>
              </a:solidFill>
              <a:latin typeface="Times New Roman"/>
              <a:cs typeface="Times New Roman"/>
            </a:rPr>
            <a:t>âge médian</a:t>
          </a:r>
        </a:p>
        <a:p xmlns:a="http://schemas.openxmlformats.org/drawingml/2006/main">
          <a:pPr algn="l" rtl="1">
            <a:defRPr sz="1000"/>
          </a:pPr>
          <a:r>
            <a:rPr lang="fr-FR" sz="975" b="1" i="0" strike="noStrike">
              <a:solidFill>
                <a:srgbClr val="FF0000"/>
              </a:solidFill>
              <a:latin typeface="Times New Roman"/>
              <a:cs typeface="Times New Roman"/>
            </a:rPr>
            <a:t>29 ans 9</a:t>
          </a:r>
          <a:r>
            <a:rPr lang="fr-FR" sz="975" b="1" i="0" strike="noStrike" baseline="0">
              <a:solidFill>
                <a:srgbClr val="FF0000"/>
              </a:solidFill>
              <a:latin typeface="Times New Roman"/>
              <a:cs typeface="Times New Roman"/>
            </a:rPr>
            <a:t> m</a:t>
          </a:r>
          <a:r>
            <a:rPr lang="fr-FR" sz="975" b="1" i="0" strike="noStrike">
              <a:solidFill>
                <a:srgbClr val="FF0000"/>
              </a:solidFill>
              <a:latin typeface="Times New Roman"/>
              <a:cs typeface="Times New Roman"/>
            </a:rPr>
            <a:t>ois</a:t>
          </a:r>
        </a:p>
      </cdr:txBody>
    </cdr:sp>
  </cdr:relSizeAnchor>
</c:userShapes>
</file>

<file path=xl/drawings/drawing15.xml><?xml version="1.0" encoding="utf-8"?>
<xdr:wsDr xmlns:xdr="http://schemas.openxmlformats.org/drawingml/2006/spreadsheetDrawing" xmlns:a="http://schemas.openxmlformats.org/drawingml/2006/main">
  <xdr:absoluteAnchor>
    <xdr:pos x="0" y="0"/>
    <xdr:ext cx="9886950" cy="6734175"/>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0.66949</cdr:x>
      <cdr:y>0.3198</cdr:y>
    </cdr:from>
    <cdr:to>
      <cdr:x>0.80049</cdr:x>
      <cdr:y>0.4903</cdr:y>
    </cdr:to>
    <cdr:sp macro="" textlink="">
      <cdr:nvSpPr>
        <cdr:cNvPr id="50177" name="Text Box 1"/>
        <cdr:cNvSpPr txBox="1">
          <a:spLocks xmlns:a="http://schemas.openxmlformats.org/drawingml/2006/main" noChangeArrowheads="1"/>
        </cdr:cNvSpPr>
      </cdr:nvSpPr>
      <cdr:spPr bwMode="auto">
        <a:xfrm xmlns:a="http://schemas.openxmlformats.org/drawingml/2006/main">
          <a:off x="6619235" y="2153583"/>
          <a:ext cx="1295190" cy="114817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fr-FR" sz="1000" b="1" i="0" strike="noStrike">
              <a:solidFill>
                <a:srgbClr val="000000"/>
              </a:solidFill>
              <a:latin typeface="Times New Roman"/>
              <a:cs typeface="Times New Roman"/>
            </a:rPr>
            <a:t>Femmes</a:t>
          </a:r>
        </a:p>
        <a:p xmlns:a="http://schemas.openxmlformats.org/drawingml/2006/main">
          <a:pPr algn="l" rtl="1">
            <a:defRPr sz="1000"/>
          </a:pPr>
          <a:r>
            <a:rPr lang="fr-FR" sz="1000" b="1" i="0" strike="noStrike">
              <a:solidFill>
                <a:srgbClr val="0000FF"/>
              </a:solidFill>
              <a:latin typeface="Times New Roman"/>
              <a:cs typeface="Times New Roman"/>
            </a:rPr>
            <a:t>64,6%</a:t>
          </a:r>
          <a:endParaRPr lang="fr-FR" sz="1000" b="1" i="0" strike="noStrike">
            <a:solidFill>
              <a:srgbClr val="000000"/>
            </a:solidFill>
            <a:latin typeface="Times New Roman"/>
            <a:cs typeface="Times New Roman"/>
          </a:endParaRPr>
        </a:p>
        <a:p xmlns:a="http://schemas.openxmlformats.org/drawingml/2006/main">
          <a:pPr algn="l" rtl="1">
            <a:defRPr sz="1000"/>
          </a:pPr>
          <a:r>
            <a:rPr lang="fr-FR" sz="1000" b="1" i="0" strike="noStrike">
              <a:solidFill>
                <a:srgbClr val="000000"/>
              </a:solidFill>
              <a:latin typeface="Times New Roman"/>
              <a:cs typeface="Times New Roman"/>
            </a:rPr>
            <a:t>âge moyen</a:t>
          </a:r>
        </a:p>
        <a:p xmlns:a="http://schemas.openxmlformats.org/drawingml/2006/main">
          <a:pPr algn="l" rtl="1">
            <a:defRPr sz="1000"/>
          </a:pPr>
          <a:r>
            <a:rPr lang="fr-FR" sz="1000" b="1" i="0" strike="noStrike">
              <a:solidFill>
                <a:srgbClr val="008000"/>
              </a:solidFill>
              <a:latin typeface="Times New Roman"/>
              <a:cs typeface="Times New Roman"/>
            </a:rPr>
            <a:t>30</a:t>
          </a:r>
          <a:r>
            <a:rPr lang="fr-FR" sz="1000" b="1" i="0" strike="noStrike" baseline="0">
              <a:solidFill>
                <a:srgbClr val="008000"/>
              </a:solidFill>
              <a:latin typeface="Times New Roman"/>
              <a:cs typeface="Times New Roman"/>
            </a:rPr>
            <a:t> ans 10 mois</a:t>
          </a:r>
          <a:r>
            <a:rPr lang="fr-FR" sz="1000" b="1" i="0" strike="noStrike">
              <a:solidFill>
                <a:srgbClr val="008000"/>
              </a:solidFill>
              <a:latin typeface="Times New Roman"/>
              <a:cs typeface="Times New Roman"/>
            </a:rPr>
            <a:t> </a:t>
          </a:r>
          <a:endParaRPr lang="fr-FR" sz="1000" b="1" i="0" strike="noStrike">
            <a:solidFill>
              <a:srgbClr val="000000"/>
            </a:solidFill>
            <a:latin typeface="Times New Roman"/>
            <a:cs typeface="Times New Roman"/>
          </a:endParaRPr>
        </a:p>
        <a:p xmlns:a="http://schemas.openxmlformats.org/drawingml/2006/main">
          <a:pPr algn="l" rtl="1">
            <a:defRPr sz="1000"/>
          </a:pPr>
          <a:r>
            <a:rPr lang="fr-FR" sz="1000" b="1" i="0" strike="noStrike">
              <a:solidFill>
                <a:srgbClr val="000000"/>
              </a:solidFill>
              <a:latin typeface="Times New Roman"/>
              <a:cs typeface="Times New Roman"/>
            </a:rPr>
            <a:t>âge médian</a:t>
          </a:r>
        </a:p>
        <a:p xmlns:a="http://schemas.openxmlformats.org/drawingml/2006/main">
          <a:pPr algn="l" rtl="1">
            <a:defRPr sz="1000"/>
          </a:pPr>
          <a:r>
            <a:rPr lang="fr-FR" sz="1000" b="1" i="0" strike="noStrike">
              <a:solidFill>
                <a:srgbClr val="FF0000"/>
              </a:solidFill>
              <a:latin typeface="Times New Roman"/>
              <a:cs typeface="Times New Roman"/>
            </a:rPr>
            <a:t>30 ans 10 mois</a:t>
          </a:r>
        </a:p>
      </cdr:txBody>
    </cdr:sp>
  </cdr:relSizeAnchor>
  <cdr:relSizeAnchor xmlns:cdr="http://schemas.openxmlformats.org/drawingml/2006/chartDrawing">
    <cdr:from>
      <cdr:x>0.20763</cdr:x>
      <cdr:y>0.31854</cdr:y>
    </cdr:from>
    <cdr:to>
      <cdr:x>0.30588</cdr:x>
      <cdr:y>0.46804</cdr:y>
    </cdr:to>
    <cdr:sp macro="" textlink="">
      <cdr:nvSpPr>
        <cdr:cNvPr id="50178" name="Text Box 2"/>
        <cdr:cNvSpPr txBox="1">
          <a:spLocks xmlns:a="http://schemas.openxmlformats.org/drawingml/2006/main" noChangeArrowheads="1"/>
        </cdr:cNvSpPr>
      </cdr:nvSpPr>
      <cdr:spPr bwMode="auto">
        <a:xfrm xmlns:a="http://schemas.openxmlformats.org/drawingml/2006/main">
          <a:off x="2052833" y="2145135"/>
          <a:ext cx="971393" cy="100675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fr-FR" sz="975" b="1" i="0" strike="noStrike">
              <a:solidFill>
                <a:srgbClr val="000000"/>
              </a:solidFill>
              <a:latin typeface="Times New Roman"/>
              <a:cs typeface="Times New Roman"/>
            </a:rPr>
            <a:t>Hommes</a:t>
          </a:r>
        </a:p>
        <a:p xmlns:a="http://schemas.openxmlformats.org/drawingml/2006/main">
          <a:pPr algn="l" rtl="1">
            <a:defRPr sz="1000"/>
          </a:pPr>
          <a:r>
            <a:rPr lang="fr-FR" sz="975" b="1" i="0" strike="noStrike">
              <a:solidFill>
                <a:srgbClr val="0000FF"/>
              </a:solidFill>
              <a:latin typeface="Times New Roman"/>
              <a:cs typeface="Times New Roman"/>
            </a:rPr>
            <a:t>35,4%</a:t>
          </a:r>
          <a:endParaRPr lang="fr-FR" sz="975" b="1" i="0" strike="noStrike">
            <a:solidFill>
              <a:srgbClr val="000000"/>
            </a:solidFill>
            <a:latin typeface="Times New Roman"/>
            <a:cs typeface="Times New Roman"/>
          </a:endParaRPr>
        </a:p>
        <a:p xmlns:a="http://schemas.openxmlformats.org/drawingml/2006/main">
          <a:pPr algn="l" rtl="1">
            <a:defRPr sz="1000"/>
          </a:pPr>
          <a:r>
            <a:rPr lang="fr-FR" sz="975" b="1" i="0" strike="noStrike">
              <a:solidFill>
                <a:srgbClr val="000000"/>
              </a:solidFill>
              <a:latin typeface="Times New Roman"/>
              <a:cs typeface="Times New Roman"/>
            </a:rPr>
            <a:t>âge moyen</a:t>
          </a:r>
        </a:p>
        <a:p xmlns:a="http://schemas.openxmlformats.org/drawingml/2006/main">
          <a:pPr algn="l" rtl="1">
            <a:defRPr sz="1000"/>
          </a:pPr>
          <a:r>
            <a:rPr lang="fr-FR" sz="975" b="1" i="0" strike="noStrike">
              <a:solidFill>
                <a:srgbClr val="008000"/>
              </a:solidFill>
              <a:latin typeface="Times New Roman"/>
              <a:cs typeface="Times New Roman"/>
            </a:rPr>
            <a:t>31 ans</a:t>
          </a:r>
          <a:endParaRPr lang="fr-FR" sz="975" b="1" i="0" strike="noStrike">
            <a:solidFill>
              <a:srgbClr val="000000"/>
            </a:solidFill>
            <a:latin typeface="Times New Roman"/>
            <a:cs typeface="Times New Roman"/>
          </a:endParaRPr>
        </a:p>
        <a:p xmlns:a="http://schemas.openxmlformats.org/drawingml/2006/main">
          <a:pPr algn="l" rtl="1">
            <a:defRPr sz="1000"/>
          </a:pPr>
          <a:r>
            <a:rPr lang="fr-FR" sz="975" b="1" i="0" strike="noStrike">
              <a:solidFill>
                <a:srgbClr val="000000"/>
              </a:solidFill>
              <a:latin typeface="Times New Roman"/>
              <a:cs typeface="Times New Roman"/>
            </a:rPr>
            <a:t>âge médian</a:t>
          </a:r>
        </a:p>
        <a:p xmlns:a="http://schemas.openxmlformats.org/drawingml/2006/main">
          <a:pPr algn="l" rtl="1">
            <a:defRPr sz="1000"/>
          </a:pPr>
          <a:r>
            <a:rPr lang="fr-FR" sz="975" b="1" i="0" strike="noStrike">
              <a:solidFill>
                <a:srgbClr val="FF0000"/>
              </a:solidFill>
              <a:latin typeface="Times New Roman"/>
              <a:cs typeface="Times New Roman"/>
            </a:rPr>
            <a:t>30 ans 8 mois </a:t>
          </a:r>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3</xdr:col>
      <xdr:colOff>581025</xdr:colOff>
      <xdr:row>0</xdr:row>
      <xdr:rowOff>0</xdr:rowOff>
    </xdr:from>
    <xdr:to>
      <xdr:col>5</xdr:col>
      <xdr:colOff>466725</xdr:colOff>
      <xdr:row>4</xdr:row>
      <xdr:rowOff>114300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638425" y="0"/>
          <a:ext cx="1257300" cy="828675"/>
        </a:xfrm>
        <a:prstGeom prst="rect">
          <a:avLst/>
        </a:prstGeom>
        <a:noFill/>
        <a:ln w="9525">
          <a:noFill/>
          <a:miter lim="800000"/>
          <a:headEnd/>
          <a:tailEnd/>
        </a:ln>
      </xdr:spPr>
    </xdr:pic>
    <xdr:clientData/>
  </xdr:twoCellAnchor>
  <xdr:twoCellAnchor editAs="oneCell">
    <xdr:from>
      <xdr:col>7</xdr:col>
      <xdr:colOff>295275</xdr:colOff>
      <xdr:row>3</xdr:row>
      <xdr:rowOff>9525</xdr:rowOff>
    </xdr:from>
    <xdr:to>
      <xdr:col>9</xdr:col>
      <xdr:colOff>0</xdr:colOff>
      <xdr:row>7</xdr:row>
      <xdr:rowOff>19050</xdr:rowOff>
    </xdr:to>
    <xdr:pic>
      <xdr:nvPicPr>
        <xdr:cNvPr id="3"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5095875" y="561975"/>
          <a:ext cx="1076325" cy="657225"/>
        </a:xfrm>
        <a:prstGeom prst="rect">
          <a:avLst/>
        </a:prstGeom>
        <a:noFill/>
        <a:ln w="9525">
          <a:noFill/>
          <a:miter lim="800000"/>
          <a:headEnd/>
          <a:tailEnd/>
        </a:ln>
      </xdr:spPr>
    </xdr:pic>
    <xdr:clientData/>
  </xdr:twoCellAnchor>
  <xdr:twoCellAnchor>
    <xdr:from>
      <xdr:col>1</xdr:col>
      <xdr:colOff>0</xdr:colOff>
      <xdr:row>3</xdr:row>
      <xdr:rowOff>9525</xdr:rowOff>
    </xdr:from>
    <xdr:to>
      <xdr:col>2</xdr:col>
      <xdr:colOff>200025</xdr:colOff>
      <xdr:row>7</xdr:row>
      <xdr:rowOff>72330</xdr:rowOff>
    </xdr:to>
    <xdr:pic>
      <xdr:nvPicPr>
        <xdr:cNvPr id="4" name="Picture 1" descr="logo_MEN_secretaire"/>
        <xdr:cNvPicPr>
          <a:picLocks noChangeAspect="1" noChangeArrowheads="1"/>
        </xdr:cNvPicPr>
      </xdr:nvPicPr>
      <xdr:blipFill>
        <a:blip xmlns:r="http://schemas.openxmlformats.org/officeDocument/2006/relationships" r:embed="rId3" cstate="print"/>
        <a:srcRect/>
        <a:stretch>
          <a:fillRect/>
        </a:stretch>
      </xdr:blipFill>
      <xdr:spPr bwMode="auto">
        <a:xfrm>
          <a:off x="685800" y="561975"/>
          <a:ext cx="885825" cy="71050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0.06494</cdr:x>
      <cdr:y>0.86937</cdr:y>
    </cdr:from>
    <cdr:to>
      <cdr:x>0.71862</cdr:x>
      <cdr:y>0.9094</cdr:y>
    </cdr:to>
    <cdr:sp macro="" textlink="">
      <cdr:nvSpPr>
        <cdr:cNvPr id="45057" name="Text Box 1"/>
        <cdr:cNvSpPr txBox="1">
          <a:spLocks xmlns:a="http://schemas.openxmlformats.org/drawingml/2006/main" noChangeArrowheads="1"/>
        </cdr:cNvSpPr>
      </cdr:nvSpPr>
      <cdr:spPr bwMode="auto">
        <a:xfrm xmlns:a="http://schemas.openxmlformats.org/drawingml/2006/main">
          <a:off x="50800" y="640793"/>
          <a:ext cx="479429" cy="2935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fr-FR" sz="125" b="1" i="1" strike="noStrike">
              <a:solidFill>
                <a:srgbClr val="000000"/>
              </a:solidFill>
              <a:latin typeface="Times New Roman"/>
              <a:cs typeface="Times New Roman"/>
            </a:rPr>
            <a:t>Source DPE B3 - année universitaire 1998-1999 - Gesup mai 1999</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3</xdr:col>
      <xdr:colOff>581025</xdr:colOff>
      <xdr:row>0</xdr:row>
      <xdr:rowOff>0</xdr:rowOff>
    </xdr:from>
    <xdr:to>
      <xdr:col>5</xdr:col>
      <xdr:colOff>466725</xdr:colOff>
      <xdr:row>4</xdr:row>
      <xdr:rowOff>114300</xdr:rowOff>
    </xdr:to>
    <xdr:pic>
      <xdr:nvPicPr>
        <xdr:cNvPr id="204924"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638425" y="0"/>
          <a:ext cx="1257300" cy="828675"/>
        </a:xfrm>
        <a:prstGeom prst="rect">
          <a:avLst/>
        </a:prstGeom>
        <a:noFill/>
        <a:ln w="9525">
          <a:noFill/>
          <a:miter lim="800000"/>
          <a:headEnd/>
          <a:tailEnd/>
        </a:ln>
      </xdr:spPr>
    </xdr:pic>
    <xdr:clientData/>
  </xdr:twoCellAnchor>
  <xdr:twoCellAnchor editAs="oneCell">
    <xdr:from>
      <xdr:col>7</xdr:col>
      <xdr:colOff>295275</xdr:colOff>
      <xdr:row>3</xdr:row>
      <xdr:rowOff>9525</xdr:rowOff>
    </xdr:from>
    <xdr:to>
      <xdr:col>9</xdr:col>
      <xdr:colOff>0</xdr:colOff>
      <xdr:row>7</xdr:row>
      <xdr:rowOff>19050</xdr:rowOff>
    </xdr:to>
    <xdr:pic>
      <xdr:nvPicPr>
        <xdr:cNvPr id="204926"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5095875" y="561975"/>
          <a:ext cx="1076325" cy="657225"/>
        </a:xfrm>
        <a:prstGeom prst="rect">
          <a:avLst/>
        </a:prstGeom>
        <a:noFill/>
        <a:ln w="9525">
          <a:noFill/>
          <a:miter lim="800000"/>
          <a:headEnd/>
          <a:tailEnd/>
        </a:ln>
      </xdr:spPr>
    </xdr:pic>
    <xdr:clientData/>
  </xdr:twoCellAnchor>
  <xdr:twoCellAnchor>
    <xdr:from>
      <xdr:col>1</xdr:col>
      <xdr:colOff>9525</xdr:colOff>
      <xdr:row>3</xdr:row>
      <xdr:rowOff>9525</xdr:rowOff>
    </xdr:from>
    <xdr:to>
      <xdr:col>2</xdr:col>
      <xdr:colOff>209550</xdr:colOff>
      <xdr:row>7</xdr:row>
      <xdr:rowOff>72330</xdr:rowOff>
    </xdr:to>
    <xdr:pic>
      <xdr:nvPicPr>
        <xdr:cNvPr id="5" name="Picture 1" descr="logo_MEN_secretaire"/>
        <xdr:cNvPicPr>
          <a:picLocks noChangeAspect="1" noChangeArrowheads="1"/>
        </xdr:cNvPicPr>
      </xdr:nvPicPr>
      <xdr:blipFill>
        <a:blip xmlns:r="http://schemas.openxmlformats.org/officeDocument/2006/relationships" r:embed="rId3" cstate="print"/>
        <a:srcRect/>
        <a:stretch>
          <a:fillRect/>
        </a:stretch>
      </xdr:blipFill>
      <xdr:spPr bwMode="auto">
        <a:xfrm>
          <a:off x="695325" y="561975"/>
          <a:ext cx="885825" cy="710505"/>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581025</xdr:colOff>
      <xdr:row>0</xdr:row>
      <xdr:rowOff>0</xdr:rowOff>
    </xdr:from>
    <xdr:to>
      <xdr:col>5</xdr:col>
      <xdr:colOff>466725</xdr:colOff>
      <xdr:row>4</xdr:row>
      <xdr:rowOff>114300</xdr:rowOff>
    </xdr:to>
    <xdr:pic>
      <xdr:nvPicPr>
        <xdr:cNvPr id="214140"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638425" y="0"/>
          <a:ext cx="1257300" cy="828675"/>
        </a:xfrm>
        <a:prstGeom prst="rect">
          <a:avLst/>
        </a:prstGeom>
        <a:noFill/>
        <a:ln w="9525">
          <a:noFill/>
          <a:miter lim="800000"/>
          <a:headEnd/>
          <a:tailEnd/>
        </a:ln>
      </xdr:spPr>
    </xdr:pic>
    <xdr:clientData/>
  </xdr:twoCellAnchor>
  <xdr:twoCellAnchor editAs="oneCell">
    <xdr:from>
      <xdr:col>7</xdr:col>
      <xdr:colOff>295275</xdr:colOff>
      <xdr:row>3</xdr:row>
      <xdr:rowOff>9525</xdr:rowOff>
    </xdr:from>
    <xdr:to>
      <xdr:col>9</xdr:col>
      <xdr:colOff>0</xdr:colOff>
      <xdr:row>7</xdr:row>
      <xdr:rowOff>19050</xdr:rowOff>
    </xdr:to>
    <xdr:pic>
      <xdr:nvPicPr>
        <xdr:cNvPr id="214142"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5095875" y="561975"/>
          <a:ext cx="1076325" cy="657225"/>
        </a:xfrm>
        <a:prstGeom prst="rect">
          <a:avLst/>
        </a:prstGeom>
        <a:noFill/>
        <a:ln w="9525">
          <a:noFill/>
          <a:miter lim="800000"/>
          <a:headEnd/>
          <a:tailEnd/>
        </a:ln>
      </xdr:spPr>
    </xdr:pic>
    <xdr:clientData/>
  </xdr:twoCellAnchor>
  <xdr:twoCellAnchor>
    <xdr:from>
      <xdr:col>1</xdr:col>
      <xdr:colOff>0</xdr:colOff>
      <xdr:row>3</xdr:row>
      <xdr:rowOff>9525</xdr:rowOff>
    </xdr:from>
    <xdr:to>
      <xdr:col>2</xdr:col>
      <xdr:colOff>200025</xdr:colOff>
      <xdr:row>7</xdr:row>
      <xdr:rowOff>72330</xdr:rowOff>
    </xdr:to>
    <xdr:pic>
      <xdr:nvPicPr>
        <xdr:cNvPr id="6" name="Picture 1" descr="logo_MEN_secretaire"/>
        <xdr:cNvPicPr>
          <a:picLocks noChangeAspect="1" noChangeArrowheads="1"/>
        </xdr:cNvPicPr>
      </xdr:nvPicPr>
      <xdr:blipFill>
        <a:blip xmlns:r="http://schemas.openxmlformats.org/officeDocument/2006/relationships" r:embed="rId3" cstate="print"/>
        <a:srcRect/>
        <a:stretch>
          <a:fillRect/>
        </a:stretch>
      </xdr:blipFill>
      <xdr:spPr bwMode="auto">
        <a:xfrm>
          <a:off x="685800" y="561975"/>
          <a:ext cx="885825" cy="710505"/>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0</xdr:colOff>
      <xdr:row>8</xdr:row>
      <xdr:rowOff>66675</xdr:rowOff>
    </xdr:to>
    <xdr:sp macro="" textlink="">
      <xdr:nvSpPr>
        <xdr:cNvPr id="2" name="Texte 1"/>
        <xdr:cNvSpPr txBox="1">
          <a:spLocks noChangeArrowheads="1"/>
        </xdr:cNvSpPr>
      </xdr:nvSpPr>
      <xdr:spPr bwMode="auto">
        <a:xfrm>
          <a:off x="0" y="1095375"/>
          <a:ext cx="0" cy="561975"/>
        </a:xfrm>
        <a:prstGeom prst="rect">
          <a:avLst/>
        </a:prstGeom>
        <a:solidFill>
          <a:srgbClr val="FFFFFF"/>
        </a:solidFill>
        <a:ln w="1">
          <a:noFill/>
          <a:miter lim="800000"/>
          <a:headEnd/>
          <a:tailEnd/>
        </a:ln>
      </xdr:spPr>
      <xdr:txBody>
        <a:bodyPr vertOverflow="clip" vert="wordArtVert" wrap="square" lIns="36576" tIns="0" rIns="0" bIns="0" anchor="t" upright="1"/>
        <a:lstStyle/>
        <a:p>
          <a:pPr algn="l" rtl="0">
            <a:defRPr sz="1000"/>
          </a:pPr>
          <a:r>
            <a:rPr lang="fr-FR" sz="1200" b="1" i="0" strike="noStrike">
              <a:solidFill>
                <a:srgbClr val="000000"/>
              </a:solidFill>
              <a:latin typeface="Arial"/>
              <a:cs typeface="Arial"/>
            </a:rPr>
            <a:t>DROIT</a:t>
          </a:r>
        </a:p>
      </xdr:txBody>
    </xdr:sp>
    <xdr:clientData/>
  </xdr:twoCellAnchor>
  <xdr:twoCellAnchor>
    <xdr:from>
      <xdr:col>0</xdr:col>
      <xdr:colOff>0</xdr:colOff>
      <xdr:row>9</xdr:row>
      <xdr:rowOff>0</xdr:rowOff>
    </xdr:from>
    <xdr:to>
      <xdr:col>0</xdr:col>
      <xdr:colOff>0</xdr:colOff>
      <xdr:row>16</xdr:row>
      <xdr:rowOff>28575</xdr:rowOff>
    </xdr:to>
    <xdr:sp macro="" textlink="">
      <xdr:nvSpPr>
        <xdr:cNvPr id="3" name="Texte 2"/>
        <xdr:cNvSpPr txBox="1">
          <a:spLocks noChangeArrowheads="1"/>
        </xdr:cNvSpPr>
      </xdr:nvSpPr>
      <xdr:spPr bwMode="auto">
        <a:xfrm>
          <a:off x="0" y="1838325"/>
          <a:ext cx="0" cy="1762125"/>
        </a:xfrm>
        <a:prstGeom prst="rect">
          <a:avLst/>
        </a:prstGeom>
        <a:solidFill>
          <a:srgbClr val="FFFFFF"/>
        </a:solidFill>
        <a:ln w="1">
          <a:noFill/>
          <a:miter lim="800000"/>
          <a:headEnd/>
          <a:tailEnd/>
        </a:ln>
      </xdr:spPr>
      <xdr:txBody>
        <a:bodyPr vertOverflow="clip" vert="wordArtVert" wrap="square" lIns="36576" tIns="0" rIns="0" bIns="0" anchor="t" upright="1"/>
        <a:lstStyle/>
        <a:p>
          <a:pPr algn="ctr" rtl="0">
            <a:defRPr sz="1000"/>
          </a:pPr>
          <a:r>
            <a:rPr lang="fr-FR" sz="1200" b="1" i="0" strike="noStrike">
              <a:solidFill>
                <a:srgbClr val="000000"/>
              </a:solidFill>
              <a:latin typeface="Arial"/>
              <a:cs typeface="Arial"/>
            </a:rPr>
            <a:t>L E T T R E S</a:t>
          </a:r>
        </a:p>
      </xdr:txBody>
    </xdr:sp>
    <xdr:clientData/>
  </xdr:twoCellAnchor>
  <xdr:twoCellAnchor>
    <xdr:from>
      <xdr:col>0</xdr:col>
      <xdr:colOff>0</xdr:colOff>
      <xdr:row>17</xdr:row>
      <xdr:rowOff>9525</xdr:rowOff>
    </xdr:from>
    <xdr:to>
      <xdr:col>0</xdr:col>
      <xdr:colOff>0</xdr:colOff>
      <xdr:row>23</xdr:row>
      <xdr:rowOff>0</xdr:rowOff>
    </xdr:to>
    <xdr:sp macro="" textlink="">
      <xdr:nvSpPr>
        <xdr:cNvPr id="4" name="Texte 3"/>
        <xdr:cNvSpPr txBox="1">
          <a:spLocks noChangeArrowheads="1"/>
        </xdr:cNvSpPr>
      </xdr:nvSpPr>
      <xdr:spPr bwMode="auto">
        <a:xfrm>
          <a:off x="0" y="3829050"/>
          <a:ext cx="0" cy="1476375"/>
        </a:xfrm>
        <a:prstGeom prst="rect">
          <a:avLst/>
        </a:prstGeom>
        <a:solidFill>
          <a:srgbClr val="FFFFFF"/>
        </a:solidFill>
        <a:ln w="1">
          <a:noFill/>
          <a:miter lim="800000"/>
          <a:headEnd/>
          <a:tailEnd/>
        </a:ln>
      </xdr:spPr>
      <xdr:txBody>
        <a:bodyPr vertOverflow="clip" vert="wordArtVert" wrap="square" lIns="36576" tIns="0" rIns="0" bIns="0" anchor="t" upright="1"/>
        <a:lstStyle/>
        <a:p>
          <a:pPr algn="ctr" rtl="0">
            <a:defRPr sz="1000"/>
          </a:pPr>
          <a:r>
            <a:rPr lang="fr-FR" sz="1200" b="1" i="0" strike="noStrike">
              <a:solidFill>
                <a:srgbClr val="000000"/>
              </a:solidFill>
              <a:latin typeface="Arial"/>
              <a:cs typeface="Arial"/>
            </a:rPr>
            <a:t>S C I E N C E S</a:t>
          </a:r>
        </a:p>
      </xdr:txBody>
    </xdr:sp>
    <xdr:clientData/>
  </xdr:twoCellAnchor>
</xdr:wsDr>
</file>

<file path=xl/drawings/drawing22.xml><?xml version="1.0" encoding="utf-8"?>
<xdr:wsDr xmlns:xdr="http://schemas.openxmlformats.org/drawingml/2006/spreadsheetDrawing" xmlns:a="http://schemas.openxmlformats.org/drawingml/2006/main">
  <xdr:absoluteAnchor>
    <xdr:pos x="24633" y="0"/>
    <xdr:ext cx="9886950" cy="6734175"/>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c:userShapes xmlns:c="http://schemas.openxmlformats.org/drawingml/2006/chart">
  <cdr:relSizeAnchor xmlns:cdr="http://schemas.openxmlformats.org/drawingml/2006/chartDrawing">
    <cdr:from>
      <cdr:x>0.83651</cdr:x>
      <cdr:y>0.59484</cdr:y>
    </cdr:from>
    <cdr:to>
      <cdr:x>0.96776</cdr:x>
      <cdr:y>0.76434</cdr:y>
    </cdr:to>
    <cdr:sp macro="" textlink="">
      <cdr:nvSpPr>
        <cdr:cNvPr id="50177" name="Text Box 1"/>
        <cdr:cNvSpPr txBox="1">
          <a:spLocks xmlns:a="http://schemas.openxmlformats.org/drawingml/2006/main" noChangeArrowheads="1"/>
        </cdr:cNvSpPr>
      </cdr:nvSpPr>
      <cdr:spPr bwMode="auto">
        <a:xfrm xmlns:a="http://schemas.openxmlformats.org/drawingml/2006/main">
          <a:off x="8253244" y="4017533"/>
          <a:ext cx="1295191" cy="114817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fr-FR" sz="1000" b="1" i="0" strike="noStrike">
              <a:solidFill>
                <a:srgbClr val="000000"/>
              </a:solidFill>
              <a:latin typeface="Times New Roman"/>
              <a:cs typeface="Times New Roman"/>
            </a:rPr>
            <a:t>Femmes</a:t>
          </a:r>
        </a:p>
        <a:p xmlns:a="http://schemas.openxmlformats.org/drawingml/2006/main">
          <a:pPr algn="l" rtl="1">
            <a:defRPr sz="1000"/>
          </a:pPr>
          <a:r>
            <a:rPr lang="fr-FR" sz="1000" b="1" i="0" strike="noStrike">
              <a:solidFill>
                <a:srgbClr val="0000FF"/>
              </a:solidFill>
              <a:latin typeface="Times New Roman"/>
              <a:cs typeface="Times New Roman"/>
            </a:rPr>
            <a:t>25,3%</a:t>
          </a:r>
          <a:endParaRPr lang="fr-FR" sz="1000" b="1" i="0" strike="noStrike">
            <a:solidFill>
              <a:srgbClr val="000000"/>
            </a:solidFill>
            <a:latin typeface="Times New Roman"/>
            <a:cs typeface="Times New Roman"/>
          </a:endParaRPr>
        </a:p>
        <a:p xmlns:a="http://schemas.openxmlformats.org/drawingml/2006/main">
          <a:pPr algn="l" rtl="1">
            <a:defRPr sz="1000"/>
          </a:pPr>
          <a:r>
            <a:rPr lang="fr-FR" sz="1000" b="1" i="0" strike="noStrike">
              <a:solidFill>
                <a:srgbClr val="000000"/>
              </a:solidFill>
              <a:latin typeface="Times New Roman"/>
              <a:cs typeface="Times New Roman"/>
            </a:rPr>
            <a:t>âge moyen</a:t>
          </a:r>
        </a:p>
        <a:p xmlns:a="http://schemas.openxmlformats.org/drawingml/2006/main">
          <a:pPr algn="l" rtl="1">
            <a:defRPr sz="1000"/>
          </a:pPr>
          <a:r>
            <a:rPr lang="fr-FR" sz="1000" b="1" i="0" strike="noStrike">
              <a:solidFill>
                <a:srgbClr val="008000"/>
              </a:solidFill>
              <a:latin typeface="Times New Roman"/>
              <a:cs typeface="Times New Roman"/>
            </a:rPr>
            <a:t>47ans 2 mois</a:t>
          </a:r>
          <a:endParaRPr lang="fr-FR" sz="1000" b="1" i="0" strike="noStrike">
            <a:solidFill>
              <a:srgbClr val="000000"/>
            </a:solidFill>
            <a:latin typeface="Times New Roman"/>
            <a:cs typeface="Times New Roman"/>
          </a:endParaRPr>
        </a:p>
        <a:p xmlns:a="http://schemas.openxmlformats.org/drawingml/2006/main">
          <a:pPr algn="l" rtl="1">
            <a:defRPr sz="1000"/>
          </a:pPr>
          <a:r>
            <a:rPr lang="fr-FR" sz="1000" b="1" i="0" strike="noStrike">
              <a:solidFill>
                <a:srgbClr val="000000"/>
              </a:solidFill>
              <a:latin typeface="Times New Roman"/>
              <a:cs typeface="Times New Roman"/>
            </a:rPr>
            <a:t>âge médian</a:t>
          </a:r>
        </a:p>
        <a:p xmlns:a="http://schemas.openxmlformats.org/drawingml/2006/main">
          <a:pPr algn="l" rtl="1">
            <a:defRPr sz="1000"/>
          </a:pPr>
          <a:r>
            <a:rPr lang="fr-FR" sz="1000" b="1" i="0" strike="noStrike">
              <a:solidFill>
                <a:srgbClr val="FF0000"/>
              </a:solidFill>
              <a:latin typeface="Times New Roman"/>
              <a:cs typeface="Times New Roman"/>
            </a:rPr>
            <a:t>46 ans 11 mois</a:t>
          </a:r>
        </a:p>
      </cdr:txBody>
    </cdr:sp>
  </cdr:relSizeAnchor>
  <cdr:relSizeAnchor xmlns:cdr="http://schemas.openxmlformats.org/drawingml/2006/chartDrawing">
    <cdr:from>
      <cdr:x>0.23836</cdr:x>
      <cdr:y>0.59846</cdr:y>
    </cdr:from>
    <cdr:to>
      <cdr:x>0.33661</cdr:x>
      <cdr:y>0.74721</cdr:y>
    </cdr:to>
    <cdr:sp macro="" textlink="">
      <cdr:nvSpPr>
        <cdr:cNvPr id="50178" name="Text Box 2"/>
        <cdr:cNvSpPr txBox="1">
          <a:spLocks xmlns:a="http://schemas.openxmlformats.org/drawingml/2006/main" noChangeArrowheads="1"/>
        </cdr:cNvSpPr>
      </cdr:nvSpPr>
      <cdr:spPr bwMode="auto">
        <a:xfrm xmlns:a="http://schemas.openxmlformats.org/drawingml/2006/main">
          <a:off x="2356641" y="4041893"/>
          <a:ext cx="971393" cy="100675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fr-FR" sz="975" b="1" i="0" strike="noStrike">
              <a:solidFill>
                <a:srgbClr val="000000"/>
              </a:solidFill>
              <a:latin typeface="Times New Roman"/>
              <a:cs typeface="Times New Roman"/>
            </a:rPr>
            <a:t>Hommes</a:t>
          </a:r>
        </a:p>
        <a:p xmlns:a="http://schemas.openxmlformats.org/drawingml/2006/main">
          <a:pPr algn="l" rtl="1">
            <a:defRPr sz="1000"/>
          </a:pPr>
          <a:r>
            <a:rPr lang="fr-FR" sz="975" b="1" i="0" strike="noStrike">
              <a:solidFill>
                <a:srgbClr val="0000FF"/>
              </a:solidFill>
              <a:latin typeface="Times New Roman"/>
              <a:cs typeface="Times New Roman"/>
            </a:rPr>
            <a:t>74,7%</a:t>
          </a:r>
          <a:endParaRPr lang="fr-FR" sz="975" b="1" i="0" strike="noStrike">
            <a:solidFill>
              <a:srgbClr val="000000"/>
            </a:solidFill>
            <a:latin typeface="Times New Roman"/>
            <a:cs typeface="Times New Roman"/>
          </a:endParaRPr>
        </a:p>
        <a:p xmlns:a="http://schemas.openxmlformats.org/drawingml/2006/main">
          <a:pPr algn="l" rtl="1">
            <a:defRPr sz="1000"/>
          </a:pPr>
          <a:r>
            <a:rPr lang="fr-FR" sz="975" b="1" i="0" strike="noStrike">
              <a:solidFill>
                <a:srgbClr val="000000"/>
              </a:solidFill>
              <a:latin typeface="Times New Roman"/>
              <a:cs typeface="Times New Roman"/>
            </a:rPr>
            <a:t>âge moyen</a:t>
          </a:r>
        </a:p>
        <a:p xmlns:a="http://schemas.openxmlformats.org/drawingml/2006/main">
          <a:pPr algn="l" rtl="1">
            <a:defRPr sz="1000"/>
          </a:pPr>
          <a:r>
            <a:rPr lang="fr-FR" sz="975" b="1" i="0" strike="noStrike">
              <a:solidFill>
                <a:srgbClr val="008000"/>
              </a:solidFill>
              <a:latin typeface="Times New Roman"/>
              <a:cs typeface="Times New Roman"/>
            </a:rPr>
            <a:t>49</a:t>
          </a:r>
          <a:r>
            <a:rPr lang="fr-FR" sz="975" b="1" i="0" strike="noStrike" baseline="0">
              <a:solidFill>
                <a:srgbClr val="008000"/>
              </a:solidFill>
              <a:latin typeface="Times New Roman"/>
              <a:cs typeface="Times New Roman"/>
            </a:rPr>
            <a:t> </a:t>
          </a:r>
          <a:r>
            <a:rPr lang="fr-FR" sz="975" b="1" i="0" strike="noStrike">
              <a:solidFill>
                <a:srgbClr val="008000"/>
              </a:solidFill>
              <a:latin typeface="Times New Roman"/>
              <a:cs typeface="Times New Roman"/>
            </a:rPr>
            <a:t>ans 10 mois</a:t>
          </a:r>
          <a:endParaRPr lang="fr-FR" sz="975" b="1" i="0" strike="noStrike">
            <a:solidFill>
              <a:srgbClr val="000000"/>
            </a:solidFill>
            <a:latin typeface="Times New Roman"/>
            <a:cs typeface="Times New Roman"/>
          </a:endParaRPr>
        </a:p>
        <a:p xmlns:a="http://schemas.openxmlformats.org/drawingml/2006/main">
          <a:pPr algn="l" rtl="1">
            <a:defRPr sz="1000"/>
          </a:pPr>
          <a:r>
            <a:rPr lang="fr-FR" sz="975" b="1" i="0" strike="noStrike">
              <a:solidFill>
                <a:srgbClr val="000000"/>
              </a:solidFill>
              <a:latin typeface="Times New Roman"/>
              <a:cs typeface="Times New Roman"/>
            </a:rPr>
            <a:t>âge médian</a:t>
          </a:r>
        </a:p>
        <a:p xmlns:a="http://schemas.openxmlformats.org/drawingml/2006/main">
          <a:pPr algn="l" rtl="1">
            <a:defRPr sz="1000"/>
          </a:pPr>
          <a:r>
            <a:rPr lang="fr-FR" sz="975" b="1" i="0" strike="noStrike">
              <a:solidFill>
                <a:srgbClr val="FF0000"/>
              </a:solidFill>
              <a:latin typeface="Times New Roman"/>
              <a:cs typeface="Times New Roman"/>
            </a:rPr>
            <a:t>50 ans 3 mois</a:t>
          </a:r>
        </a:p>
      </cdr:txBody>
    </cdr:sp>
  </cdr:relSizeAnchor>
</c:userShapes>
</file>

<file path=xl/drawings/drawing24.xml><?xml version="1.0" encoding="utf-8"?>
<xdr:wsDr xmlns:xdr="http://schemas.openxmlformats.org/drawingml/2006/spreadsheetDrawing" xmlns:a="http://schemas.openxmlformats.org/drawingml/2006/main">
  <xdr:twoCellAnchor editAs="oneCell">
    <xdr:from>
      <xdr:col>3</xdr:col>
      <xdr:colOff>581025</xdr:colOff>
      <xdr:row>0</xdr:row>
      <xdr:rowOff>0</xdr:rowOff>
    </xdr:from>
    <xdr:to>
      <xdr:col>5</xdr:col>
      <xdr:colOff>466725</xdr:colOff>
      <xdr:row>4</xdr:row>
      <xdr:rowOff>114300</xdr:rowOff>
    </xdr:to>
    <xdr:pic>
      <xdr:nvPicPr>
        <xdr:cNvPr id="21721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638425" y="0"/>
          <a:ext cx="1257300" cy="828675"/>
        </a:xfrm>
        <a:prstGeom prst="rect">
          <a:avLst/>
        </a:prstGeom>
        <a:noFill/>
        <a:ln w="9525">
          <a:noFill/>
          <a:miter lim="800000"/>
          <a:headEnd/>
          <a:tailEnd/>
        </a:ln>
      </xdr:spPr>
    </xdr:pic>
    <xdr:clientData/>
  </xdr:twoCellAnchor>
  <xdr:twoCellAnchor editAs="oneCell">
    <xdr:from>
      <xdr:col>7</xdr:col>
      <xdr:colOff>295275</xdr:colOff>
      <xdr:row>3</xdr:row>
      <xdr:rowOff>9525</xdr:rowOff>
    </xdr:from>
    <xdr:to>
      <xdr:col>9</xdr:col>
      <xdr:colOff>0</xdr:colOff>
      <xdr:row>7</xdr:row>
      <xdr:rowOff>19050</xdr:rowOff>
    </xdr:to>
    <xdr:pic>
      <xdr:nvPicPr>
        <xdr:cNvPr id="217214"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5095875" y="561975"/>
          <a:ext cx="1076325" cy="657225"/>
        </a:xfrm>
        <a:prstGeom prst="rect">
          <a:avLst/>
        </a:prstGeom>
        <a:noFill/>
        <a:ln w="9525">
          <a:noFill/>
          <a:miter lim="800000"/>
          <a:headEnd/>
          <a:tailEnd/>
        </a:ln>
      </xdr:spPr>
    </xdr:pic>
    <xdr:clientData/>
  </xdr:twoCellAnchor>
  <xdr:twoCellAnchor>
    <xdr:from>
      <xdr:col>1</xdr:col>
      <xdr:colOff>0</xdr:colOff>
      <xdr:row>3</xdr:row>
      <xdr:rowOff>0</xdr:rowOff>
    </xdr:from>
    <xdr:to>
      <xdr:col>2</xdr:col>
      <xdr:colOff>200025</xdr:colOff>
      <xdr:row>7</xdr:row>
      <xdr:rowOff>62805</xdr:rowOff>
    </xdr:to>
    <xdr:pic>
      <xdr:nvPicPr>
        <xdr:cNvPr id="5" name="Picture 1" descr="logo_MEN_secretaire"/>
        <xdr:cNvPicPr>
          <a:picLocks noChangeAspect="1" noChangeArrowheads="1"/>
        </xdr:cNvPicPr>
      </xdr:nvPicPr>
      <xdr:blipFill>
        <a:blip xmlns:r="http://schemas.openxmlformats.org/officeDocument/2006/relationships" r:embed="rId3" cstate="print"/>
        <a:srcRect/>
        <a:stretch>
          <a:fillRect/>
        </a:stretch>
      </xdr:blipFill>
      <xdr:spPr bwMode="auto">
        <a:xfrm>
          <a:off x="685800" y="552450"/>
          <a:ext cx="885825" cy="710505"/>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581025</xdr:colOff>
      <xdr:row>0</xdr:row>
      <xdr:rowOff>0</xdr:rowOff>
    </xdr:from>
    <xdr:to>
      <xdr:col>5</xdr:col>
      <xdr:colOff>466725</xdr:colOff>
      <xdr:row>4</xdr:row>
      <xdr:rowOff>114300</xdr:rowOff>
    </xdr:to>
    <xdr:pic>
      <xdr:nvPicPr>
        <xdr:cNvPr id="218236"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638425" y="0"/>
          <a:ext cx="1257300" cy="828675"/>
        </a:xfrm>
        <a:prstGeom prst="rect">
          <a:avLst/>
        </a:prstGeom>
        <a:noFill/>
        <a:ln w="9525">
          <a:noFill/>
          <a:miter lim="800000"/>
          <a:headEnd/>
          <a:tailEnd/>
        </a:ln>
      </xdr:spPr>
    </xdr:pic>
    <xdr:clientData/>
  </xdr:twoCellAnchor>
  <xdr:twoCellAnchor editAs="oneCell">
    <xdr:from>
      <xdr:col>7</xdr:col>
      <xdr:colOff>295275</xdr:colOff>
      <xdr:row>3</xdr:row>
      <xdr:rowOff>9525</xdr:rowOff>
    </xdr:from>
    <xdr:to>
      <xdr:col>9</xdr:col>
      <xdr:colOff>0</xdr:colOff>
      <xdr:row>7</xdr:row>
      <xdr:rowOff>19050</xdr:rowOff>
    </xdr:to>
    <xdr:pic>
      <xdr:nvPicPr>
        <xdr:cNvPr id="218238"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5095875" y="561975"/>
          <a:ext cx="1076325" cy="657225"/>
        </a:xfrm>
        <a:prstGeom prst="rect">
          <a:avLst/>
        </a:prstGeom>
        <a:noFill/>
        <a:ln w="9525">
          <a:noFill/>
          <a:miter lim="800000"/>
          <a:headEnd/>
          <a:tailEnd/>
        </a:ln>
      </xdr:spPr>
    </xdr:pic>
    <xdr:clientData/>
  </xdr:twoCellAnchor>
  <xdr:twoCellAnchor>
    <xdr:from>
      <xdr:col>1</xdr:col>
      <xdr:colOff>0</xdr:colOff>
      <xdr:row>3</xdr:row>
      <xdr:rowOff>0</xdr:rowOff>
    </xdr:from>
    <xdr:to>
      <xdr:col>2</xdr:col>
      <xdr:colOff>200025</xdr:colOff>
      <xdr:row>7</xdr:row>
      <xdr:rowOff>62805</xdr:rowOff>
    </xdr:to>
    <xdr:pic>
      <xdr:nvPicPr>
        <xdr:cNvPr id="6" name="Picture 1" descr="logo_MEN_secretaire"/>
        <xdr:cNvPicPr>
          <a:picLocks noChangeAspect="1" noChangeArrowheads="1"/>
        </xdr:cNvPicPr>
      </xdr:nvPicPr>
      <xdr:blipFill>
        <a:blip xmlns:r="http://schemas.openxmlformats.org/officeDocument/2006/relationships" r:embed="rId3" cstate="print"/>
        <a:srcRect/>
        <a:stretch>
          <a:fillRect/>
        </a:stretch>
      </xdr:blipFill>
      <xdr:spPr bwMode="auto">
        <a:xfrm>
          <a:off x="685800" y="552450"/>
          <a:ext cx="885825" cy="71050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581025</xdr:colOff>
      <xdr:row>0</xdr:row>
      <xdr:rowOff>0</xdr:rowOff>
    </xdr:from>
    <xdr:to>
      <xdr:col>5</xdr:col>
      <xdr:colOff>466725</xdr:colOff>
      <xdr:row>4</xdr:row>
      <xdr:rowOff>114300</xdr:rowOff>
    </xdr:to>
    <xdr:pic>
      <xdr:nvPicPr>
        <xdr:cNvPr id="205948"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638425" y="0"/>
          <a:ext cx="1257300" cy="828675"/>
        </a:xfrm>
        <a:prstGeom prst="rect">
          <a:avLst/>
        </a:prstGeom>
        <a:noFill/>
        <a:ln w="9525">
          <a:noFill/>
          <a:miter lim="800000"/>
          <a:headEnd/>
          <a:tailEnd/>
        </a:ln>
      </xdr:spPr>
    </xdr:pic>
    <xdr:clientData/>
  </xdr:twoCellAnchor>
  <xdr:twoCellAnchor editAs="oneCell">
    <xdr:from>
      <xdr:col>7</xdr:col>
      <xdr:colOff>295275</xdr:colOff>
      <xdr:row>3</xdr:row>
      <xdr:rowOff>9525</xdr:rowOff>
    </xdr:from>
    <xdr:to>
      <xdr:col>9</xdr:col>
      <xdr:colOff>0</xdr:colOff>
      <xdr:row>7</xdr:row>
      <xdr:rowOff>19050</xdr:rowOff>
    </xdr:to>
    <xdr:pic>
      <xdr:nvPicPr>
        <xdr:cNvPr id="205950"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5095875" y="561975"/>
          <a:ext cx="1076325" cy="657225"/>
        </a:xfrm>
        <a:prstGeom prst="rect">
          <a:avLst/>
        </a:prstGeom>
        <a:noFill/>
        <a:ln w="9525">
          <a:noFill/>
          <a:miter lim="800000"/>
          <a:headEnd/>
          <a:tailEnd/>
        </a:ln>
      </xdr:spPr>
    </xdr:pic>
    <xdr:clientData/>
  </xdr:twoCellAnchor>
  <xdr:twoCellAnchor>
    <xdr:from>
      <xdr:col>1</xdr:col>
      <xdr:colOff>9525</xdr:colOff>
      <xdr:row>3</xdr:row>
      <xdr:rowOff>9525</xdr:rowOff>
    </xdr:from>
    <xdr:to>
      <xdr:col>2</xdr:col>
      <xdr:colOff>209550</xdr:colOff>
      <xdr:row>7</xdr:row>
      <xdr:rowOff>72330</xdr:rowOff>
    </xdr:to>
    <xdr:pic>
      <xdr:nvPicPr>
        <xdr:cNvPr id="6" name="Picture 1" descr="logo_MEN_secretaire"/>
        <xdr:cNvPicPr>
          <a:picLocks noChangeAspect="1" noChangeArrowheads="1"/>
        </xdr:cNvPicPr>
      </xdr:nvPicPr>
      <xdr:blipFill>
        <a:blip xmlns:r="http://schemas.openxmlformats.org/officeDocument/2006/relationships" r:embed="rId3" cstate="print"/>
        <a:srcRect/>
        <a:stretch>
          <a:fillRect/>
        </a:stretch>
      </xdr:blipFill>
      <xdr:spPr bwMode="auto">
        <a:xfrm>
          <a:off x="695325" y="561975"/>
          <a:ext cx="885825" cy="71050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21</xdr:row>
      <xdr:rowOff>0</xdr:rowOff>
    </xdr:from>
    <xdr:to>
      <xdr:col>11</xdr:col>
      <xdr:colOff>295275</xdr:colOff>
      <xdr:row>36</xdr:row>
      <xdr:rowOff>57150</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graphicFrame macro="">
      <xdr:nvGraphicFramePr>
        <xdr:cNvPr id="20689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0.06494</cdr:x>
      <cdr:y>0.86937</cdr:y>
    </cdr:from>
    <cdr:to>
      <cdr:x>0.71862</cdr:x>
      <cdr:y>0.9094</cdr:y>
    </cdr:to>
    <cdr:sp macro="" textlink="">
      <cdr:nvSpPr>
        <cdr:cNvPr id="45057" name="Text Box 1"/>
        <cdr:cNvSpPr txBox="1">
          <a:spLocks xmlns:a="http://schemas.openxmlformats.org/drawingml/2006/main" noChangeArrowheads="1"/>
        </cdr:cNvSpPr>
      </cdr:nvSpPr>
      <cdr:spPr bwMode="auto">
        <a:xfrm xmlns:a="http://schemas.openxmlformats.org/drawingml/2006/main">
          <a:off x="50800" y="640793"/>
          <a:ext cx="479429" cy="2935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fr-FR" sz="125" b="1" i="1" strike="noStrike">
              <a:solidFill>
                <a:srgbClr val="000000"/>
              </a:solidFill>
              <a:latin typeface="Times New Roman"/>
              <a:cs typeface="Times New Roman"/>
            </a:rPr>
            <a:t>Source DPE B3 - année universitaire 1998-1999 - Gesup mai 1999</a:t>
          </a:r>
        </a:p>
      </cdr:txBody>
    </cdr:sp>
  </cdr:relSizeAnchor>
</c:userShapes>
</file>

<file path=xl/drawings/drawing7.xml><?xml version="1.0" encoding="utf-8"?>
<xdr:wsDr xmlns:xdr="http://schemas.openxmlformats.org/drawingml/2006/spreadsheetDrawing" xmlns:a="http://schemas.openxmlformats.org/drawingml/2006/main">
  <xdr:absoluteAnchor>
    <xdr:pos x="0" y="0"/>
    <xdr:ext cx="9886950" cy="6734175"/>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0.67644</cdr:x>
      <cdr:y>0.32736</cdr:y>
    </cdr:from>
    <cdr:to>
      <cdr:x>0.80719</cdr:x>
      <cdr:y>0.49736</cdr:y>
    </cdr:to>
    <cdr:sp macro="" textlink="">
      <cdr:nvSpPr>
        <cdr:cNvPr id="46081" name="Text Box 1"/>
        <cdr:cNvSpPr txBox="1">
          <a:spLocks xmlns:a="http://schemas.openxmlformats.org/drawingml/2006/main" noChangeArrowheads="1"/>
        </cdr:cNvSpPr>
      </cdr:nvSpPr>
      <cdr:spPr bwMode="auto">
        <a:xfrm xmlns:a="http://schemas.openxmlformats.org/drawingml/2006/main">
          <a:off x="6687943" y="2204473"/>
          <a:ext cx="1292718" cy="114481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fr-FR" sz="1000" b="1" i="0" strike="noStrike">
              <a:solidFill>
                <a:srgbClr val="000000"/>
              </a:solidFill>
              <a:latin typeface="Times New Roman"/>
              <a:cs typeface="Times New Roman"/>
            </a:rPr>
            <a:t>Femmes</a:t>
          </a:r>
        </a:p>
        <a:p xmlns:a="http://schemas.openxmlformats.org/drawingml/2006/main">
          <a:pPr algn="l" rtl="1">
            <a:defRPr sz="1000"/>
          </a:pPr>
          <a:r>
            <a:rPr lang="fr-FR" sz="1000" b="1" i="0" strike="noStrike">
              <a:solidFill>
                <a:srgbClr val="0000FF"/>
              </a:solidFill>
              <a:latin typeface="Times New Roman"/>
              <a:cs typeface="Times New Roman"/>
            </a:rPr>
            <a:t>48,8%</a:t>
          </a:r>
          <a:endParaRPr lang="fr-FR" sz="1000" b="1" i="0" strike="noStrike">
            <a:solidFill>
              <a:srgbClr val="000000"/>
            </a:solidFill>
            <a:latin typeface="Times New Roman"/>
            <a:cs typeface="Times New Roman"/>
          </a:endParaRPr>
        </a:p>
        <a:p xmlns:a="http://schemas.openxmlformats.org/drawingml/2006/main">
          <a:pPr algn="l" rtl="1">
            <a:defRPr sz="1000"/>
          </a:pPr>
          <a:r>
            <a:rPr lang="fr-FR" sz="1000" b="1" i="0" strike="noStrike">
              <a:solidFill>
                <a:srgbClr val="000000"/>
              </a:solidFill>
              <a:latin typeface="Times New Roman"/>
              <a:cs typeface="Times New Roman"/>
            </a:rPr>
            <a:t>âge moyen</a:t>
          </a:r>
        </a:p>
        <a:p xmlns:a="http://schemas.openxmlformats.org/drawingml/2006/main">
          <a:pPr algn="l" rtl="1">
            <a:defRPr sz="1000"/>
          </a:pPr>
          <a:r>
            <a:rPr lang="fr-FR" sz="1000" b="1" i="0" strike="noStrike">
              <a:solidFill>
                <a:srgbClr val="008000"/>
              </a:solidFill>
              <a:latin typeface="Times New Roman"/>
              <a:cs typeface="Times New Roman"/>
            </a:rPr>
            <a:t> 30 ans  11 mois</a:t>
          </a:r>
          <a:endParaRPr lang="fr-FR" sz="1000" b="1" i="0" strike="noStrike">
            <a:solidFill>
              <a:srgbClr val="000000"/>
            </a:solidFill>
            <a:latin typeface="Times New Roman"/>
            <a:cs typeface="Times New Roman"/>
          </a:endParaRPr>
        </a:p>
        <a:p xmlns:a="http://schemas.openxmlformats.org/drawingml/2006/main">
          <a:pPr algn="l" rtl="1">
            <a:defRPr sz="1000"/>
          </a:pPr>
          <a:r>
            <a:rPr lang="fr-FR" sz="1000" b="1" i="0" strike="noStrike">
              <a:solidFill>
                <a:srgbClr val="000000"/>
              </a:solidFill>
              <a:latin typeface="Times New Roman"/>
              <a:cs typeface="Times New Roman"/>
            </a:rPr>
            <a:t>âge médian</a:t>
          </a:r>
        </a:p>
        <a:p xmlns:a="http://schemas.openxmlformats.org/drawingml/2006/main">
          <a:pPr algn="l" rtl="1">
            <a:defRPr sz="1000"/>
          </a:pPr>
          <a:r>
            <a:rPr lang="fr-FR" sz="1000" b="1" i="0" strike="noStrike">
              <a:solidFill>
                <a:srgbClr val="FF0000"/>
              </a:solidFill>
              <a:latin typeface="Times New Roman"/>
              <a:cs typeface="Times New Roman"/>
            </a:rPr>
            <a:t>30</a:t>
          </a:r>
          <a:r>
            <a:rPr lang="fr-FR" sz="1000" b="1" i="0" strike="noStrike">
              <a:solidFill>
                <a:srgbClr val="000000"/>
              </a:solidFill>
              <a:latin typeface="Times New Roman"/>
              <a:cs typeface="Times New Roman"/>
            </a:rPr>
            <a:t> </a:t>
          </a:r>
          <a:r>
            <a:rPr lang="fr-FR" sz="1000" b="1" i="0" strike="noStrike">
              <a:solidFill>
                <a:srgbClr val="FF0000"/>
              </a:solidFill>
              <a:latin typeface="Times New Roman"/>
              <a:cs typeface="Times New Roman"/>
            </a:rPr>
            <a:t>ans 3 mois</a:t>
          </a:r>
        </a:p>
      </cdr:txBody>
    </cdr:sp>
  </cdr:relSizeAnchor>
  <cdr:relSizeAnchor xmlns:cdr="http://schemas.openxmlformats.org/drawingml/2006/chartDrawing">
    <cdr:from>
      <cdr:x>0.24606</cdr:x>
      <cdr:y>0.3237</cdr:y>
    </cdr:from>
    <cdr:to>
      <cdr:x>0.34406</cdr:x>
      <cdr:y>0.4727</cdr:y>
    </cdr:to>
    <cdr:sp macro="" textlink="">
      <cdr:nvSpPr>
        <cdr:cNvPr id="46082" name="Text Box 2"/>
        <cdr:cNvSpPr txBox="1">
          <a:spLocks xmlns:a="http://schemas.openxmlformats.org/drawingml/2006/main" noChangeArrowheads="1"/>
        </cdr:cNvSpPr>
      </cdr:nvSpPr>
      <cdr:spPr bwMode="auto">
        <a:xfrm xmlns:a="http://schemas.openxmlformats.org/drawingml/2006/main">
          <a:off x="2432814" y="2179838"/>
          <a:ext cx="968921" cy="100339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fr-FR" sz="975" b="1" i="0" strike="noStrike">
              <a:solidFill>
                <a:srgbClr val="000000"/>
              </a:solidFill>
              <a:latin typeface="Times New Roman"/>
              <a:cs typeface="Times New Roman"/>
            </a:rPr>
            <a:t>Hommes</a:t>
          </a:r>
        </a:p>
        <a:p xmlns:a="http://schemas.openxmlformats.org/drawingml/2006/main">
          <a:pPr algn="l" rtl="1">
            <a:defRPr sz="1000"/>
          </a:pPr>
          <a:r>
            <a:rPr lang="fr-FR" sz="975" b="1" i="0" strike="noStrike">
              <a:solidFill>
                <a:srgbClr val="0000FF"/>
              </a:solidFill>
              <a:latin typeface="Times New Roman"/>
              <a:cs typeface="Times New Roman"/>
            </a:rPr>
            <a:t>51,2%</a:t>
          </a:r>
          <a:endParaRPr lang="fr-FR" sz="975" b="1" i="0" strike="noStrike">
            <a:solidFill>
              <a:srgbClr val="000000"/>
            </a:solidFill>
            <a:latin typeface="Times New Roman"/>
            <a:cs typeface="Times New Roman"/>
          </a:endParaRPr>
        </a:p>
        <a:p xmlns:a="http://schemas.openxmlformats.org/drawingml/2006/main">
          <a:pPr algn="l" rtl="1">
            <a:defRPr sz="1000"/>
          </a:pPr>
          <a:r>
            <a:rPr lang="fr-FR" sz="975" b="1" i="0" strike="noStrike">
              <a:solidFill>
                <a:srgbClr val="000000"/>
              </a:solidFill>
              <a:latin typeface="Times New Roman"/>
              <a:cs typeface="Times New Roman"/>
            </a:rPr>
            <a:t>âge moyen</a:t>
          </a:r>
        </a:p>
        <a:p xmlns:a="http://schemas.openxmlformats.org/drawingml/2006/main">
          <a:pPr algn="l" rtl="1">
            <a:defRPr sz="1000"/>
          </a:pPr>
          <a:r>
            <a:rPr lang="fr-FR" sz="975" b="1" i="0" strike="noStrike">
              <a:solidFill>
                <a:srgbClr val="008000"/>
              </a:solidFill>
              <a:latin typeface="Times New Roman"/>
              <a:cs typeface="Times New Roman"/>
            </a:rPr>
            <a:t> 30ans  10 mois</a:t>
          </a:r>
          <a:endParaRPr lang="fr-FR" sz="975" b="1" i="0" strike="noStrike">
            <a:solidFill>
              <a:srgbClr val="000000"/>
            </a:solidFill>
            <a:latin typeface="Times New Roman"/>
            <a:cs typeface="Times New Roman"/>
          </a:endParaRPr>
        </a:p>
        <a:p xmlns:a="http://schemas.openxmlformats.org/drawingml/2006/main">
          <a:pPr algn="l" rtl="1">
            <a:defRPr sz="1000"/>
          </a:pPr>
          <a:r>
            <a:rPr lang="fr-FR" sz="975" b="1" i="0" strike="noStrike">
              <a:solidFill>
                <a:srgbClr val="000000"/>
              </a:solidFill>
              <a:latin typeface="Times New Roman"/>
              <a:cs typeface="Times New Roman"/>
            </a:rPr>
            <a:t>âge médian</a:t>
          </a:r>
        </a:p>
        <a:p xmlns:a="http://schemas.openxmlformats.org/drawingml/2006/main">
          <a:pPr algn="l" rtl="1">
            <a:defRPr sz="1000"/>
          </a:pPr>
          <a:r>
            <a:rPr lang="fr-FR" sz="975" b="1" i="0" strike="noStrike">
              <a:solidFill>
                <a:srgbClr val="FF0000"/>
              </a:solidFill>
              <a:latin typeface="Times New Roman"/>
              <a:cs typeface="Times New Roman"/>
            </a:rPr>
            <a:t> 30 ans  4 mois</a:t>
          </a:r>
        </a:p>
      </cdr:txBody>
    </cdr:sp>
  </cdr:relSizeAnchor>
</c:userShapes>
</file>

<file path=xl/drawings/drawing9.xml><?xml version="1.0" encoding="utf-8"?>
<xdr:wsDr xmlns:xdr="http://schemas.openxmlformats.org/drawingml/2006/spreadsheetDrawing" xmlns:a="http://schemas.openxmlformats.org/drawingml/2006/main">
  <xdr:absoluteAnchor>
    <xdr:pos x="0" y="0"/>
    <xdr:ext cx="9877425" cy="6734175"/>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FOXPRO\DONNEES\Constats%20delta%20c&#244;ut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EPST95\ENSUP\15_05\STAT0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EPST95\ENSUP\15_05\CNRSCRD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Y:\SDRR\DPESRA3\EBENE07\stats98\DEMO98\GDIS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Stats%20et%20Etudes\memento%20DPE\2003\m&#233;mento%20A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Donnees\Etudes\Education-Formation%2099\statec9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DATA\travail%20sur%20qualification\2006\2006\2006\qualif2006.dbf"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EXCEL\APPLIQ\RECRUT\REC99-2000\RESULT9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Stats%20et%20Etudes\Gestion%20(SDPE-Gesup-Demandes%20Externes)\PROMO\Promo%201998-2002\Tableaux%20Promos%2098-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DATA\travail%20sur%20qualification\restequalif2003\restequalifs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Documents%20and%20Settings\Administrateur\Mes%20documents\exports%20antares\CPT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FOXPRO\DONNEES\Constats%20delta%20c&#244;u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ATA\Stats%20et%20Etudes\BlueNote\92-93\NI9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Stats%20et%20Etudes\BLUENOTE\2003-2004\bluenot20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SDRR\DPESRA3\EBENE07\stats98\DEMO98\GDIS9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Administrateur\Mes%20documents\exports%20antares\CPT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DATA\Stats%20et%20Etudes\BlueNote\92-93\NI9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Stats%20et%20Etudes\BLUENOTE\2003-2004\bluenot200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onstats delta côuts"/>
      <sheetName val="#REF"/>
      <sheetName val="astra_digital"/>
      <sheetName val="Etabt-corps (DLSP)"/>
      <sheetName val="CORPS"/>
      <sheetName val="Tab 1"/>
      <sheetName val="Tab 3"/>
      <sheetName val="_REF"/>
      <sheetName val="Etabt_corps _DLSP_"/>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sec01"/>
      <sheetName val="sec02"/>
      <sheetName val="sec03"/>
      <sheetName val="sec04"/>
      <sheetName val="sec05"/>
      <sheetName val="sec06"/>
      <sheetName val="sec07"/>
      <sheetName val="sec08"/>
      <sheetName val="sec09"/>
      <sheetName val="sec10"/>
      <sheetName val="sec11"/>
      <sheetName val="sec12"/>
      <sheetName val="sec13"/>
      <sheetName val="sec14"/>
      <sheetName val="sec15"/>
      <sheetName val="sec16"/>
      <sheetName val="sec17"/>
      <sheetName val="sec18"/>
      <sheetName val="sec19"/>
      <sheetName val="sec20"/>
      <sheetName val="sec21"/>
      <sheetName val="sec22"/>
      <sheetName val="sec23"/>
      <sheetName val="sec24"/>
      <sheetName val="sec25"/>
      <sheetName val="sec26"/>
      <sheetName val="sec27"/>
      <sheetName val="sec28"/>
      <sheetName val="sec29"/>
      <sheetName val="sec30"/>
      <sheetName val="sec31"/>
      <sheetName val="sec32"/>
      <sheetName val="sec33"/>
      <sheetName val="sec34"/>
      <sheetName val="sec35"/>
      <sheetName val="sec36"/>
      <sheetName val="sec37"/>
      <sheetName val="sec38"/>
      <sheetName val="sec39"/>
      <sheetName val="sec40"/>
      <sheetName val="sec41"/>
      <sheetName val="sec42"/>
      <sheetName val="toutes_section"/>
      <sheetName val="ages_moyens"/>
      <sheetName val="Section"/>
      <sheetName val="Feuil1"/>
      <sheetName val="Tableaux"/>
      <sheetName val="NAISCR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A2" t="str">
            <v>01</v>
          </cell>
          <cell r="B2" t="str">
            <v>MATHEMATIQUES ET OUTILS DE MODELISATION</v>
          </cell>
        </row>
        <row r="3">
          <cell r="A3" t="str">
            <v>02</v>
          </cell>
          <cell r="B3" t="str">
            <v>PHENOMENES PHYSIQUES, THEORIES ET MODELES</v>
          </cell>
        </row>
        <row r="4">
          <cell r="A4" t="str">
            <v>03</v>
          </cell>
          <cell r="B4" t="str">
            <v>PHYSIQUE NUCLEAIRE ET CORPUSCULAIRE</v>
          </cell>
        </row>
        <row r="5">
          <cell r="A5" t="str">
            <v>04</v>
          </cell>
          <cell r="B5" t="str">
            <v>ATOMES ET MOLECULES-OPTIQUE ET LASERS-PLAS. CHAUDS</v>
          </cell>
        </row>
        <row r="6">
          <cell r="A6" t="str">
            <v>05</v>
          </cell>
          <cell r="B6" t="str">
            <v>MATIERE CONDENSEE: ORGANISATION ET DYNAMIQUE</v>
          </cell>
        </row>
        <row r="7">
          <cell r="A7" t="str">
            <v>06</v>
          </cell>
          <cell r="B7" t="str">
            <v>MATIERE CONDENSEE: STUCT. ET PROPRI. ELECTRONIQUES</v>
          </cell>
        </row>
        <row r="8">
          <cell r="A8" t="str">
            <v>07</v>
          </cell>
          <cell r="B8" t="str">
            <v>SCIENCES ET TECHNOLOGIES DE L'INFORMATION</v>
          </cell>
        </row>
        <row r="9">
          <cell r="A9" t="str">
            <v>08</v>
          </cell>
          <cell r="B9" t="str">
            <v>ELECTRONIQUE, SEMI-CONDUC.- PHOTONIQUE- GENIE ELEC</v>
          </cell>
        </row>
        <row r="10">
          <cell r="A10" t="str">
            <v>09</v>
          </cell>
          <cell r="B10" t="str">
            <v>MECANIQUE- GENIE DES MATERIAUX- ACOUSTIQUE</v>
          </cell>
        </row>
        <row r="11">
          <cell r="A11" t="str">
            <v>10</v>
          </cell>
          <cell r="B11" t="str">
            <v>ENERGIE-MECA. MIL. FLUIDES ET REACT.-GENIE PROCED</v>
          </cell>
        </row>
        <row r="12">
          <cell r="A12" t="str">
            <v>11</v>
          </cell>
          <cell r="B12" t="str">
            <v>PLANETE TERRE: STRUCTURE, HISTOIRE ET EVOLUTION</v>
          </cell>
        </row>
        <row r="13">
          <cell r="A13" t="str">
            <v>12</v>
          </cell>
          <cell r="B13" t="str">
            <v>PLANETE TERRE: ENVELOPPES SUPERFICIELLES</v>
          </cell>
        </row>
        <row r="14">
          <cell r="A14" t="str">
            <v>13</v>
          </cell>
          <cell r="B14" t="str">
            <v>PHYSIQUE ET CHIMIE DE LA TERRE</v>
          </cell>
        </row>
        <row r="15">
          <cell r="A15" t="str">
            <v>14</v>
          </cell>
          <cell r="B15" t="str">
            <v>SYSTEME SOLAIRE ET UNIVERS LOINTAIN</v>
          </cell>
        </row>
        <row r="16">
          <cell r="A16" t="str">
            <v>15</v>
          </cell>
          <cell r="B16" t="str">
            <v>SYSTEMES MOLECULAIRES COMPLEXES</v>
          </cell>
        </row>
        <row r="17">
          <cell r="A17" t="str">
            <v>16</v>
          </cell>
          <cell r="B17" t="str">
            <v>MOLECULES: SYNTHESE ET PROPRIETES</v>
          </cell>
        </row>
        <row r="18">
          <cell r="A18" t="str">
            <v>17</v>
          </cell>
          <cell r="B18" t="str">
            <v>MOLECULES: STRUCTURES ET INTERACTIONS</v>
          </cell>
        </row>
        <row r="19">
          <cell r="A19" t="str">
            <v>18</v>
          </cell>
          <cell r="B19" t="str">
            <v>ELEMENTS DE TRANSITION; INTERFACES ET CATALYSE</v>
          </cell>
        </row>
        <row r="20">
          <cell r="A20" t="str">
            <v>19</v>
          </cell>
          <cell r="B20" t="str">
            <v>ELABORATION, CARACTERISATION ET MODELIS. DU SOLIDE</v>
          </cell>
        </row>
        <row r="21">
          <cell r="A21" t="str">
            <v>20</v>
          </cell>
          <cell r="B21" t="str">
            <v>BIOMOLECULES: STRUCTURE ET MECANISMES D'ACTION</v>
          </cell>
        </row>
        <row r="22">
          <cell r="A22" t="str">
            <v>21</v>
          </cell>
          <cell r="B22" t="str">
            <v>BIOMOLECULES: RELATIONS STUCTURE-FONCTIONS</v>
          </cell>
        </row>
        <row r="23">
          <cell r="A23" t="str">
            <v>22</v>
          </cell>
          <cell r="B23" t="str">
            <v>THERAPEUTIQUE ET MEDICAMENTS-CONCEPTS ET MOYENS</v>
          </cell>
        </row>
        <row r="24">
          <cell r="A24" t="str">
            <v>23</v>
          </cell>
          <cell r="B24" t="str">
            <v>GENOMES - STRUCTURES, FONCTIONS, ET REGULATIONS</v>
          </cell>
        </row>
        <row r="25">
          <cell r="A25" t="str">
            <v>24</v>
          </cell>
          <cell r="B25" t="str">
            <v>BIOLOGIE CELLULAIRE - VIRUS ET PARASITES</v>
          </cell>
        </row>
        <row r="26">
          <cell r="A26" t="str">
            <v>25</v>
          </cell>
          <cell r="B26" t="str">
            <v>INTERACTIONS CELLULAIRES</v>
          </cell>
        </row>
        <row r="27">
          <cell r="A27" t="str">
            <v>26</v>
          </cell>
          <cell r="B27" t="str">
            <v>FONCTIONS DU VIVANT ET REGULATION</v>
          </cell>
        </row>
        <row r="28">
          <cell r="A28" t="str">
            <v>27</v>
          </cell>
          <cell r="B28" t="str">
            <v>BIOLOGIE VEGETALE</v>
          </cell>
        </row>
        <row r="29">
          <cell r="A29" t="str">
            <v>28</v>
          </cell>
          <cell r="B29" t="str">
            <v>BIOLOGIE DU DEVELOPPEMENT ET DE LA REPRODUCTION</v>
          </cell>
        </row>
        <row r="30">
          <cell r="A30" t="str">
            <v>29</v>
          </cell>
          <cell r="B30" t="str">
            <v>FONCT. MENTALES-NEUROSCIENCES INTEGRAT.-COMPORTEMT</v>
          </cell>
        </row>
        <row r="31">
          <cell r="A31" t="str">
            <v>30</v>
          </cell>
          <cell r="B31" t="str">
            <v>DIVER. BIOLOGIQUE-POPULATIONS-ECOSYSTEMES ET EVOLU</v>
          </cell>
        </row>
        <row r="32">
          <cell r="A32" t="str">
            <v>31</v>
          </cell>
          <cell r="B32" t="str">
            <v>HOMMES ET MILIEUX: EVOLUTION, INTERACTIONS</v>
          </cell>
        </row>
        <row r="33">
          <cell r="A33" t="str">
            <v>32</v>
          </cell>
          <cell r="B33" t="str">
            <v>MONDES ANCIENS ET MEDIEVAUX</v>
          </cell>
        </row>
        <row r="34">
          <cell r="A34" t="str">
            <v>33</v>
          </cell>
          <cell r="B34" t="str">
            <v>FORMATION DU MONDE MODERNE</v>
          </cell>
        </row>
        <row r="35">
          <cell r="A35" t="str">
            <v>34</v>
          </cell>
          <cell r="B35" t="str">
            <v>REPRESENTATIONS - LANGAGES - COMMUNICATION</v>
          </cell>
        </row>
        <row r="36">
          <cell r="A36" t="str">
            <v>35</v>
          </cell>
          <cell r="B36" t="str">
            <v>PENSEE PHILOSOPHIQUE-SCIENCES DES TEXTES-CREATIONS</v>
          </cell>
        </row>
        <row r="37">
          <cell r="A37" t="str">
            <v>36</v>
          </cell>
          <cell r="B37" t="str">
            <v>NORMES ET REGLES</v>
          </cell>
        </row>
        <row r="38">
          <cell r="A38" t="str">
            <v>37</v>
          </cell>
          <cell r="B38" t="str">
            <v>ECONOMIE ET SOCIETE</v>
          </cell>
        </row>
        <row r="39">
          <cell r="A39" t="str">
            <v>38</v>
          </cell>
          <cell r="B39" t="str">
            <v>UNITE DE L'HOMME ET DIVERSITE DES CULTURES</v>
          </cell>
        </row>
        <row r="40">
          <cell r="A40" t="str">
            <v>39</v>
          </cell>
          <cell r="B40" t="str">
            <v>ESPACES, TERRITOIRES ET SOCIETES</v>
          </cell>
        </row>
        <row r="41">
          <cell r="A41" t="str">
            <v>40</v>
          </cell>
          <cell r="B41" t="str">
            <v>POLITIQUE - POUVOIR - ORGANISATIONS</v>
          </cell>
        </row>
        <row r="42">
          <cell r="A42" t="str">
            <v>41</v>
          </cell>
          <cell r="B42" t="str">
            <v>GESTION DE LA RECHERCHE</v>
          </cell>
        </row>
        <row r="43">
          <cell r="A43" t="str">
            <v>42</v>
          </cell>
          <cell r="B43" t="str">
            <v>VALORISATION ECONOMIQUE SOCIALE &amp; CULTURELLE DE LA RECHERCHE</v>
          </cell>
        </row>
      </sheetData>
      <sheetData sheetId="45">
        <row r="2">
          <cell r="A2" t="str">
            <v>27</v>
          </cell>
          <cell r="B2">
            <v>17</v>
          </cell>
          <cell r="C2">
            <v>0</v>
          </cell>
        </row>
        <row r="3">
          <cell r="A3" t="str">
            <v>28</v>
          </cell>
          <cell r="B3">
            <v>23</v>
          </cell>
          <cell r="C3">
            <v>1</v>
          </cell>
        </row>
        <row r="4">
          <cell r="A4" t="str">
            <v>29</v>
          </cell>
          <cell r="B4">
            <v>40</v>
          </cell>
          <cell r="C4">
            <v>4</v>
          </cell>
        </row>
        <row r="5">
          <cell r="A5" t="str">
            <v>30</v>
          </cell>
          <cell r="B5">
            <v>81</v>
          </cell>
          <cell r="C5">
            <v>29</v>
          </cell>
        </row>
        <row r="6">
          <cell r="A6" t="str">
            <v>31</v>
          </cell>
          <cell r="B6">
            <v>90</v>
          </cell>
          <cell r="C6">
            <v>31</v>
          </cell>
        </row>
        <row r="7">
          <cell r="A7" t="str">
            <v>32</v>
          </cell>
          <cell r="B7">
            <v>113</v>
          </cell>
          <cell r="C7">
            <v>41</v>
          </cell>
        </row>
        <row r="8">
          <cell r="A8" t="str">
            <v>33</v>
          </cell>
          <cell r="B8">
            <v>96</v>
          </cell>
          <cell r="C8">
            <v>52</v>
          </cell>
        </row>
        <row r="9">
          <cell r="A9" t="str">
            <v>34</v>
          </cell>
          <cell r="B9">
            <v>130</v>
          </cell>
          <cell r="C9">
            <v>65</v>
          </cell>
        </row>
        <row r="10">
          <cell r="A10" t="str">
            <v>35</v>
          </cell>
          <cell r="B10">
            <v>146</v>
          </cell>
          <cell r="C10">
            <v>82</v>
          </cell>
        </row>
        <row r="11">
          <cell r="A11" t="str">
            <v>36</v>
          </cell>
          <cell r="B11">
            <v>170</v>
          </cell>
          <cell r="C11">
            <v>83</v>
          </cell>
        </row>
        <row r="12">
          <cell r="A12" t="str">
            <v>37</v>
          </cell>
          <cell r="B12">
            <v>208</v>
          </cell>
          <cell r="C12">
            <v>101</v>
          </cell>
        </row>
        <row r="13">
          <cell r="A13" t="str">
            <v>38</v>
          </cell>
          <cell r="B13">
            <v>229</v>
          </cell>
          <cell r="C13">
            <v>131</v>
          </cell>
        </row>
        <row r="14">
          <cell r="A14" t="str">
            <v>39</v>
          </cell>
          <cell r="B14">
            <v>248</v>
          </cell>
          <cell r="C14">
            <v>151</v>
          </cell>
        </row>
        <row r="15">
          <cell r="A15" t="str">
            <v>40</v>
          </cell>
          <cell r="B15">
            <v>232</v>
          </cell>
          <cell r="C15">
            <v>127</v>
          </cell>
        </row>
        <row r="16">
          <cell r="A16" t="str">
            <v>41</v>
          </cell>
          <cell r="B16">
            <v>215</v>
          </cell>
          <cell r="C16">
            <v>140</v>
          </cell>
        </row>
        <row r="17">
          <cell r="A17" t="str">
            <v>42</v>
          </cell>
          <cell r="B17">
            <v>273</v>
          </cell>
          <cell r="C17">
            <v>177</v>
          </cell>
        </row>
        <row r="18">
          <cell r="A18" t="str">
            <v>43</v>
          </cell>
          <cell r="B18">
            <v>257</v>
          </cell>
          <cell r="C18">
            <v>170</v>
          </cell>
        </row>
        <row r="19">
          <cell r="A19" t="str">
            <v>44</v>
          </cell>
          <cell r="B19">
            <v>218</v>
          </cell>
          <cell r="C19">
            <v>204</v>
          </cell>
        </row>
        <row r="20">
          <cell r="A20" t="str">
            <v>45</v>
          </cell>
          <cell r="B20">
            <v>186</v>
          </cell>
          <cell r="C20">
            <v>140</v>
          </cell>
        </row>
        <row r="21">
          <cell r="A21" t="str">
            <v>46</v>
          </cell>
          <cell r="B21">
            <v>235</v>
          </cell>
          <cell r="C21">
            <v>208</v>
          </cell>
        </row>
        <row r="22">
          <cell r="A22" t="str">
            <v>47</v>
          </cell>
          <cell r="B22">
            <v>260</v>
          </cell>
          <cell r="C22">
            <v>243</v>
          </cell>
        </row>
        <row r="23">
          <cell r="A23" t="str">
            <v>48</v>
          </cell>
          <cell r="B23">
            <v>201</v>
          </cell>
          <cell r="C23">
            <v>219</v>
          </cell>
        </row>
        <row r="24">
          <cell r="A24" t="str">
            <v>49</v>
          </cell>
          <cell r="B24">
            <v>170</v>
          </cell>
          <cell r="C24">
            <v>223</v>
          </cell>
        </row>
        <row r="25">
          <cell r="A25" t="str">
            <v>50</v>
          </cell>
          <cell r="B25">
            <v>125</v>
          </cell>
          <cell r="C25">
            <v>223</v>
          </cell>
        </row>
        <row r="26">
          <cell r="A26" t="str">
            <v>51</v>
          </cell>
          <cell r="B26">
            <v>112</v>
          </cell>
          <cell r="C26">
            <v>211</v>
          </cell>
        </row>
        <row r="27">
          <cell r="A27" t="str">
            <v>52</v>
          </cell>
          <cell r="B27">
            <v>92</v>
          </cell>
          <cell r="C27">
            <v>225</v>
          </cell>
        </row>
        <row r="28">
          <cell r="A28" t="str">
            <v>53</v>
          </cell>
          <cell r="B28">
            <v>96</v>
          </cell>
          <cell r="C28">
            <v>235</v>
          </cell>
        </row>
        <row r="29">
          <cell r="A29" t="str">
            <v>54</v>
          </cell>
          <cell r="B29">
            <v>73</v>
          </cell>
          <cell r="C29">
            <v>236</v>
          </cell>
        </row>
        <row r="30">
          <cell r="A30" t="str">
            <v>55</v>
          </cell>
          <cell r="B30">
            <v>71</v>
          </cell>
          <cell r="C30">
            <v>286</v>
          </cell>
        </row>
        <row r="31">
          <cell r="A31" t="str">
            <v>56</v>
          </cell>
          <cell r="B31">
            <v>37</v>
          </cell>
          <cell r="C31">
            <v>361</v>
          </cell>
        </row>
        <row r="32">
          <cell r="A32" t="str">
            <v>57</v>
          </cell>
          <cell r="B32">
            <v>32</v>
          </cell>
          <cell r="C32">
            <v>337</v>
          </cell>
        </row>
        <row r="33">
          <cell r="A33" t="str">
            <v>58</v>
          </cell>
          <cell r="B33">
            <v>18</v>
          </cell>
          <cell r="C33">
            <v>355</v>
          </cell>
        </row>
        <row r="34">
          <cell r="A34" t="str">
            <v>59</v>
          </cell>
          <cell r="B34">
            <v>6</v>
          </cell>
          <cell r="C34">
            <v>366</v>
          </cell>
        </row>
        <row r="35">
          <cell r="A35" t="str">
            <v>60</v>
          </cell>
          <cell r="B35">
            <v>5</v>
          </cell>
          <cell r="C35">
            <v>337</v>
          </cell>
        </row>
        <row r="36">
          <cell r="A36" t="str">
            <v>61</v>
          </cell>
          <cell r="B36">
            <v>1</v>
          </cell>
          <cell r="C36">
            <v>342</v>
          </cell>
        </row>
        <row r="37">
          <cell r="A37" t="str">
            <v>62</v>
          </cell>
          <cell r="B37">
            <v>1</v>
          </cell>
          <cell r="C37">
            <v>290</v>
          </cell>
        </row>
        <row r="38">
          <cell r="A38" t="str">
            <v>63</v>
          </cell>
          <cell r="B38">
            <v>0</v>
          </cell>
          <cell r="C38">
            <v>312</v>
          </cell>
        </row>
        <row r="39">
          <cell r="A39" t="str">
            <v>64</v>
          </cell>
          <cell r="B39">
            <v>0</v>
          </cell>
          <cell r="C39">
            <v>237</v>
          </cell>
        </row>
        <row r="40">
          <cell r="A40" t="str">
            <v>65</v>
          </cell>
          <cell r="B40">
            <v>0</v>
          </cell>
          <cell r="C40">
            <v>176</v>
          </cell>
        </row>
        <row r="41">
          <cell r="A41" t="str">
            <v>66</v>
          </cell>
          <cell r="B41">
            <v>0</v>
          </cell>
          <cell r="C41">
            <v>128</v>
          </cell>
        </row>
        <row r="42">
          <cell r="A42" t="str">
            <v>67</v>
          </cell>
          <cell r="B42">
            <v>0</v>
          </cell>
          <cell r="C42">
            <v>60</v>
          </cell>
        </row>
        <row r="43">
          <cell r="A43" t="str">
            <v>68</v>
          </cell>
          <cell r="B43">
            <v>0</v>
          </cell>
          <cell r="C43">
            <v>31</v>
          </cell>
        </row>
        <row r="44">
          <cell r="A44" t="str">
            <v>69</v>
          </cell>
          <cell r="B44">
            <v>0</v>
          </cell>
          <cell r="C44">
            <v>8</v>
          </cell>
        </row>
        <row r="45">
          <cell r="A45" t="str">
            <v>70</v>
          </cell>
          <cell r="B45">
            <v>0</v>
          </cell>
          <cell r="C45">
            <v>1</v>
          </cell>
        </row>
      </sheetData>
      <sheetData sheetId="46"/>
      <sheetData sheetId="47">
        <row r="36">
          <cell r="A36" t="str">
            <v>01 27</v>
          </cell>
          <cell r="B36" t="str">
            <v>01</v>
          </cell>
          <cell r="C36" t="str">
            <v>27</v>
          </cell>
          <cell r="D36">
            <v>0</v>
          </cell>
          <cell r="E36">
            <v>1</v>
          </cell>
        </row>
        <row r="37">
          <cell r="A37" t="str">
            <v>01 28</v>
          </cell>
          <cell r="B37" t="str">
            <v>01</v>
          </cell>
          <cell r="C37" t="str">
            <v>28</v>
          </cell>
          <cell r="D37">
            <v>0</v>
          </cell>
          <cell r="E37">
            <v>0</v>
          </cell>
        </row>
        <row r="38">
          <cell r="A38" t="str">
            <v>01 29</v>
          </cell>
          <cell r="B38" t="str">
            <v>01</v>
          </cell>
          <cell r="C38" t="str">
            <v>29</v>
          </cell>
          <cell r="D38">
            <v>0</v>
          </cell>
          <cell r="E38">
            <v>0</v>
          </cell>
        </row>
        <row r="39">
          <cell r="A39" t="str">
            <v>01 30</v>
          </cell>
          <cell r="B39" t="str">
            <v>01</v>
          </cell>
          <cell r="C39" t="str">
            <v>30</v>
          </cell>
          <cell r="D39">
            <v>0</v>
          </cell>
          <cell r="E39">
            <v>0</v>
          </cell>
        </row>
        <row r="40">
          <cell r="A40" t="str">
            <v>01 31</v>
          </cell>
          <cell r="B40" t="str">
            <v>01</v>
          </cell>
          <cell r="C40" t="str">
            <v>31</v>
          </cell>
          <cell r="D40">
            <v>0</v>
          </cell>
          <cell r="E40">
            <v>1</v>
          </cell>
        </row>
        <row r="41">
          <cell r="A41" t="str">
            <v>01 32</v>
          </cell>
          <cell r="B41" t="str">
            <v>01</v>
          </cell>
          <cell r="C41" t="str">
            <v>32</v>
          </cell>
          <cell r="D41">
            <v>0</v>
          </cell>
          <cell r="E41">
            <v>3</v>
          </cell>
        </row>
        <row r="42">
          <cell r="A42" t="str">
            <v>01 33</v>
          </cell>
          <cell r="B42" t="str">
            <v>01</v>
          </cell>
          <cell r="C42" t="str">
            <v>33</v>
          </cell>
          <cell r="D42">
            <v>0</v>
          </cell>
          <cell r="E42">
            <v>1</v>
          </cell>
        </row>
        <row r="43">
          <cell r="A43" t="str">
            <v>01 34</v>
          </cell>
          <cell r="B43" t="str">
            <v>01</v>
          </cell>
          <cell r="C43" t="str">
            <v>34</v>
          </cell>
          <cell r="D43">
            <v>0</v>
          </cell>
          <cell r="E43">
            <v>0</v>
          </cell>
        </row>
        <row r="44">
          <cell r="A44" t="str">
            <v>01 35</v>
          </cell>
          <cell r="B44" t="str">
            <v>01</v>
          </cell>
          <cell r="C44" t="str">
            <v>35</v>
          </cell>
          <cell r="D44">
            <v>1</v>
          </cell>
          <cell r="E44">
            <v>0</v>
          </cell>
        </row>
        <row r="45">
          <cell r="A45" t="str">
            <v>01 36</v>
          </cell>
          <cell r="B45" t="str">
            <v>01</v>
          </cell>
          <cell r="C45" t="str">
            <v>36</v>
          </cell>
          <cell r="D45">
            <v>0</v>
          </cell>
          <cell r="E45">
            <v>0</v>
          </cell>
        </row>
        <row r="46">
          <cell r="A46" t="str">
            <v>01 37</v>
          </cell>
          <cell r="B46" t="str">
            <v>01</v>
          </cell>
          <cell r="C46" t="str">
            <v>37</v>
          </cell>
          <cell r="D46">
            <v>0</v>
          </cell>
          <cell r="E46">
            <v>1</v>
          </cell>
        </row>
        <row r="47">
          <cell r="A47" t="str">
            <v>01 38</v>
          </cell>
          <cell r="B47" t="str">
            <v>01</v>
          </cell>
          <cell r="C47" t="str">
            <v>38</v>
          </cell>
          <cell r="D47">
            <v>1</v>
          </cell>
          <cell r="E47">
            <v>0</v>
          </cell>
        </row>
        <row r="48">
          <cell r="A48" t="str">
            <v>01 39</v>
          </cell>
          <cell r="B48" t="str">
            <v>01</v>
          </cell>
          <cell r="C48" t="str">
            <v>39</v>
          </cell>
          <cell r="D48">
            <v>0</v>
          </cell>
          <cell r="E48">
            <v>5</v>
          </cell>
        </row>
        <row r="49">
          <cell r="A49" t="str">
            <v>01 40</v>
          </cell>
          <cell r="B49" t="str">
            <v>01</v>
          </cell>
          <cell r="C49" t="str">
            <v>40</v>
          </cell>
          <cell r="D49">
            <v>0</v>
          </cell>
          <cell r="E49">
            <v>3</v>
          </cell>
        </row>
        <row r="50">
          <cell r="A50" t="str">
            <v>01 41</v>
          </cell>
          <cell r="B50" t="str">
            <v>01</v>
          </cell>
          <cell r="C50" t="str">
            <v>41</v>
          </cell>
          <cell r="D50">
            <v>0</v>
          </cell>
          <cell r="E50">
            <v>2</v>
          </cell>
        </row>
        <row r="51">
          <cell r="A51" t="str">
            <v>01 42</v>
          </cell>
          <cell r="B51" t="str">
            <v>01</v>
          </cell>
          <cell r="C51" t="str">
            <v>42</v>
          </cell>
          <cell r="D51">
            <v>0</v>
          </cell>
          <cell r="E51">
            <v>3</v>
          </cell>
        </row>
        <row r="52">
          <cell r="A52" t="str">
            <v>01 43</v>
          </cell>
          <cell r="B52" t="str">
            <v>01</v>
          </cell>
          <cell r="C52" t="str">
            <v>43</v>
          </cell>
          <cell r="D52">
            <v>3</v>
          </cell>
          <cell r="E52">
            <v>8</v>
          </cell>
        </row>
        <row r="53">
          <cell r="A53" t="str">
            <v>01 44</v>
          </cell>
          <cell r="B53" t="str">
            <v>01</v>
          </cell>
          <cell r="C53" t="str">
            <v>44</v>
          </cell>
          <cell r="D53">
            <v>4</v>
          </cell>
          <cell r="E53">
            <v>4</v>
          </cell>
        </row>
        <row r="54">
          <cell r="A54" t="str">
            <v>01 45</v>
          </cell>
          <cell r="B54" t="str">
            <v>01</v>
          </cell>
          <cell r="C54" t="str">
            <v>45</v>
          </cell>
          <cell r="D54">
            <v>0</v>
          </cell>
          <cell r="E54">
            <v>3</v>
          </cell>
        </row>
        <row r="55">
          <cell r="A55" t="str">
            <v>01 46</v>
          </cell>
          <cell r="B55" t="str">
            <v>01</v>
          </cell>
          <cell r="C55" t="str">
            <v>46</v>
          </cell>
          <cell r="D55">
            <v>2</v>
          </cell>
          <cell r="E55">
            <v>4</v>
          </cell>
        </row>
        <row r="56">
          <cell r="A56" t="str">
            <v>01 47</v>
          </cell>
          <cell r="B56" t="str">
            <v>01</v>
          </cell>
          <cell r="C56" t="str">
            <v>47</v>
          </cell>
          <cell r="D56">
            <v>4</v>
          </cell>
          <cell r="E56">
            <v>15</v>
          </cell>
        </row>
        <row r="57">
          <cell r="A57" t="str">
            <v>01 48</v>
          </cell>
          <cell r="B57" t="str">
            <v>01</v>
          </cell>
          <cell r="C57" t="str">
            <v>48</v>
          </cell>
          <cell r="D57">
            <v>1</v>
          </cell>
          <cell r="E57">
            <v>5</v>
          </cell>
        </row>
        <row r="58">
          <cell r="A58" t="str">
            <v>01 49</v>
          </cell>
          <cell r="B58" t="str">
            <v>01</v>
          </cell>
          <cell r="C58" t="str">
            <v>49</v>
          </cell>
          <cell r="D58">
            <v>5</v>
          </cell>
          <cell r="E58">
            <v>4</v>
          </cell>
        </row>
        <row r="59">
          <cell r="A59" t="str">
            <v>01 50</v>
          </cell>
          <cell r="B59" t="str">
            <v>01</v>
          </cell>
          <cell r="C59" t="str">
            <v>50</v>
          </cell>
          <cell r="D59">
            <v>1</v>
          </cell>
          <cell r="E59">
            <v>1</v>
          </cell>
        </row>
        <row r="60">
          <cell r="A60" t="str">
            <v>01 51</v>
          </cell>
          <cell r="B60" t="str">
            <v>01</v>
          </cell>
          <cell r="C60" t="str">
            <v>51</v>
          </cell>
          <cell r="D60">
            <v>5</v>
          </cell>
          <cell r="E60">
            <v>8</v>
          </cell>
        </row>
        <row r="61">
          <cell r="A61" t="str">
            <v>01 52</v>
          </cell>
          <cell r="B61" t="str">
            <v>01</v>
          </cell>
          <cell r="C61" t="str">
            <v>52</v>
          </cell>
          <cell r="D61">
            <v>4</v>
          </cell>
          <cell r="E61">
            <v>6</v>
          </cell>
        </row>
        <row r="62">
          <cell r="A62" t="str">
            <v>01 53</v>
          </cell>
          <cell r="B62" t="str">
            <v>01</v>
          </cell>
          <cell r="C62" t="str">
            <v>53</v>
          </cell>
          <cell r="D62">
            <v>4</v>
          </cell>
          <cell r="E62">
            <v>5</v>
          </cell>
        </row>
        <row r="63">
          <cell r="A63" t="str">
            <v>01 54</v>
          </cell>
          <cell r="B63" t="str">
            <v>01</v>
          </cell>
          <cell r="C63" t="str">
            <v>54</v>
          </cell>
          <cell r="D63">
            <v>6</v>
          </cell>
          <cell r="E63">
            <v>5</v>
          </cell>
        </row>
        <row r="64">
          <cell r="A64" t="str">
            <v>01 55</v>
          </cell>
          <cell r="B64" t="str">
            <v>01</v>
          </cell>
          <cell r="C64" t="str">
            <v>55</v>
          </cell>
          <cell r="D64">
            <v>7</v>
          </cell>
          <cell r="E64">
            <v>2</v>
          </cell>
        </row>
        <row r="65">
          <cell r="A65" t="str">
            <v>01 56</v>
          </cell>
          <cell r="B65" t="str">
            <v>01</v>
          </cell>
          <cell r="C65" t="str">
            <v>56</v>
          </cell>
          <cell r="D65">
            <v>6</v>
          </cell>
          <cell r="E65">
            <v>2</v>
          </cell>
        </row>
        <row r="66">
          <cell r="A66" t="str">
            <v>01 57</v>
          </cell>
          <cell r="B66" t="str">
            <v>01</v>
          </cell>
          <cell r="C66" t="str">
            <v>57</v>
          </cell>
          <cell r="D66">
            <v>10</v>
          </cell>
          <cell r="E66">
            <v>4</v>
          </cell>
        </row>
        <row r="67">
          <cell r="A67" t="str">
            <v>01 58</v>
          </cell>
          <cell r="B67" t="str">
            <v>01</v>
          </cell>
          <cell r="C67" t="str">
            <v>58</v>
          </cell>
          <cell r="D67">
            <v>11</v>
          </cell>
          <cell r="E67">
            <v>3</v>
          </cell>
        </row>
        <row r="68">
          <cell r="A68" t="str">
            <v>01 59</v>
          </cell>
          <cell r="B68" t="str">
            <v>01</v>
          </cell>
          <cell r="C68" t="str">
            <v>59</v>
          </cell>
          <cell r="D68">
            <v>11</v>
          </cell>
          <cell r="E68">
            <v>1</v>
          </cell>
        </row>
        <row r="69">
          <cell r="A69" t="str">
            <v>01 60</v>
          </cell>
          <cell r="B69" t="str">
            <v>01</v>
          </cell>
          <cell r="C69" t="str">
            <v>60</v>
          </cell>
          <cell r="D69">
            <v>8</v>
          </cell>
          <cell r="E69">
            <v>3</v>
          </cell>
        </row>
        <row r="70">
          <cell r="A70" t="str">
            <v>01 61</v>
          </cell>
          <cell r="B70" t="str">
            <v>01</v>
          </cell>
          <cell r="C70" t="str">
            <v>61</v>
          </cell>
          <cell r="D70">
            <v>12</v>
          </cell>
          <cell r="E70">
            <v>1</v>
          </cell>
        </row>
        <row r="71">
          <cell r="A71" t="str">
            <v>01 62</v>
          </cell>
          <cell r="B71" t="str">
            <v>01</v>
          </cell>
          <cell r="C71" t="str">
            <v>62</v>
          </cell>
          <cell r="D71">
            <v>16</v>
          </cell>
          <cell r="E71">
            <v>1</v>
          </cell>
        </row>
        <row r="72">
          <cell r="A72" t="str">
            <v>01 63</v>
          </cell>
          <cell r="B72" t="str">
            <v>01</v>
          </cell>
          <cell r="C72" t="str">
            <v>63</v>
          </cell>
          <cell r="D72">
            <v>13</v>
          </cell>
          <cell r="E72">
            <v>0</v>
          </cell>
        </row>
        <row r="73">
          <cell r="A73" t="str">
            <v>01 64</v>
          </cell>
          <cell r="B73" t="str">
            <v>01</v>
          </cell>
          <cell r="C73" t="str">
            <v>64</v>
          </cell>
          <cell r="D73">
            <v>10</v>
          </cell>
          <cell r="E73">
            <v>0</v>
          </cell>
        </row>
        <row r="74">
          <cell r="A74" t="str">
            <v>01 65</v>
          </cell>
          <cell r="B74" t="str">
            <v>01</v>
          </cell>
          <cell r="C74" t="str">
            <v>65</v>
          </cell>
          <cell r="D74">
            <v>22</v>
          </cell>
          <cell r="E74">
            <v>0</v>
          </cell>
        </row>
        <row r="75">
          <cell r="A75" t="str">
            <v>01 66</v>
          </cell>
          <cell r="B75" t="str">
            <v>01</v>
          </cell>
          <cell r="C75" t="str">
            <v>66</v>
          </cell>
          <cell r="D75">
            <v>21</v>
          </cell>
          <cell r="E75">
            <v>0</v>
          </cell>
        </row>
        <row r="76">
          <cell r="A76" t="str">
            <v>01 67</v>
          </cell>
          <cell r="B76" t="str">
            <v>01</v>
          </cell>
          <cell r="C76" t="str">
            <v>67</v>
          </cell>
          <cell r="D76">
            <v>10</v>
          </cell>
          <cell r="E76">
            <v>0</v>
          </cell>
        </row>
        <row r="77">
          <cell r="A77" t="str">
            <v>01 68</v>
          </cell>
          <cell r="B77" t="str">
            <v>01</v>
          </cell>
          <cell r="C77" t="str">
            <v>68</v>
          </cell>
          <cell r="D77">
            <v>7</v>
          </cell>
          <cell r="E77">
            <v>0</v>
          </cell>
        </row>
        <row r="78">
          <cell r="A78" t="str">
            <v>01 69</v>
          </cell>
          <cell r="B78" t="str">
            <v>01</v>
          </cell>
          <cell r="C78" t="str">
            <v>69</v>
          </cell>
          <cell r="D78">
            <v>4</v>
          </cell>
          <cell r="E78">
            <v>0</v>
          </cell>
        </row>
        <row r="79">
          <cell r="A79" t="str">
            <v>01 70</v>
          </cell>
          <cell r="B79" t="str">
            <v>01</v>
          </cell>
          <cell r="C79" t="str">
            <v>70</v>
          </cell>
          <cell r="D79">
            <v>1</v>
          </cell>
          <cell r="E79">
            <v>0</v>
          </cell>
        </row>
        <row r="80">
          <cell r="A80" t="str">
            <v>02 27</v>
          </cell>
          <cell r="B80" t="str">
            <v>02</v>
          </cell>
          <cell r="C80" t="str">
            <v>27</v>
          </cell>
          <cell r="D80">
            <v>0</v>
          </cell>
          <cell r="E80">
            <v>0</v>
          </cell>
        </row>
        <row r="81">
          <cell r="A81" t="str">
            <v>02 28</v>
          </cell>
          <cell r="B81" t="str">
            <v>02</v>
          </cell>
          <cell r="C81" t="str">
            <v>28</v>
          </cell>
          <cell r="D81">
            <v>0</v>
          </cell>
          <cell r="E81">
            <v>0</v>
          </cell>
        </row>
        <row r="82">
          <cell r="A82" t="str">
            <v>02 29</v>
          </cell>
          <cell r="B82" t="str">
            <v>02</v>
          </cell>
          <cell r="C82" t="str">
            <v>29</v>
          </cell>
          <cell r="D82">
            <v>0</v>
          </cell>
          <cell r="E82">
            <v>2</v>
          </cell>
        </row>
        <row r="83">
          <cell r="A83" t="str">
            <v>02 30</v>
          </cell>
          <cell r="B83" t="str">
            <v>02</v>
          </cell>
          <cell r="C83" t="str">
            <v>30</v>
          </cell>
          <cell r="D83">
            <v>0</v>
          </cell>
          <cell r="E83">
            <v>6</v>
          </cell>
        </row>
        <row r="84">
          <cell r="A84" t="str">
            <v>02 31</v>
          </cell>
          <cell r="B84" t="str">
            <v>02</v>
          </cell>
          <cell r="C84" t="str">
            <v>31</v>
          </cell>
          <cell r="D84">
            <v>1</v>
          </cell>
          <cell r="E84">
            <v>2</v>
          </cell>
        </row>
        <row r="85">
          <cell r="A85" t="str">
            <v>02 32</v>
          </cell>
          <cell r="B85" t="str">
            <v>02</v>
          </cell>
          <cell r="C85" t="str">
            <v>32</v>
          </cell>
          <cell r="D85">
            <v>0</v>
          </cell>
          <cell r="E85">
            <v>4</v>
          </cell>
        </row>
        <row r="86">
          <cell r="A86" t="str">
            <v>02 33</v>
          </cell>
          <cell r="B86" t="str">
            <v>02</v>
          </cell>
          <cell r="C86" t="str">
            <v>33</v>
          </cell>
          <cell r="D86">
            <v>0</v>
          </cell>
          <cell r="E86">
            <v>4</v>
          </cell>
        </row>
        <row r="87">
          <cell r="A87" t="str">
            <v>02 34</v>
          </cell>
          <cell r="B87" t="str">
            <v>02</v>
          </cell>
          <cell r="C87" t="str">
            <v>34</v>
          </cell>
          <cell r="D87">
            <v>0</v>
          </cell>
          <cell r="E87">
            <v>2</v>
          </cell>
        </row>
        <row r="88">
          <cell r="A88" t="str">
            <v>02 35</v>
          </cell>
          <cell r="B88" t="str">
            <v>02</v>
          </cell>
          <cell r="C88" t="str">
            <v>35</v>
          </cell>
          <cell r="D88">
            <v>0</v>
          </cell>
          <cell r="E88">
            <v>2</v>
          </cell>
        </row>
        <row r="89">
          <cell r="A89" t="str">
            <v>02 36</v>
          </cell>
          <cell r="B89" t="str">
            <v>02</v>
          </cell>
          <cell r="C89" t="str">
            <v>36</v>
          </cell>
          <cell r="D89">
            <v>2</v>
          </cell>
          <cell r="E89">
            <v>5</v>
          </cell>
        </row>
        <row r="90">
          <cell r="A90" t="str">
            <v>02 37</v>
          </cell>
          <cell r="B90" t="str">
            <v>02</v>
          </cell>
          <cell r="C90" t="str">
            <v>37</v>
          </cell>
          <cell r="D90">
            <v>0</v>
          </cell>
          <cell r="E90">
            <v>6</v>
          </cell>
        </row>
        <row r="91">
          <cell r="A91" t="str">
            <v>02 38</v>
          </cell>
          <cell r="B91" t="str">
            <v>02</v>
          </cell>
          <cell r="C91" t="str">
            <v>38</v>
          </cell>
          <cell r="D91">
            <v>3</v>
          </cell>
          <cell r="E91">
            <v>11</v>
          </cell>
        </row>
        <row r="92">
          <cell r="A92" t="str">
            <v>02 39</v>
          </cell>
          <cell r="B92" t="str">
            <v>02</v>
          </cell>
          <cell r="C92" t="str">
            <v>39</v>
          </cell>
          <cell r="D92">
            <v>3</v>
          </cell>
          <cell r="E92">
            <v>4</v>
          </cell>
        </row>
        <row r="93">
          <cell r="A93" t="str">
            <v>02 40</v>
          </cell>
          <cell r="B93" t="str">
            <v>02</v>
          </cell>
          <cell r="C93" t="str">
            <v>40</v>
          </cell>
          <cell r="D93">
            <v>1</v>
          </cell>
          <cell r="E93">
            <v>10</v>
          </cell>
        </row>
        <row r="94">
          <cell r="A94" t="str">
            <v>02 41</v>
          </cell>
          <cell r="B94" t="str">
            <v>02</v>
          </cell>
          <cell r="C94" t="str">
            <v>41</v>
          </cell>
          <cell r="D94">
            <v>7</v>
          </cell>
          <cell r="E94">
            <v>5</v>
          </cell>
        </row>
        <row r="95">
          <cell r="A95" t="str">
            <v>02 42</v>
          </cell>
          <cell r="B95" t="str">
            <v>02</v>
          </cell>
          <cell r="C95" t="str">
            <v>42</v>
          </cell>
          <cell r="D95">
            <v>5</v>
          </cell>
          <cell r="E95">
            <v>13</v>
          </cell>
        </row>
        <row r="96">
          <cell r="A96" t="str">
            <v>02 43</v>
          </cell>
          <cell r="B96" t="str">
            <v>02</v>
          </cell>
          <cell r="C96" t="str">
            <v>43</v>
          </cell>
          <cell r="D96">
            <v>6</v>
          </cell>
          <cell r="E96">
            <v>8</v>
          </cell>
        </row>
        <row r="97">
          <cell r="A97" t="str">
            <v>02 44</v>
          </cell>
          <cell r="B97" t="str">
            <v>02</v>
          </cell>
          <cell r="C97" t="str">
            <v>44</v>
          </cell>
          <cell r="D97">
            <v>5</v>
          </cell>
          <cell r="E97">
            <v>4</v>
          </cell>
        </row>
        <row r="98">
          <cell r="A98" t="str">
            <v>02 45</v>
          </cell>
          <cell r="B98" t="str">
            <v>02</v>
          </cell>
          <cell r="C98" t="str">
            <v>45</v>
          </cell>
          <cell r="D98">
            <v>1</v>
          </cell>
          <cell r="E98">
            <v>0</v>
          </cell>
        </row>
        <row r="99">
          <cell r="A99" t="str">
            <v>02 46</v>
          </cell>
          <cell r="B99" t="str">
            <v>02</v>
          </cell>
          <cell r="C99" t="str">
            <v>46</v>
          </cell>
          <cell r="D99">
            <v>7</v>
          </cell>
          <cell r="E99">
            <v>7</v>
          </cell>
        </row>
        <row r="100">
          <cell r="A100" t="str">
            <v>02 47</v>
          </cell>
          <cell r="B100" t="str">
            <v>02</v>
          </cell>
          <cell r="C100" t="str">
            <v>47</v>
          </cell>
          <cell r="D100">
            <v>3</v>
          </cell>
          <cell r="E100">
            <v>6</v>
          </cell>
        </row>
        <row r="101">
          <cell r="A101" t="str">
            <v>02 48</v>
          </cell>
          <cell r="B101" t="str">
            <v>02</v>
          </cell>
          <cell r="C101" t="str">
            <v>48</v>
          </cell>
          <cell r="D101">
            <v>3</v>
          </cell>
          <cell r="E101">
            <v>5</v>
          </cell>
        </row>
        <row r="102">
          <cell r="A102" t="str">
            <v>02 49</v>
          </cell>
          <cell r="B102" t="str">
            <v>02</v>
          </cell>
          <cell r="C102" t="str">
            <v>49</v>
          </cell>
          <cell r="D102">
            <v>1</v>
          </cell>
          <cell r="E102">
            <v>3</v>
          </cell>
        </row>
        <row r="103">
          <cell r="A103" t="str">
            <v>02 50</v>
          </cell>
          <cell r="B103" t="str">
            <v>02</v>
          </cell>
          <cell r="C103" t="str">
            <v>50</v>
          </cell>
          <cell r="D103">
            <v>4</v>
          </cell>
          <cell r="E103">
            <v>2</v>
          </cell>
        </row>
        <row r="104">
          <cell r="A104" t="str">
            <v>02 51</v>
          </cell>
          <cell r="B104" t="str">
            <v>02</v>
          </cell>
          <cell r="C104" t="str">
            <v>51</v>
          </cell>
          <cell r="D104">
            <v>3</v>
          </cell>
          <cell r="E104">
            <v>3</v>
          </cell>
        </row>
        <row r="105">
          <cell r="A105" t="str">
            <v>02 52</v>
          </cell>
          <cell r="B105" t="str">
            <v>02</v>
          </cell>
          <cell r="C105" t="str">
            <v>52</v>
          </cell>
          <cell r="D105">
            <v>5</v>
          </cell>
          <cell r="E105">
            <v>5</v>
          </cell>
        </row>
        <row r="106">
          <cell r="A106" t="str">
            <v>02 53</v>
          </cell>
          <cell r="B106" t="str">
            <v>02</v>
          </cell>
          <cell r="C106" t="str">
            <v>53</v>
          </cell>
          <cell r="D106">
            <v>6</v>
          </cell>
          <cell r="E106">
            <v>4</v>
          </cell>
        </row>
        <row r="107">
          <cell r="A107" t="str">
            <v>02 54</v>
          </cell>
          <cell r="B107" t="str">
            <v>02</v>
          </cell>
          <cell r="C107" t="str">
            <v>54</v>
          </cell>
          <cell r="D107">
            <v>6</v>
          </cell>
          <cell r="E107">
            <v>3</v>
          </cell>
        </row>
        <row r="108">
          <cell r="A108" t="str">
            <v>02 55</v>
          </cell>
          <cell r="B108" t="str">
            <v>02</v>
          </cell>
          <cell r="C108" t="str">
            <v>55</v>
          </cell>
          <cell r="D108">
            <v>7</v>
          </cell>
          <cell r="E108">
            <v>8</v>
          </cell>
        </row>
        <row r="109">
          <cell r="A109" t="str">
            <v>02 56</v>
          </cell>
          <cell r="B109" t="str">
            <v>02</v>
          </cell>
          <cell r="C109" t="str">
            <v>56</v>
          </cell>
          <cell r="D109">
            <v>3</v>
          </cell>
          <cell r="E109">
            <v>1</v>
          </cell>
        </row>
        <row r="110">
          <cell r="A110" t="str">
            <v>02 57</v>
          </cell>
          <cell r="B110" t="str">
            <v>02</v>
          </cell>
          <cell r="C110" t="str">
            <v>57</v>
          </cell>
          <cell r="D110">
            <v>3</v>
          </cell>
          <cell r="E110">
            <v>3</v>
          </cell>
        </row>
        <row r="111">
          <cell r="A111" t="str">
            <v>02 58</v>
          </cell>
          <cell r="B111" t="str">
            <v>02</v>
          </cell>
          <cell r="C111" t="str">
            <v>58</v>
          </cell>
          <cell r="D111">
            <v>2</v>
          </cell>
          <cell r="E111">
            <v>1</v>
          </cell>
        </row>
        <row r="112">
          <cell r="A112" t="str">
            <v>02 59</v>
          </cell>
          <cell r="B112" t="str">
            <v>02</v>
          </cell>
          <cell r="C112" t="str">
            <v>59</v>
          </cell>
          <cell r="D112">
            <v>8</v>
          </cell>
          <cell r="E112">
            <v>1</v>
          </cell>
        </row>
        <row r="113">
          <cell r="A113" t="str">
            <v>02 60</v>
          </cell>
          <cell r="B113" t="str">
            <v>02</v>
          </cell>
          <cell r="C113" t="str">
            <v>60</v>
          </cell>
          <cell r="D113">
            <v>9</v>
          </cell>
          <cell r="E113">
            <v>0</v>
          </cell>
        </row>
        <row r="114">
          <cell r="A114" t="str">
            <v>02 61</v>
          </cell>
          <cell r="B114" t="str">
            <v>02</v>
          </cell>
          <cell r="C114" t="str">
            <v>61</v>
          </cell>
          <cell r="D114">
            <v>4</v>
          </cell>
          <cell r="E114">
            <v>0</v>
          </cell>
        </row>
        <row r="115">
          <cell r="A115" t="str">
            <v>02 62</v>
          </cell>
          <cell r="B115" t="str">
            <v>02</v>
          </cell>
          <cell r="C115" t="str">
            <v>62</v>
          </cell>
          <cell r="D115">
            <v>7</v>
          </cell>
          <cell r="E115">
            <v>0</v>
          </cell>
        </row>
        <row r="116">
          <cell r="A116" t="str">
            <v>02 63</v>
          </cell>
          <cell r="B116" t="str">
            <v>02</v>
          </cell>
          <cell r="C116" t="str">
            <v>63</v>
          </cell>
          <cell r="D116">
            <v>7</v>
          </cell>
          <cell r="E116">
            <v>0</v>
          </cell>
        </row>
        <row r="117">
          <cell r="A117" t="str">
            <v>02 64</v>
          </cell>
          <cell r="B117" t="str">
            <v>02</v>
          </cell>
          <cell r="C117" t="str">
            <v>64</v>
          </cell>
          <cell r="D117">
            <v>4</v>
          </cell>
          <cell r="E117">
            <v>0</v>
          </cell>
        </row>
        <row r="118">
          <cell r="A118" t="str">
            <v>02 65</v>
          </cell>
          <cell r="B118" t="str">
            <v>02</v>
          </cell>
          <cell r="C118" t="str">
            <v>65</v>
          </cell>
          <cell r="D118">
            <v>4</v>
          </cell>
          <cell r="E118">
            <v>0</v>
          </cell>
        </row>
        <row r="119">
          <cell r="A119" t="str">
            <v>02 66</v>
          </cell>
          <cell r="B119" t="str">
            <v>02</v>
          </cell>
          <cell r="C119" t="str">
            <v>66</v>
          </cell>
          <cell r="D119">
            <v>4</v>
          </cell>
          <cell r="E119">
            <v>0</v>
          </cell>
        </row>
        <row r="120">
          <cell r="A120" t="str">
            <v>02 67</v>
          </cell>
          <cell r="B120" t="str">
            <v>02</v>
          </cell>
          <cell r="C120" t="str">
            <v>67</v>
          </cell>
          <cell r="D120">
            <v>4</v>
          </cell>
          <cell r="E120">
            <v>0</v>
          </cell>
        </row>
        <row r="121">
          <cell r="A121" t="str">
            <v>02 68</v>
          </cell>
          <cell r="B121" t="str">
            <v>02</v>
          </cell>
          <cell r="C121" t="str">
            <v>68</v>
          </cell>
          <cell r="D121">
            <v>2</v>
          </cell>
          <cell r="E121">
            <v>0</v>
          </cell>
        </row>
        <row r="122">
          <cell r="A122" t="str">
            <v>02 69</v>
          </cell>
          <cell r="B122" t="str">
            <v>02</v>
          </cell>
          <cell r="C122" t="str">
            <v>69</v>
          </cell>
          <cell r="D122">
            <v>1</v>
          </cell>
          <cell r="E122">
            <v>0</v>
          </cell>
        </row>
        <row r="123">
          <cell r="A123" t="str">
            <v>02 70</v>
          </cell>
          <cell r="B123" t="str">
            <v>02</v>
          </cell>
          <cell r="C123" t="str">
            <v>70</v>
          </cell>
          <cell r="D123">
            <v>0</v>
          </cell>
          <cell r="E123">
            <v>0</v>
          </cell>
        </row>
        <row r="124">
          <cell r="A124" t="str">
            <v>03 27</v>
          </cell>
          <cell r="B124" t="str">
            <v>03</v>
          </cell>
          <cell r="C124" t="str">
            <v>27</v>
          </cell>
          <cell r="D124">
            <v>0</v>
          </cell>
          <cell r="E124">
            <v>3</v>
          </cell>
        </row>
        <row r="125">
          <cell r="A125" t="str">
            <v>03 28</v>
          </cell>
          <cell r="B125" t="str">
            <v>03</v>
          </cell>
          <cell r="C125" t="str">
            <v>28</v>
          </cell>
          <cell r="D125">
            <v>0</v>
          </cell>
          <cell r="E125">
            <v>1</v>
          </cell>
        </row>
        <row r="126">
          <cell r="A126" t="str">
            <v>03 29</v>
          </cell>
          <cell r="B126" t="str">
            <v>03</v>
          </cell>
          <cell r="C126" t="str">
            <v>29</v>
          </cell>
          <cell r="D126">
            <v>1</v>
          </cell>
          <cell r="E126">
            <v>1</v>
          </cell>
        </row>
        <row r="127">
          <cell r="A127" t="str">
            <v>03 30</v>
          </cell>
          <cell r="B127" t="str">
            <v>03</v>
          </cell>
          <cell r="C127" t="str">
            <v>30</v>
          </cell>
          <cell r="D127">
            <v>0</v>
          </cell>
          <cell r="E127">
            <v>3</v>
          </cell>
        </row>
        <row r="128">
          <cell r="A128" t="str">
            <v>03 31</v>
          </cell>
          <cell r="B128" t="str">
            <v>03</v>
          </cell>
          <cell r="C128" t="str">
            <v>31</v>
          </cell>
          <cell r="D128">
            <v>0</v>
          </cell>
          <cell r="E128">
            <v>2</v>
          </cell>
        </row>
        <row r="129">
          <cell r="A129" t="str">
            <v>03 32</v>
          </cell>
          <cell r="B129" t="str">
            <v>03</v>
          </cell>
          <cell r="C129" t="str">
            <v>32</v>
          </cell>
          <cell r="D129">
            <v>1</v>
          </cell>
          <cell r="E129">
            <v>9</v>
          </cell>
        </row>
        <row r="130">
          <cell r="A130" t="str">
            <v>03 33</v>
          </cell>
          <cell r="B130" t="str">
            <v>03</v>
          </cell>
          <cell r="C130" t="str">
            <v>33</v>
          </cell>
          <cell r="D130">
            <v>3</v>
          </cell>
          <cell r="E130">
            <v>5</v>
          </cell>
        </row>
        <row r="131">
          <cell r="A131" t="str">
            <v>03 34</v>
          </cell>
          <cell r="B131" t="str">
            <v>03</v>
          </cell>
          <cell r="C131" t="str">
            <v>34</v>
          </cell>
          <cell r="D131">
            <v>2</v>
          </cell>
          <cell r="E131">
            <v>12</v>
          </cell>
        </row>
        <row r="132">
          <cell r="A132" t="str">
            <v>03 35</v>
          </cell>
          <cell r="B132" t="str">
            <v>03</v>
          </cell>
          <cell r="C132" t="str">
            <v>35</v>
          </cell>
          <cell r="D132">
            <v>3</v>
          </cell>
          <cell r="E132">
            <v>10</v>
          </cell>
        </row>
        <row r="133">
          <cell r="A133" t="str">
            <v>03 36</v>
          </cell>
          <cell r="B133" t="str">
            <v>03</v>
          </cell>
          <cell r="C133" t="str">
            <v>36</v>
          </cell>
          <cell r="D133">
            <v>0</v>
          </cell>
          <cell r="E133">
            <v>13</v>
          </cell>
        </row>
        <row r="134">
          <cell r="A134" t="str">
            <v>03 37</v>
          </cell>
          <cell r="B134" t="str">
            <v>03</v>
          </cell>
          <cell r="C134" t="str">
            <v>37</v>
          </cell>
          <cell r="D134">
            <v>2</v>
          </cell>
          <cell r="E134">
            <v>14</v>
          </cell>
        </row>
        <row r="135">
          <cell r="A135" t="str">
            <v>03 38</v>
          </cell>
          <cell r="B135" t="str">
            <v>03</v>
          </cell>
          <cell r="C135" t="str">
            <v>38</v>
          </cell>
          <cell r="D135">
            <v>5</v>
          </cell>
          <cell r="E135">
            <v>12</v>
          </cell>
        </row>
        <row r="136">
          <cell r="A136" t="str">
            <v>03 39</v>
          </cell>
          <cell r="B136" t="str">
            <v>03</v>
          </cell>
          <cell r="C136" t="str">
            <v>39</v>
          </cell>
          <cell r="D136">
            <v>5</v>
          </cell>
          <cell r="E136">
            <v>23</v>
          </cell>
        </row>
        <row r="137">
          <cell r="A137" t="str">
            <v>03 40</v>
          </cell>
          <cell r="B137" t="str">
            <v>03</v>
          </cell>
          <cell r="C137" t="str">
            <v>40</v>
          </cell>
          <cell r="D137">
            <v>3</v>
          </cell>
          <cell r="E137">
            <v>14</v>
          </cell>
        </row>
        <row r="138">
          <cell r="A138" t="str">
            <v>03 41</v>
          </cell>
          <cell r="B138" t="str">
            <v>03</v>
          </cell>
          <cell r="C138" t="str">
            <v>41</v>
          </cell>
          <cell r="D138">
            <v>5</v>
          </cell>
          <cell r="E138">
            <v>13</v>
          </cell>
        </row>
        <row r="139">
          <cell r="A139" t="str">
            <v>03 42</v>
          </cell>
          <cell r="B139" t="str">
            <v>03</v>
          </cell>
          <cell r="C139" t="str">
            <v>42</v>
          </cell>
          <cell r="D139">
            <v>8</v>
          </cell>
          <cell r="E139">
            <v>15</v>
          </cell>
        </row>
        <row r="140">
          <cell r="A140" t="str">
            <v>03 43</v>
          </cell>
          <cell r="B140" t="str">
            <v>03</v>
          </cell>
          <cell r="C140" t="str">
            <v>43</v>
          </cell>
          <cell r="D140">
            <v>5</v>
          </cell>
          <cell r="E140">
            <v>20</v>
          </cell>
        </row>
        <row r="141">
          <cell r="A141" t="str">
            <v>03 44</v>
          </cell>
          <cell r="B141" t="str">
            <v>03</v>
          </cell>
          <cell r="C141" t="str">
            <v>44</v>
          </cell>
          <cell r="D141">
            <v>7</v>
          </cell>
          <cell r="E141">
            <v>5</v>
          </cell>
        </row>
        <row r="142">
          <cell r="A142" t="str">
            <v>03 45</v>
          </cell>
          <cell r="B142" t="str">
            <v>03</v>
          </cell>
          <cell r="C142" t="str">
            <v>45</v>
          </cell>
          <cell r="D142">
            <v>2</v>
          </cell>
          <cell r="E142">
            <v>10</v>
          </cell>
        </row>
        <row r="143">
          <cell r="A143" t="str">
            <v>03 46</v>
          </cell>
          <cell r="B143" t="str">
            <v>03</v>
          </cell>
          <cell r="C143" t="str">
            <v>46</v>
          </cell>
          <cell r="D143">
            <v>4</v>
          </cell>
          <cell r="E143">
            <v>16</v>
          </cell>
        </row>
        <row r="144">
          <cell r="A144" t="str">
            <v>03 47</v>
          </cell>
          <cell r="B144" t="str">
            <v>03</v>
          </cell>
          <cell r="C144" t="str">
            <v>47</v>
          </cell>
          <cell r="D144">
            <v>4</v>
          </cell>
          <cell r="E144">
            <v>9</v>
          </cell>
        </row>
        <row r="145">
          <cell r="A145" t="str">
            <v>03 48</v>
          </cell>
          <cell r="B145" t="str">
            <v>03</v>
          </cell>
          <cell r="C145" t="str">
            <v>48</v>
          </cell>
          <cell r="D145">
            <v>7</v>
          </cell>
          <cell r="E145">
            <v>5</v>
          </cell>
        </row>
        <row r="146">
          <cell r="A146" t="str">
            <v>03 49</v>
          </cell>
          <cell r="B146" t="str">
            <v>03</v>
          </cell>
          <cell r="C146" t="str">
            <v>49</v>
          </cell>
          <cell r="D146">
            <v>5</v>
          </cell>
          <cell r="E146">
            <v>2</v>
          </cell>
        </row>
        <row r="147">
          <cell r="A147" t="str">
            <v>03 50</v>
          </cell>
          <cell r="B147" t="str">
            <v>03</v>
          </cell>
          <cell r="C147" t="str">
            <v>50</v>
          </cell>
          <cell r="D147">
            <v>6</v>
          </cell>
          <cell r="E147">
            <v>1</v>
          </cell>
        </row>
        <row r="148">
          <cell r="A148" t="str">
            <v>03 51</v>
          </cell>
          <cell r="B148" t="str">
            <v>03</v>
          </cell>
          <cell r="C148" t="str">
            <v>51</v>
          </cell>
          <cell r="D148">
            <v>4</v>
          </cell>
          <cell r="E148">
            <v>2</v>
          </cell>
        </row>
        <row r="149">
          <cell r="A149" t="str">
            <v>03 52</v>
          </cell>
          <cell r="B149" t="str">
            <v>03</v>
          </cell>
          <cell r="C149" t="str">
            <v>52</v>
          </cell>
          <cell r="D149">
            <v>6</v>
          </cell>
          <cell r="E149">
            <v>1</v>
          </cell>
        </row>
        <row r="150">
          <cell r="A150" t="str">
            <v>03 53</v>
          </cell>
          <cell r="B150" t="str">
            <v>03</v>
          </cell>
          <cell r="C150" t="str">
            <v>53</v>
          </cell>
          <cell r="D150">
            <v>6</v>
          </cell>
          <cell r="E150">
            <v>4</v>
          </cell>
        </row>
        <row r="151">
          <cell r="A151" t="str">
            <v>03 54</v>
          </cell>
          <cell r="B151" t="str">
            <v>03</v>
          </cell>
          <cell r="C151" t="str">
            <v>54</v>
          </cell>
          <cell r="D151">
            <v>8</v>
          </cell>
          <cell r="E151">
            <v>1</v>
          </cell>
        </row>
        <row r="152">
          <cell r="A152" t="str">
            <v>03 55</v>
          </cell>
          <cell r="B152" t="str">
            <v>03</v>
          </cell>
          <cell r="C152" t="str">
            <v>55</v>
          </cell>
          <cell r="D152">
            <v>10</v>
          </cell>
          <cell r="E152">
            <v>2</v>
          </cell>
        </row>
        <row r="153">
          <cell r="A153" t="str">
            <v>03 56</v>
          </cell>
          <cell r="B153" t="str">
            <v>03</v>
          </cell>
          <cell r="C153" t="str">
            <v>56</v>
          </cell>
          <cell r="D153">
            <v>11</v>
          </cell>
          <cell r="E153">
            <v>2</v>
          </cell>
        </row>
        <row r="154">
          <cell r="A154" t="str">
            <v>03 57</v>
          </cell>
          <cell r="B154" t="str">
            <v>03</v>
          </cell>
          <cell r="C154" t="str">
            <v>57</v>
          </cell>
          <cell r="D154">
            <v>13</v>
          </cell>
          <cell r="E154">
            <v>0</v>
          </cell>
        </row>
        <row r="155">
          <cell r="A155" t="str">
            <v>03 58</v>
          </cell>
          <cell r="B155" t="str">
            <v>03</v>
          </cell>
          <cell r="C155" t="str">
            <v>58</v>
          </cell>
          <cell r="D155">
            <v>11</v>
          </cell>
          <cell r="E155">
            <v>1</v>
          </cell>
        </row>
        <row r="156">
          <cell r="A156" t="str">
            <v>03 59</v>
          </cell>
          <cell r="B156" t="str">
            <v>03</v>
          </cell>
          <cell r="C156" t="str">
            <v>59</v>
          </cell>
          <cell r="D156">
            <v>14</v>
          </cell>
          <cell r="E156">
            <v>0</v>
          </cell>
        </row>
        <row r="157">
          <cell r="A157" t="str">
            <v>03 60</v>
          </cell>
          <cell r="B157" t="str">
            <v>03</v>
          </cell>
          <cell r="C157" t="str">
            <v>60</v>
          </cell>
          <cell r="D157">
            <v>9</v>
          </cell>
          <cell r="E157">
            <v>0</v>
          </cell>
        </row>
        <row r="158">
          <cell r="A158" t="str">
            <v>03 61</v>
          </cell>
          <cell r="B158" t="str">
            <v>03</v>
          </cell>
          <cell r="C158" t="str">
            <v>61</v>
          </cell>
          <cell r="D158">
            <v>15</v>
          </cell>
          <cell r="E158">
            <v>0</v>
          </cell>
        </row>
        <row r="159">
          <cell r="A159" t="str">
            <v>03 62</v>
          </cell>
          <cell r="B159" t="str">
            <v>03</v>
          </cell>
          <cell r="C159" t="str">
            <v>62</v>
          </cell>
          <cell r="D159">
            <v>9</v>
          </cell>
          <cell r="E159">
            <v>0</v>
          </cell>
        </row>
        <row r="160">
          <cell r="A160" t="str">
            <v>03 63</v>
          </cell>
          <cell r="B160" t="str">
            <v>03</v>
          </cell>
          <cell r="C160" t="str">
            <v>63</v>
          </cell>
          <cell r="D160">
            <v>16</v>
          </cell>
          <cell r="E160">
            <v>0</v>
          </cell>
        </row>
        <row r="161">
          <cell r="A161" t="str">
            <v>03 64</v>
          </cell>
          <cell r="B161" t="str">
            <v>03</v>
          </cell>
          <cell r="C161" t="str">
            <v>64</v>
          </cell>
          <cell r="D161">
            <v>10</v>
          </cell>
          <cell r="E161">
            <v>0</v>
          </cell>
        </row>
        <row r="162">
          <cell r="A162" t="str">
            <v>03 65</v>
          </cell>
          <cell r="B162" t="str">
            <v>03</v>
          </cell>
          <cell r="C162" t="str">
            <v>65</v>
          </cell>
          <cell r="D162">
            <v>8</v>
          </cell>
          <cell r="E162">
            <v>0</v>
          </cell>
        </row>
        <row r="163">
          <cell r="A163" t="str">
            <v>03 66</v>
          </cell>
          <cell r="B163" t="str">
            <v>03</v>
          </cell>
          <cell r="C163" t="str">
            <v>66</v>
          </cell>
          <cell r="D163">
            <v>10</v>
          </cell>
          <cell r="E163">
            <v>0</v>
          </cell>
        </row>
        <row r="164">
          <cell r="A164" t="str">
            <v>03 67</v>
          </cell>
          <cell r="B164" t="str">
            <v>03</v>
          </cell>
          <cell r="C164" t="str">
            <v>67</v>
          </cell>
          <cell r="D164">
            <v>4</v>
          </cell>
          <cell r="E164">
            <v>0</v>
          </cell>
        </row>
        <row r="165">
          <cell r="A165" t="str">
            <v>03 68</v>
          </cell>
          <cell r="B165" t="str">
            <v>03</v>
          </cell>
          <cell r="C165" t="str">
            <v>68</v>
          </cell>
          <cell r="D165">
            <v>5</v>
          </cell>
          <cell r="E165">
            <v>0</v>
          </cell>
        </row>
        <row r="166">
          <cell r="A166" t="str">
            <v>03 69</v>
          </cell>
          <cell r="B166" t="str">
            <v>03</v>
          </cell>
          <cell r="C166" t="str">
            <v>69</v>
          </cell>
          <cell r="D166">
            <v>2</v>
          </cell>
          <cell r="E166">
            <v>0</v>
          </cell>
        </row>
        <row r="167">
          <cell r="A167" t="str">
            <v>03 70</v>
          </cell>
          <cell r="B167" t="str">
            <v>03</v>
          </cell>
          <cell r="C167" t="str">
            <v>70</v>
          </cell>
          <cell r="D167">
            <v>0</v>
          </cell>
          <cell r="E167">
            <v>0</v>
          </cell>
        </row>
        <row r="168">
          <cell r="A168" t="str">
            <v>04 27</v>
          </cell>
          <cell r="B168" t="str">
            <v>04</v>
          </cell>
          <cell r="C168" t="str">
            <v>27</v>
          </cell>
          <cell r="D168">
            <v>0</v>
          </cell>
          <cell r="E168">
            <v>0</v>
          </cell>
        </row>
        <row r="169">
          <cell r="A169" t="str">
            <v>04 28</v>
          </cell>
          <cell r="B169" t="str">
            <v>04</v>
          </cell>
          <cell r="C169" t="str">
            <v>28</v>
          </cell>
          <cell r="D169">
            <v>0</v>
          </cell>
          <cell r="E169">
            <v>1</v>
          </cell>
        </row>
        <row r="170">
          <cell r="A170" t="str">
            <v>04 29</v>
          </cell>
          <cell r="B170" t="str">
            <v>04</v>
          </cell>
          <cell r="C170" t="str">
            <v>29</v>
          </cell>
          <cell r="D170">
            <v>0</v>
          </cell>
          <cell r="E170">
            <v>0</v>
          </cell>
        </row>
        <row r="171">
          <cell r="A171" t="str">
            <v>04 30</v>
          </cell>
          <cell r="B171" t="str">
            <v>04</v>
          </cell>
          <cell r="C171" t="str">
            <v>30</v>
          </cell>
          <cell r="D171">
            <v>1</v>
          </cell>
          <cell r="E171">
            <v>2</v>
          </cell>
        </row>
        <row r="172">
          <cell r="A172" t="str">
            <v>04 31</v>
          </cell>
          <cell r="B172" t="str">
            <v>04</v>
          </cell>
          <cell r="C172" t="str">
            <v>31</v>
          </cell>
          <cell r="D172">
            <v>0</v>
          </cell>
          <cell r="E172">
            <v>4</v>
          </cell>
        </row>
        <row r="173">
          <cell r="A173" t="str">
            <v>04 32</v>
          </cell>
          <cell r="B173" t="str">
            <v>04</v>
          </cell>
          <cell r="C173" t="str">
            <v>32</v>
          </cell>
          <cell r="D173">
            <v>1</v>
          </cell>
          <cell r="E173">
            <v>1</v>
          </cell>
        </row>
        <row r="174">
          <cell r="A174" t="str">
            <v>04 33</v>
          </cell>
          <cell r="B174" t="str">
            <v>04</v>
          </cell>
          <cell r="C174" t="str">
            <v>33</v>
          </cell>
          <cell r="D174">
            <v>0</v>
          </cell>
          <cell r="E174">
            <v>5</v>
          </cell>
        </row>
        <row r="175">
          <cell r="A175" t="str">
            <v>04 34</v>
          </cell>
          <cell r="B175" t="str">
            <v>04</v>
          </cell>
          <cell r="C175" t="str">
            <v>34</v>
          </cell>
          <cell r="D175">
            <v>2</v>
          </cell>
          <cell r="E175">
            <v>4</v>
          </cell>
        </row>
        <row r="176">
          <cell r="A176" t="str">
            <v>04 35</v>
          </cell>
          <cell r="B176" t="str">
            <v>04</v>
          </cell>
          <cell r="C176" t="str">
            <v>35</v>
          </cell>
          <cell r="D176">
            <v>3</v>
          </cell>
          <cell r="E176">
            <v>3</v>
          </cell>
        </row>
        <row r="177">
          <cell r="A177" t="str">
            <v>04 36</v>
          </cell>
          <cell r="B177" t="str">
            <v>04</v>
          </cell>
          <cell r="C177" t="str">
            <v>36</v>
          </cell>
          <cell r="D177">
            <v>3</v>
          </cell>
          <cell r="E177">
            <v>3</v>
          </cell>
        </row>
        <row r="178">
          <cell r="A178" t="str">
            <v>04 37</v>
          </cell>
          <cell r="B178" t="str">
            <v>04</v>
          </cell>
          <cell r="C178" t="str">
            <v>37</v>
          </cell>
          <cell r="D178">
            <v>0</v>
          </cell>
          <cell r="E178">
            <v>7</v>
          </cell>
        </row>
        <row r="179">
          <cell r="A179" t="str">
            <v>04 38</v>
          </cell>
          <cell r="B179" t="str">
            <v>04</v>
          </cell>
          <cell r="C179" t="str">
            <v>38</v>
          </cell>
          <cell r="D179">
            <v>1</v>
          </cell>
          <cell r="E179">
            <v>5</v>
          </cell>
        </row>
        <row r="180">
          <cell r="A180" t="str">
            <v>04 39</v>
          </cell>
          <cell r="B180" t="str">
            <v>04</v>
          </cell>
          <cell r="C180" t="str">
            <v>39</v>
          </cell>
          <cell r="D180">
            <v>6</v>
          </cell>
          <cell r="E180">
            <v>8</v>
          </cell>
        </row>
        <row r="181">
          <cell r="A181" t="str">
            <v>04 40</v>
          </cell>
          <cell r="B181" t="str">
            <v>04</v>
          </cell>
          <cell r="C181" t="str">
            <v>40</v>
          </cell>
          <cell r="D181">
            <v>6</v>
          </cell>
          <cell r="E181">
            <v>5</v>
          </cell>
        </row>
        <row r="182">
          <cell r="A182" t="str">
            <v>04 41</v>
          </cell>
          <cell r="B182" t="str">
            <v>04</v>
          </cell>
          <cell r="C182" t="str">
            <v>41</v>
          </cell>
          <cell r="D182">
            <v>1</v>
          </cell>
          <cell r="E182">
            <v>9</v>
          </cell>
        </row>
        <row r="183">
          <cell r="A183" t="str">
            <v>04 42</v>
          </cell>
          <cell r="B183" t="str">
            <v>04</v>
          </cell>
          <cell r="C183" t="str">
            <v>42</v>
          </cell>
          <cell r="D183">
            <v>3</v>
          </cell>
          <cell r="E183">
            <v>10</v>
          </cell>
        </row>
        <row r="184">
          <cell r="A184" t="str">
            <v>04 43</v>
          </cell>
          <cell r="B184" t="str">
            <v>04</v>
          </cell>
          <cell r="C184" t="str">
            <v>43</v>
          </cell>
          <cell r="D184">
            <v>1</v>
          </cell>
          <cell r="E184">
            <v>11</v>
          </cell>
        </row>
        <row r="185">
          <cell r="A185" t="str">
            <v>04 44</v>
          </cell>
          <cell r="B185" t="str">
            <v>04</v>
          </cell>
          <cell r="C185" t="str">
            <v>44</v>
          </cell>
          <cell r="D185">
            <v>4</v>
          </cell>
          <cell r="E185">
            <v>11</v>
          </cell>
        </row>
        <row r="186">
          <cell r="A186" t="str">
            <v>04 45</v>
          </cell>
          <cell r="B186" t="str">
            <v>04</v>
          </cell>
          <cell r="C186" t="str">
            <v>45</v>
          </cell>
          <cell r="D186">
            <v>4</v>
          </cell>
          <cell r="E186">
            <v>8</v>
          </cell>
        </row>
        <row r="187">
          <cell r="A187" t="str">
            <v>04 46</v>
          </cell>
          <cell r="B187" t="str">
            <v>04</v>
          </cell>
          <cell r="C187" t="str">
            <v>46</v>
          </cell>
          <cell r="D187">
            <v>4</v>
          </cell>
          <cell r="E187">
            <v>8</v>
          </cell>
        </row>
        <row r="188">
          <cell r="A188" t="str">
            <v>04 47</v>
          </cell>
          <cell r="B188" t="str">
            <v>04</v>
          </cell>
          <cell r="C188" t="str">
            <v>47</v>
          </cell>
          <cell r="D188">
            <v>4</v>
          </cell>
          <cell r="E188">
            <v>7</v>
          </cell>
        </row>
        <row r="189">
          <cell r="A189" t="str">
            <v>04 48</v>
          </cell>
          <cell r="B189" t="str">
            <v>04</v>
          </cell>
          <cell r="C189" t="str">
            <v>48</v>
          </cell>
          <cell r="D189">
            <v>2</v>
          </cell>
          <cell r="E189">
            <v>7</v>
          </cell>
        </row>
        <row r="190">
          <cell r="A190" t="str">
            <v>04 49</v>
          </cell>
          <cell r="B190" t="str">
            <v>04</v>
          </cell>
          <cell r="C190" t="str">
            <v>49</v>
          </cell>
          <cell r="D190">
            <v>3</v>
          </cell>
          <cell r="E190">
            <v>3</v>
          </cell>
        </row>
        <row r="191">
          <cell r="A191" t="str">
            <v>04 50</v>
          </cell>
          <cell r="B191" t="str">
            <v>04</v>
          </cell>
          <cell r="C191" t="str">
            <v>50</v>
          </cell>
          <cell r="D191">
            <v>3</v>
          </cell>
          <cell r="E191">
            <v>6</v>
          </cell>
        </row>
        <row r="192">
          <cell r="A192" t="str">
            <v>04 51</v>
          </cell>
          <cell r="B192" t="str">
            <v>04</v>
          </cell>
          <cell r="C192" t="str">
            <v>51</v>
          </cell>
          <cell r="D192">
            <v>1</v>
          </cell>
          <cell r="E192">
            <v>5</v>
          </cell>
        </row>
        <row r="193">
          <cell r="A193" t="str">
            <v>04 52</v>
          </cell>
          <cell r="B193" t="str">
            <v>04</v>
          </cell>
          <cell r="C193" t="str">
            <v>52</v>
          </cell>
          <cell r="D193">
            <v>2</v>
          </cell>
          <cell r="E193">
            <v>2</v>
          </cell>
        </row>
        <row r="194">
          <cell r="A194" t="str">
            <v>04 53</v>
          </cell>
          <cell r="B194" t="str">
            <v>04</v>
          </cell>
          <cell r="C194" t="str">
            <v>53</v>
          </cell>
          <cell r="D194">
            <v>3</v>
          </cell>
          <cell r="E194">
            <v>4</v>
          </cell>
        </row>
        <row r="195">
          <cell r="A195" t="str">
            <v>04 54</v>
          </cell>
          <cell r="B195" t="str">
            <v>04</v>
          </cell>
          <cell r="C195" t="str">
            <v>54</v>
          </cell>
          <cell r="D195">
            <v>9</v>
          </cell>
          <cell r="E195">
            <v>3</v>
          </cell>
        </row>
        <row r="196">
          <cell r="A196" t="str">
            <v>04 55</v>
          </cell>
          <cell r="B196" t="str">
            <v>04</v>
          </cell>
          <cell r="C196" t="str">
            <v>55</v>
          </cell>
          <cell r="D196">
            <v>6</v>
          </cell>
          <cell r="E196">
            <v>0</v>
          </cell>
        </row>
        <row r="197">
          <cell r="A197" t="str">
            <v>04 56</v>
          </cell>
          <cell r="B197" t="str">
            <v>04</v>
          </cell>
          <cell r="C197" t="str">
            <v>56</v>
          </cell>
          <cell r="D197">
            <v>12</v>
          </cell>
          <cell r="E197">
            <v>1</v>
          </cell>
        </row>
        <row r="198">
          <cell r="A198" t="str">
            <v>04 57</v>
          </cell>
          <cell r="B198" t="str">
            <v>04</v>
          </cell>
          <cell r="C198" t="str">
            <v>57</v>
          </cell>
          <cell r="D198">
            <v>8</v>
          </cell>
          <cell r="E198">
            <v>1</v>
          </cell>
        </row>
        <row r="199">
          <cell r="A199" t="str">
            <v>04 58</v>
          </cell>
          <cell r="B199" t="str">
            <v>04</v>
          </cell>
          <cell r="C199" t="str">
            <v>58</v>
          </cell>
          <cell r="D199">
            <v>12</v>
          </cell>
          <cell r="E199">
            <v>4</v>
          </cell>
        </row>
        <row r="200">
          <cell r="A200" t="str">
            <v>04 59</v>
          </cell>
          <cell r="B200" t="str">
            <v>04</v>
          </cell>
          <cell r="C200" t="str">
            <v>59</v>
          </cell>
          <cell r="D200">
            <v>3</v>
          </cell>
          <cell r="E200">
            <v>0</v>
          </cell>
        </row>
        <row r="201">
          <cell r="A201" t="str">
            <v>04 60</v>
          </cell>
          <cell r="B201" t="str">
            <v>04</v>
          </cell>
          <cell r="C201" t="str">
            <v>60</v>
          </cell>
          <cell r="D201">
            <v>11</v>
          </cell>
          <cell r="E201">
            <v>0</v>
          </cell>
        </row>
        <row r="202">
          <cell r="A202" t="str">
            <v>04 61</v>
          </cell>
          <cell r="B202" t="str">
            <v>04</v>
          </cell>
          <cell r="C202" t="str">
            <v>61</v>
          </cell>
          <cell r="D202">
            <v>14</v>
          </cell>
          <cell r="E202">
            <v>0</v>
          </cell>
        </row>
        <row r="203">
          <cell r="A203" t="str">
            <v>04 62</v>
          </cell>
          <cell r="B203" t="str">
            <v>04</v>
          </cell>
          <cell r="C203" t="str">
            <v>62</v>
          </cell>
          <cell r="D203">
            <v>10</v>
          </cell>
          <cell r="E203">
            <v>0</v>
          </cell>
        </row>
        <row r="204">
          <cell r="A204" t="str">
            <v>04 63</v>
          </cell>
          <cell r="B204" t="str">
            <v>04</v>
          </cell>
          <cell r="C204" t="str">
            <v>63</v>
          </cell>
          <cell r="D204">
            <v>13</v>
          </cell>
          <cell r="E204">
            <v>0</v>
          </cell>
        </row>
        <row r="205">
          <cell r="A205" t="str">
            <v>04 64</v>
          </cell>
          <cell r="B205" t="str">
            <v>04</v>
          </cell>
          <cell r="C205" t="str">
            <v>64</v>
          </cell>
          <cell r="D205">
            <v>5</v>
          </cell>
          <cell r="E205">
            <v>0</v>
          </cell>
        </row>
        <row r="206">
          <cell r="A206" t="str">
            <v>04 65</v>
          </cell>
          <cell r="B206" t="str">
            <v>04</v>
          </cell>
          <cell r="C206" t="str">
            <v>65</v>
          </cell>
          <cell r="D206">
            <v>8</v>
          </cell>
          <cell r="E206">
            <v>0</v>
          </cell>
        </row>
        <row r="207">
          <cell r="A207" t="str">
            <v>04 66</v>
          </cell>
          <cell r="B207" t="str">
            <v>04</v>
          </cell>
          <cell r="C207" t="str">
            <v>66</v>
          </cell>
          <cell r="D207">
            <v>6</v>
          </cell>
          <cell r="E207">
            <v>0</v>
          </cell>
        </row>
        <row r="208">
          <cell r="A208" t="str">
            <v>04 67</v>
          </cell>
          <cell r="B208" t="str">
            <v>04</v>
          </cell>
          <cell r="C208" t="str">
            <v>67</v>
          </cell>
          <cell r="D208">
            <v>2</v>
          </cell>
          <cell r="E208">
            <v>0</v>
          </cell>
        </row>
        <row r="209">
          <cell r="A209" t="str">
            <v>04 68</v>
          </cell>
          <cell r="B209" t="str">
            <v>04</v>
          </cell>
          <cell r="C209" t="str">
            <v>68</v>
          </cell>
          <cell r="D209">
            <v>1</v>
          </cell>
          <cell r="E209">
            <v>0</v>
          </cell>
        </row>
        <row r="210">
          <cell r="A210" t="str">
            <v>04 69</v>
          </cell>
          <cell r="B210" t="str">
            <v>04</v>
          </cell>
          <cell r="C210" t="str">
            <v>69</v>
          </cell>
          <cell r="D210">
            <v>0</v>
          </cell>
          <cell r="E210">
            <v>0</v>
          </cell>
        </row>
        <row r="211">
          <cell r="A211" t="str">
            <v>04 70</v>
          </cell>
          <cell r="B211" t="str">
            <v>04</v>
          </cell>
          <cell r="C211" t="str">
            <v>70</v>
          </cell>
          <cell r="D211">
            <v>0</v>
          </cell>
          <cell r="E211">
            <v>0</v>
          </cell>
        </row>
        <row r="212">
          <cell r="A212" t="str">
            <v>05 27</v>
          </cell>
          <cell r="B212" t="str">
            <v>05</v>
          </cell>
          <cell r="C212" t="str">
            <v>27</v>
          </cell>
          <cell r="D212">
            <v>0</v>
          </cell>
          <cell r="E212">
            <v>0</v>
          </cell>
        </row>
        <row r="213">
          <cell r="A213" t="str">
            <v>05 28</v>
          </cell>
          <cell r="B213" t="str">
            <v>05</v>
          </cell>
          <cell r="C213" t="str">
            <v>28</v>
          </cell>
          <cell r="D213">
            <v>0</v>
          </cell>
          <cell r="E213">
            <v>0</v>
          </cell>
        </row>
        <row r="214">
          <cell r="A214" t="str">
            <v>05 29</v>
          </cell>
          <cell r="B214" t="str">
            <v>05</v>
          </cell>
          <cell r="C214" t="str">
            <v>29</v>
          </cell>
          <cell r="D214">
            <v>0</v>
          </cell>
          <cell r="E214">
            <v>0</v>
          </cell>
        </row>
        <row r="215">
          <cell r="A215" t="str">
            <v>05 30</v>
          </cell>
          <cell r="B215" t="str">
            <v>05</v>
          </cell>
          <cell r="C215" t="str">
            <v>30</v>
          </cell>
          <cell r="D215">
            <v>1</v>
          </cell>
          <cell r="E215">
            <v>1</v>
          </cell>
        </row>
        <row r="216">
          <cell r="A216" t="str">
            <v>05 31</v>
          </cell>
          <cell r="B216" t="str">
            <v>05</v>
          </cell>
          <cell r="C216" t="str">
            <v>31</v>
          </cell>
          <cell r="D216">
            <v>0</v>
          </cell>
          <cell r="E216">
            <v>1</v>
          </cell>
        </row>
        <row r="217">
          <cell r="A217" t="str">
            <v>05 32</v>
          </cell>
          <cell r="B217" t="str">
            <v>05</v>
          </cell>
          <cell r="C217" t="str">
            <v>32</v>
          </cell>
          <cell r="D217">
            <v>2</v>
          </cell>
          <cell r="E217">
            <v>4</v>
          </cell>
        </row>
        <row r="218">
          <cell r="A218" t="str">
            <v>05 33</v>
          </cell>
          <cell r="B218" t="str">
            <v>05</v>
          </cell>
          <cell r="C218" t="str">
            <v>33</v>
          </cell>
          <cell r="D218">
            <v>1</v>
          </cell>
          <cell r="E218">
            <v>2</v>
          </cell>
        </row>
        <row r="219">
          <cell r="A219" t="str">
            <v>05 34</v>
          </cell>
          <cell r="B219" t="str">
            <v>05</v>
          </cell>
          <cell r="C219" t="str">
            <v>34</v>
          </cell>
          <cell r="D219">
            <v>0</v>
          </cell>
          <cell r="E219">
            <v>9</v>
          </cell>
        </row>
        <row r="220">
          <cell r="A220" t="str">
            <v>05 35</v>
          </cell>
          <cell r="B220" t="str">
            <v>05</v>
          </cell>
          <cell r="C220" t="str">
            <v>35</v>
          </cell>
          <cell r="D220">
            <v>2</v>
          </cell>
          <cell r="E220">
            <v>3</v>
          </cell>
        </row>
        <row r="221">
          <cell r="A221" t="str">
            <v>05 36</v>
          </cell>
          <cell r="B221" t="str">
            <v>05</v>
          </cell>
          <cell r="C221" t="str">
            <v>36</v>
          </cell>
          <cell r="D221">
            <v>0</v>
          </cell>
          <cell r="E221">
            <v>10</v>
          </cell>
        </row>
        <row r="222">
          <cell r="A222" t="str">
            <v>05 37</v>
          </cell>
          <cell r="B222" t="str">
            <v>05</v>
          </cell>
          <cell r="C222" t="str">
            <v>37</v>
          </cell>
          <cell r="D222">
            <v>3</v>
          </cell>
          <cell r="E222">
            <v>5</v>
          </cell>
        </row>
        <row r="223">
          <cell r="A223" t="str">
            <v>05 38</v>
          </cell>
          <cell r="B223" t="str">
            <v>05</v>
          </cell>
          <cell r="C223" t="str">
            <v>38</v>
          </cell>
          <cell r="D223">
            <v>8</v>
          </cell>
          <cell r="E223">
            <v>10</v>
          </cell>
        </row>
        <row r="224">
          <cell r="A224" t="str">
            <v>05 39</v>
          </cell>
          <cell r="B224" t="str">
            <v>05</v>
          </cell>
          <cell r="C224" t="str">
            <v>39</v>
          </cell>
          <cell r="D224">
            <v>4</v>
          </cell>
          <cell r="E224">
            <v>14</v>
          </cell>
        </row>
        <row r="225">
          <cell r="A225" t="str">
            <v>05 40</v>
          </cell>
          <cell r="B225" t="str">
            <v>05</v>
          </cell>
          <cell r="C225" t="str">
            <v>40</v>
          </cell>
          <cell r="D225">
            <v>5</v>
          </cell>
          <cell r="E225">
            <v>3</v>
          </cell>
        </row>
        <row r="226">
          <cell r="A226" t="str">
            <v>05 41</v>
          </cell>
          <cell r="B226" t="str">
            <v>05</v>
          </cell>
          <cell r="C226" t="str">
            <v>41</v>
          </cell>
          <cell r="D226">
            <v>2</v>
          </cell>
          <cell r="E226">
            <v>6</v>
          </cell>
        </row>
        <row r="227">
          <cell r="A227" t="str">
            <v>05 42</v>
          </cell>
          <cell r="B227" t="str">
            <v>05</v>
          </cell>
          <cell r="C227" t="str">
            <v>42</v>
          </cell>
          <cell r="D227">
            <v>6</v>
          </cell>
          <cell r="E227">
            <v>10</v>
          </cell>
        </row>
        <row r="228">
          <cell r="A228" t="str">
            <v>05 43</v>
          </cell>
          <cell r="B228" t="str">
            <v>05</v>
          </cell>
          <cell r="C228" t="str">
            <v>43</v>
          </cell>
          <cell r="D228">
            <v>4</v>
          </cell>
          <cell r="E228">
            <v>11</v>
          </cell>
        </row>
        <row r="229">
          <cell r="A229" t="str">
            <v>05 44</v>
          </cell>
          <cell r="B229" t="str">
            <v>05</v>
          </cell>
          <cell r="C229" t="str">
            <v>44</v>
          </cell>
          <cell r="D229">
            <v>6</v>
          </cell>
          <cell r="E229">
            <v>9</v>
          </cell>
        </row>
        <row r="230">
          <cell r="A230" t="str">
            <v>05 45</v>
          </cell>
          <cell r="B230" t="str">
            <v>05</v>
          </cell>
          <cell r="C230" t="str">
            <v>45</v>
          </cell>
          <cell r="D230">
            <v>6</v>
          </cell>
          <cell r="E230">
            <v>6</v>
          </cell>
        </row>
        <row r="231">
          <cell r="A231" t="str">
            <v>05 46</v>
          </cell>
          <cell r="B231" t="str">
            <v>05</v>
          </cell>
          <cell r="C231" t="str">
            <v>46</v>
          </cell>
          <cell r="D231">
            <v>6</v>
          </cell>
          <cell r="E231">
            <v>4</v>
          </cell>
        </row>
        <row r="232">
          <cell r="A232" t="str">
            <v>05 47</v>
          </cell>
          <cell r="B232" t="str">
            <v>05</v>
          </cell>
          <cell r="C232" t="str">
            <v>47</v>
          </cell>
          <cell r="D232">
            <v>4</v>
          </cell>
          <cell r="E232">
            <v>11</v>
          </cell>
        </row>
        <row r="233">
          <cell r="A233" t="str">
            <v>05 48</v>
          </cell>
          <cell r="B233" t="str">
            <v>05</v>
          </cell>
          <cell r="C233" t="str">
            <v>48</v>
          </cell>
          <cell r="D233">
            <v>3</v>
          </cell>
          <cell r="E233">
            <v>5</v>
          </cell>
        </row>
        <row r="234">
          <cell r="A234" t="str">
            <v>05 49</v>
          </cell>
          <cell r="B234" t="str">
            <v>05</v>
          </cell>
          <cell r="C234" t="str">
            <v>49</v>
          </cell>
          <cell r="D234">
            <v>5</v>
          </cell>
          <cell r="E234">
            <v>5</v>
          </cell>
        </row>
        <row r="235">
          <cell r="A235" t="str">
            <v>05 50</v>
          </cell>
          <cell r="B235" t="str">
            <v>05</v>
          </cell>
          <cell r="C235" t="str">
            <v>50</v>
          </cell>
          <cell r="D235">
            <v>4</v>
          </cell>
          <cell r="E235">
            <v>3</v>
          </cell>
        </row>
        <row r="236">
          <cell r="A236" t="str">
            <v>05 51</v>
          </cell>
          <cell r="B236" t="str">
            <v>05</v>
          </cell>
          <cell r="C236" t="str">
            <v>51</v>
          </cell>
          <cell r="D236">
            <v>2</v>
          </cell>
          <cell r="E236">
            <v>3</v>
          </cell>
        </row>
        <row r="237">
          <cell r="A237" t="str">
            <v>05 52</v>
          </cell>
          <cell r="B237" t="str">
            <v>05</v>
          </cell>
          <cell r="C237" t="str">
            <v>52</v>
          </cell>
          <cell r="D237">
            <v>5</v>
          </cell>
          <cell r="E237">
            <v>3</v>
          </cell>
        </row>
        <row r="238">
          <cell r="A238" t="str">
            <v>05 53</v>
          </cell>
          <cell r="B238" t="str">
            <v>05</v>
          </cell>
          <cell r="C238" t="str">
            <v>53</v>
          </cell>
          <cell r="D238">
            <v>3</v>
          </cell>
          <cell r="E238">
            <v>1</v>
          </cell>
        </row>
        <row r="239">
          <cell r="A239" t="str">
            <v>05 54</v>
          </cell>
          <cell r="B239" t="str">
            <v>05</v>
          </cell>
          <cell r="C239" t="str">
            <v>54</v>
          </cell>
          <cell r="D239">
            <v>7</v>
          </cell>
          <cell r="E239">
            <v>2</v>
          </cell>
        </row>
        <row r="240">
          <cell r="A240" t="str">
            <v>05 55</v>
          </cell>
          <cell r="B240" t="str">
            <v>05</v>
          </cell>
          <cell r="C240" t="str">
            <v>55</v>
          </cell>
          <cell r="D240">
            <v>11</v>
          </cell>
          <cell r="E240">
            <v>3</v>
          </cell>
        </row>
        <row r="241">
          <cell r="A241" t="str">
            <v>05 56</v>
          </cell>
          <cell r="B241" t="str">
            <v>05</v>
          </cell>
          <cell r="C241" t="str">
            <v>56</v>
          </cell>
          <cell r="D241">
            <v>18</v>
          </cell>
          <cell r="E241">
            <v>2</v>
          </cell>
        </row>
        <row r="242">
          <cell r="A242" t="str">
            <v>05 57</v>
          </cell>
          <cell r="B242" t="str">
            <v>05</v>
          </cell>
          <cell r="C242" t="str">
            <v>57</v>
          </cell>
          <cell r="D242">
            <v>11</v>
          </cell>
          <cell r="E242">
            <v>0</v>
          </cell>
        </row>
        <row r="243">
          <cell r="A243" t="str">
            <v>05 58</v>
          </cell>
          <cell r="B243" t="str">
            <v>05</v>
          </cell>
          <cell r="C243" t="str">
            <v>58</v>
          </cell>
          <cell r="D243">
            <v>12</v>
          </cell>
          <cell r="E243">
            <v>0</v>
          </cell>
        </row>
        <row r="244">
          <cell r="A244" t="str">
            <v>05 59</v>
          </cell>
          <cell r="B244" t="str">
            <v>05</v>
          </cell>
          <cell r="C244" t="str">
            <v>59</v>
          </cell>
          <cell r="D244">
            <v>10</v>
          </cell>
          <cell r="E244">
            <v>1</v>
          </cell>
        </row>
        <row r="245">
          <cell r="A245" t="str">
            <v>05 60</v>
          </cell>
          <cell r="B245" t="str">
            <v>05</v>
          </cell>
          <cell r="C245" t="str">
            <v>60</v>
          </cell>
          <cell r="D245">
            <v>8</v>
          </cell>
          <cell r="E245">
            <v>0</v>
          </cell>
        </row>
        <row r="246">
          <cell r="A246" t="str">
            <v>05 61</v>
          </cell>
          <cell r="B246" t="str">
            <v>05</v>
          </cell>
          <cell r="C246" t="str">
            <v>61</v>
          </cell>
          <cell r="D246">
            <v>11</v>
          </cell>
          <cell r="E246">
            <v>0</v>
          </cell>
        </row>
        <row r="247">
          <cell r="A247" t="str">
            <v>05 62</v>
          </cell>
          <cell r="B247" t="str">
            <v>05</v>
          </cell>
          <cell r="C247" t="str">
            <v>62</v>
          </cell>
          <cell r="D247">
            <v>6</v>
          </cell>
          <cell r="E247">
            <v>0</v>
          </cell>
        </row>
        <row r="248">
          <cell r="A248" t="str">
            <v>05 63</v>
          </cell>
          <cell r="B248" t="str">
            <v>05</v>
          </cell>
          <cell r="C248" t="str">
            <v>63</v>
          </cell>
          <cell r="D248">
            <v>8</v>
          </cell>
          <cell r="E248">
            <v>0</v>
          </cell>
        </row>
        <row r="249">
          <cell r="A249" t="str">
            <v>05 64</v>
          </cell>
          <cell r="B249" t="str">
            <v>05</v>
          </cell>
          <cell r="C249" t="str">
            <v>64</v>
          </cell>
          <cell r="D249">
            <v>7</v>
          </cell>
          <cell r="E249">
            <v>0</v>
          </cell>
        </row>
        <row r="250">
          <cell r="A250" t="str">
            <v>05 65</v>
          </cell>
          <cell r="B250" t="str">
            <v>05</v>
          </cell>
          <cell r="C250" t="str">
            <v>65</v>
          </cell>
          <cell r="D250">
            <v>4</v>
          </cell>
          <cell r="E250">
            <v>0</v>
          </cell>
        </row>
        <row r="251">
          <cell r="A251" t="str">
            <v>05 66</v>
          </cell>
          <cell r="B251" t="str">
            <v>05</v>
          </cell>
          <cell r="C251" t="str">
            <v>66</v>
          </cell>
          <cell r="D251">
            <v>9</v>
          </cell>
          <cell r="E251">
            <v>0</v>
          </cell>
        </row>
        <row r="252">
          <cell r="A252" t="str">
            <v>05 67</v>
          </cell>
          <cell r="B252" t="str">
            <v>05</v>
          </cell>
          <cell r="C252" t="str">
            <v>67</v>
          </cell>
          <cell r="D252">
            <v>5</v>
          </cell>
          <cell r="E252">
            <v>0</v>
          </cell>
        </row>
        <row r="253">
          <cell r="A253" t="str">
            <v>05 68</v>
          </cell>
          <cell r="B253" t="str">
            <v>05</v>
          </cell>
          <cell r="C253" t="str">
            <v>68</v>
          </cell>
          <cell r="D253">
            <v>0</v>
          </cell>
          <cell r="E253">
            <v>0</v>
          </cell>
        </row>
        <row r="254">
          <cell r="A254" t="str">
            <v>05 69</v>
          </cell>
          <cell r="B254" t="str">
            <v>05</v>
          </cell>
          <cell r="C254" t="str">
            <v>69</v>
          </cell>
          <cell r="D254">
            <v>0</v>
          </cell>
          <cell r="E254">
            <v>0</v>
          </cell>
        </row>
        <row r="255">
          <cell r="A255" t="str">
            <v>05 70</v>
          </cell>
          <cell r="B255" t="str">
            <v>05</v>
          </cell>
          <cell r="C255" t="str">
            <v>70</v>
          </cell>
          <cell r="D255">
            <v>0</v>
          </cell>
          <cell r="E255">
            <v>0</v>
          </cell>
        </row>
        <row r="256">
          <cell r="A256" t="str">
            <v>06 27</v>
          </cell>
          <cell r="B256" t="str">
            <v>06</v>
          </cell>
          <cell r="C256" t="str">
            <v>27</v>
          </cell>
          <cell r="D256">
            <v>0</v>
          </cell>
          <cell r="E256">
            <v>0</v>
          </cell>
        </row>
        <row r="257">
          <cell r="A257" t="str">
            <v>06 28</v>
          </cell>
          <cell r="B257" t="str">
            <v>06</v>
          </cell>
          <cell r="C257" t="str">
            <v>28</v>
          </cell>
          <cell r="D257">
            <v>0</v>
          </cell>
          <cell r="E257">
            <v>0</v>
          </cell>
        </row>
        <row r="258">
          <cell r="A258" t="str">
            <v>06 29</v>
          </cell>
          <cell r="B258" t="str">
            <v>06</v>
          </cell>
          <cell r="C258" t="str">
            <v>29</v>
          </cell>
          <cell r="D258">
            <v>0</v>
          </cell>
          <cell r="E258">
            <v>2</v>
          </cell>
        </row>
        <row r="259">
          <cell r="A259" t="str">
            <v>06 30</v>
          </cell>
          <cell r="B259" t="str">
            <v>06</v>
          </cell>
          <cell r="C259" t="str">
            <v>30</v>
          </cell>
          <cell r="D259">
            <v>0</v>
          </cell>
          <cell r="E259">
            <v>1</v>
          </cell>
        </row>
        <row r="260">
          <cell r="A260" t="str">
            <v>06 31</v>
          </cell>
          <cell r="B260" t="str">
            <v>06</v>
          </cell>
          <cell r="C260" t="str">
            <v>31</v>
          </cell>
          <cell r="D260">
            <v>0</v>
          </cell>
          <cell r="E260">
            <v>2</v>
          </cell>
        </row>
        <row r="261">
          <cell r="A261" t="str">
            <v>06 32</v>
          </cell>
          <cell r="B261" t="str">
            <v>06</v>
          </cell>
          <cell r="C261" t="str">
            <v>32</v>
          </cell>
          <cell r="D261">
            <v>1</v>
          </cell>
          <cell r="E261">
            <v>2</v>
          </cell>
        </row>
        <row r="262">
          <cell r="A262" t="str">
            <v>06 33</v>
          </cell>
          <cell r="B262" t="str">
            <v>06</v>
          </cell>
          <cell r="C262" t="str">
            <v>33</v>
          </cell>
          <cell r="D262">
            <v>0</v>
          </cell>
          <cell r="E262">
            <v>4</v>
          </cell>
        </row>
        <row r="263">
          <cell r="A263" t="str">
            <v>06 34</v>
          </cell>
          <cell r="B263" t="str">
            <v>06</v>
          </cell>
          <cell r="C263" t="str">
            <v>34</v>
          </cell>
          <cell r="D263">
            <v>3</v>
          </cell>
          <cell r="E263">
            <v>4</v>
          </cell>
        </row>
        <row r="264">
          <cell r="A264" t="str">
            <v>06 35</v>
          </cell>
          <cell r="B264" t="str">
            <v>06</v>
          </cell>
          <cell r="C264" t="str">
            <v>35</v>
          </cell>
          <cell r="D264">
            <v>1</v>
          </cell>
          <cell r="E264">
            <v>6</v>
          </cell>
        </row>
        <row r="265">
          <cell r="A265" t="str">
            <v>06 36</v>
          </cell>
          <cell r="B265" t="str">
            <v>06</v>
          </cell>
          <cell r="C265" t="str">
            <v>36</v>
          </cell>
          <cell r="D265">
            <v>2</v>
          </cell>
          <cell r="E265">
            <v>4</v>
          </cell>
        </row>
        <row r="266">
          <cell r="A266" t="str">
            <v>06 37</v>
          </cell>
          <cell r="B266" t="str">
            <v>06</v>
          </cell>
          <cell r="C266" t="str">
            <v>37</v>
          </cell>
          <cell r="D266">
            <v>1</v>
          </cell>
          <cell r="E266">
            <v>6</v>
          </cell>
        </row>
        <row r="267">
          <cell r="A267" t="str">
            <v>06 38</v>
          </cell>
          <cell r="B267" t="str">
            <v>06</v>
          </cell>
          <cell r="C267" t="str">
            <v>38</v>
          </cell>
          <cell r="D267">
            <v>3</v>
          </cell>
          <cell r="E267">
            <v>11</v>
          </cell>
        </row>
        <row r="268">
          <cell r="A268" t="str">
            <v>06 39</v>
          </cell>
          <cell r="B268" t="str">
            <v>06</v>
          </cell>
          <cell r="C268" t="str">
            <v>39</v>
          </cell>
          <cell r="D268">
            <v>9</v>
          </cell>
          <cell r="E268">
            <v>12</v>
          </cell>
        </row>
        <row r="269">
          <cell r="A269" t="str">
            <v>06 40</v>
          </cell>
          <cell r="B269" t="str">
            <v>06</v>
          </cell>
          <cell r="C269" t="str">
            <v>40</v>
          </cell>
          <cell r="D269">
            <v>3</v>
          </cell>
          <cell r="E269">
            <v>9</v>
          </cell>
        </row>
        <row r="270">
          <cell r="A270" t="str">
            <v>06 41</v>
          </cell>
          <cell r="B270" t="str">
            <v>06</v>
          </cell>
          <cell r="C270" t="str">
            <v>41</v>
          </cell>
          <cell r="D270">
            <v>4</v>
          </cell>
          <cell r="E270">
            <v>6</v>
          </cell>
        </row>
        <row r="271">
          <cell r="A271" t="str">
            <v>06 42</v>
          </cell>
          <cell r="B271" t="str">
            <v>06</v>
          </cell>
          <cell r="C271" t="str">
            <v>42</v>
          </cell>
          <cell r="D271">
            <v>4</v>
          </cell>
          <cell r="E271">
            <v>9</v>
          </cell>
        </row>
        <row r="272">
          <cell r="A272" t="str">
            <v>06 43</v>
          </cell>
          <cell r="B272" t="str">
            <v>06</v>
          </cell>
          <cell r="C272" t="str">
            <v>43</v>
          </cell>
          <cell r="D272">
            <v>1</v>
          </cell>
          <cell r="E272">
            <v>7</v>
          </cell>
        </row>
        <row r="273">
          <cell r="A273" t="str">
            <v>06 44</v>
          </cell>
          <cell r="B273" t="str">
            <v>06</v>
          </cell>
          <cell r="C273" t="str">
            <v>44</v>
          </cell>
          <cell r="D273">
            <v>7</v>
          </cell>
          <cell r="E273">
            <v>6</v>
          </cell>
        </row>
        <row r="274">
          <cell r="A274" t="str">
            <v>06 45</v>
          </cell>
          <cell r="B274" t="str">
            <v>06</v>
          </cell>
          <cell r="C274" t="str">
            <v>45</v>
          </cell>
          <cell r="D274">
            <v>3</v>
          </cell>
          <cell r="E274">
            <v>5</v>
          </cell>
        </row>
        <row r="275">
          <cell r="A275" t="str">
            <v>06 46</v>
          </cell>
          <cell r="B275" t="str">
            <v>06</v>
          </cell>
          <cell r="C275" t="str">
            <v>46</v>
          </cell>
          <cell r="D275">
            <v>3</v>
          </cell>
          <cell r="E275">
            <v>9</v>
          </cell>
        </row>
        <row r="276">
          <cell r="A276" t="str">
            <v>06 47</v>
          </cell>
          <cell r="B276" t="str">
            <v>06</v>
          </cell>
          <cell r="C276" t="str">
            <v>47</v>
          </cell>
          <cell r="D276">
            <v>4</v>
          </cell>
          <cell r="E276">
            <v>5</v>
          </cell>
        </row>
        <row r="277">
          <cell r="A277" t="str">
            <v>06 48</v>
          </cell>
          <cell r="B277" t="str">
            <v>06</v>
          </cell>
          <cell r="C277" t="str">
            <v>48</v>
          </cell>
          <cell r="D277">
            <v>2</v>
          </cell>
          <cell r="E277">
            <v>3</v>
          </cell>
        </row>
        <row r="278">
          <cell r="A278" t="str">
            <v>06 49</v>
          </cell>
          <cell r="B278" t="str">
            <v>06</v>
          </cell>
          <cell r="C278" t="str">
            <v>49</v>
          </cell>
          <cell r="D278">
            <v>0</v>
          </cell>
          <cell r="E278">
            <v>5</v>
          </cell>
        </row>
        <row r="279">
          <cell r="A279" t="str">
            <v>06 50</v>
          </cell>
          <cell r="B279" t="str">
            <v>06</v>
          </cell>
          <cell r="C279" t="str">
            <v>50</v>
          </cell>
          <cell r="D279">
            <v>1</v>
          </cell>
          <cell r="E279">
            <v>4</v>
          </cell>
        </row>
        <row r="280">
          <cell r="A280" t="str">
            <v>06 51</v>
          </cell>
          <cell r="B280" t="str">
            <v>06</v>
          </cell>
          <cell r="C280" t="str">
            <v>51</v>
          </cell>
          <cell r="D280">
            <v>1</v>
          </cell>
          <cell r="E280">
            <v>2</v>
          </cell>
        </row>
        <row r="281">
          <cell r="A281" t="str">
            <v>06 52</v>
          </cell>
          <cell r="B281" t="str">
            <v>06</v>
          </cell>
          <cell r="C281" t="str">
            <v>52</v>
          </cell>
          <cell r="D281">
            <v>2</v>
          </cell>
          <cell r="E281">
            <v>0</v>
          </cell>
        </row>
        <row r="282">
          <cell r="A282" t="str">
            <v>06 53</v>
          </cell>
          <cell r="B282" t="str">
            <v>06</v>
          </cell>
          <cell r="C282" t="str">
            <v>53</v>
          </cell>
          <cell r="D282">
            <v>8</v>
          </cell>
          <cell r="E282">
            <v>4</v>
          </cell>
        </row>
        <row r="283">
          <cell r="A283" t="str">
            <v>06 54</v>
          </cell>
          <cell r="B283" t="str">
            <v>06</v>
          </cell>
          <cell r="C283" t="str">
            <v>54</v>
          </cell>
          <cell r="D283">
            <v>8</v>
          </cell>
          <cell r="E283">
            <v>2</v>
          </cell>
        </row>
        <row r="284">
          <cell r="A284" t="str">
            <v>06 55</v>
          </cell>
          <cell r="B284" t="str">
            <v>06</v>
          </cell>
          <cell r="C284" t="str">
            <v>55</v>
          </cell>
          <cell r="D284">
            <v>6</v>
          </cell>
          <cell r="E284">
            <v>1</v>
          </cell>
        </row>
        <row r="285">
          <cell r="A285" t="str">
            <v>06 56</v>
          </cell>
          <cell r="B285" t="str">
            <v>06</v>
          </cell>
          <cell r="C285" t="str">
            <v>56</v>
          </cell>
          <cell r="D285">
            <v>12</v>
          </cell>
          <cell r="E285">
            <v>1</v>
          </cell>
        </row>
        <row r="286">
          <cell r="A286" t="str">
            <v>06 57</v>
          </cell>
          <cell r="B286" t="str">
            <v>06</v>
          </cell>
          <cell r="C286" t="str">
            <v>57</v>
          </cell>
          <cell r="D286">
            <v>14</v>
          </cell>
          <cell r="E286">
            <v>1</v>
          </cell>
        </row>
        <row r="287">
          <cell r="A287" t="str">
            <v>06 58</v>
          </cell>
          <cell r="B287" t="str">
            <v>06</v>
          </cell>
          <cell r="C287" t="str">
            <v>58</v>
          </cell>
          <cell r="D287">
            <v>7</v>
          </cell>
          <cell r="E287">
            <v>0</v>
          </cell>
        </row>
        <row r="288">
          <cell r="A288" t="str">
            <v>06 59</v>
          </cell>
          <cell r="B288" t="str">
            <v>06</v>
          </cell>
          <cell r="C288" t="str">
            <v>59</v>
          </cell>
          <cell r="D288">
            <v>12</v>
          </cell>
          <cell r="E288">
            <v>0</v>
          </cell>
        </row>
        <row r="289">
          <cell r="A289" t="str">
            <v>06 60</v>
          </cell>
          <cell r="B289" t="str">
            <v>06</v>
          </cell>
          <cell r="C289" t="str">
            <v>60</v>
          </cell>
          <cell r="D289">
            <v>8</v>
          </cell>
          <cell r="E289">
            <v>0</v>
          </cell>
        </row>
        <row r="290">
          <cell r="A290" t="str">
            <v>06 61</v>
          </cell>
          <cell r="B290" t="str">
            <v>06</v>
          </cell>
          <cell r="C290" t="str">
            <v>61</v>
          </cell>
          <cell r="D290">
            <v>5</v>
          </cell>
          <cell r="E290">
            <v>0</v>
          </cell>
        </row>
        <row r="291">
          <cell r="A291" t="str">
            <v>06 62</v>
          </cell>
          <cell r="B291" t="str">
            <v>06</v>
          </cell>
          <cell r="C291" t="str">
            <v>62</v>
          </cell>
          <cell r="D291">
            <v>8</v>
          </cell>
          <cell r="E291">
            <v>0</v>
          </cell>
        </row>
        <row r="292">
          <cell r="A292" t="str">
            <v>06 63</v>
          </cell>
          <cell r="B292" t="str">
            <v>06</v>
          </cell>
          <cell r="C292" t="str">
            <v>63</v>
          </cell>
          <cell r="D292">
            <v>12</v>
          </cell>
          <cell r="E292">
            <v>0</v>
          </cell>
        </row>
        <row r="293">
          <cell r="A293" t="str">
            <v>06 64</v>
          </cell>
          <cell r="B293" t="str">
            <v>06</v>
          </cell>
          <cell r="C293" t="str">
            <v>64</v>
          </cell>
          <cell r="D293">
            <v>8</v>
          </cell>
          <cell r="E293">
            <v>0</v>
          </cell>
        </row>
        <row r="294">
          <cell r="A294" t="str">
            <v>06 65</v>
          </cell>
          <cell r="B294" t="str">
            <v>06</v>
          </cell>
          <cell r="C294" t="str">
            <v>65</v>
          </cell>
          <cell r="D294">
            <v>2</v>
          </cell>
          <cell r="E294">
            <v>0</v>
          </cell>
        </row>
        <row r="295">
          <cell r="A295" t="str">
            <v>06 66</v>
          </cell>
          <cell r="B295" t="str">
            <v>06</v>
          </cell>
          <cell r="C295" t="str">
            <v>66</v>
          </cell>
          <cell r="D295">
            <v>4</v>
          </cell>
          <cell r="E295">
            <v>0</v>
          </cell>
        </row>
        <row r="296">
          <cell r="A296" t="str">
            <v>06 67</v>
          </cell>
          <cell r="B296" t="str">
            <v>06</v>
          </cell>
          <cell r="C296" t="str">
            <v>67</v>
          </cell>
          <cell r="D296">
            <v>4</v>
          </cell>
          <cell r="E296">
            <v>0</v>
          </cell>
        </row>
        <row r="297">
          <cell r="A297" t="str">
            <v>06 68</v>
          </cell>
          <cell r="B297" t="str">
            <v>06</v>
          </cell>
          <cell r="C297" t="str">
            <v>68</v>
          </cell>
          <cell r="D297">
            <v>1</v>
          </cell>
          <cell r="E297">
            <v>0</v>
          </cell>
        </row>
        <row r="298">
          <cell r="A298" t="str">
            <v>06 69</v>
          </cell>
          <cell r="B298" t="str">
            <v>06</v>
          </cell>
          <cell r="C298" t="str">
            <v>69</v>
          </cell>
          <cell r="D298">
            <v>0</v>
          </cell>
          <cell r="E298">
            <v>0</v>
          </cell>
        </row>
        <row r="299">
          <cell r="A299" t="str">
            <v>06 70</v>
          </cell>
          <cell r="B299" t="str">
            <v>06</v>
          </cell>
          <cell r="C299" t="str">
            <v>70</v>
          </cell>
          <cell r="D299">
            <v>0</v>
          </cell>
          <cell r="E299">
            <v>0</v>
          </cell>
        </row>
        <row r="300">
          <cell r="A300" t="str">
            <v>07 27</v>
          </cell>
          <cell r="B300" t="str">
            <v>07</v>
          </cell>
          <cell r="C300" t="str">
            <v>27</v>
          </cell>
          <cell r="D300">
            <v>0</v>
          </cell>
          <cell r="E300">
            <v>0</v>
          </cell>
        </row>
        <row r="301">
          <cell r="A301" t="str">
            <v>07 28</v>
          </cell>
          <cell r="B301" t="str">
            <v>07</v>
          </cell>
          <cell r="C301" t="str">
            <v>28</v>
          </cell>
          <cell r="D301">
            <v>0</v>
          </cell>
          <cell r="E301">
            <v>1</v>
          </cell>
        </row>
        <row r="302">
          <cell r="A302" t="str">
            <v>07 29</v>
          </cell>
          <cell r="B302" t="str">
            <v>07</v>
          </cell>
          <cell r="C302" t="str">
            <v>29</v>
          </cell>
          <cell r="D302">
            <v>0</v>
          </cell>
          <cell r="E302">
            <v>0</v>
          </cell>
        </row>
        <row r="303">
          <cell r="A303" t="str">
            <v>07 30</v>
          </cell>
          <cell r="B303" t="str">
            <v>07</v>
          </cell>
          <cell r="C303" t="str">
            <v>30</v>
          </cell>
          <cell r="D303">
            <v>0</v>
          </cell>
          <cell r="E303">
            <v>1</v>
          </cell>
        </row>
        <row r="304">
          <cell r="A304" t="str">
            <v>07 31</v>
          </cell>
          <cell r="B304" t="str">
            <v>07</v>
          </cell>
          <cell r="C304" t="str">
            <v>31</v>
          </cell>
          <cell r="D304">
            <v>0</v>
          </cell>
          <cell r="E304">
            <v>0</v>
          </cell>
        </row>
        <row r="305">
          <cell r="A305" t="str">
            <v>07 32</v>
          </cell>
          <cell r="B305" t="str">
            <v>07</v>
          </cell>
          <cell r="C305" t="str">
            <v>32</v>
          </cell>
          <cell r="D305">
            <v>0</v>
          </cell>
          <cell r="E305">
            <v>1</v>
          </cell>
        </row>
        <row r="306">
          <cell r="A306" t="str">
            <v>07 33</v>
          </cell>
          <cell r="B306" t="str">
            <v>07</v>
          </cell>
          <cell r="C306" t="str">
            <v>33</v>
          </cell>
          <cell r="D306">
            <v>0</v>
          </cell>
          <cell r="E306">
            <v>1</v>
          </cell>
        </row>
        <row r="307">
          <cell r="A307" t="str">
            <v>07 34</v>
          </cell>
          <cell r="B307" t="str">
            <v>07</v>
          </cell>
          <cell r="C307" t="str">
            <v>34</v>
          </cell>
          <cell r="D307">
            <v>0</v>
          </cell>
          <cell r="E307">
            <v>2</v>
          </cell>
        </row>
        <row r="308">
          <cell r="A308" t="str">
            <v>07 35</v>
          </cell>
          <cell r="B308" t="str">
            <v>07</v>
          </cell>
          <cell r="C308" t="str">
            <v>35</v>
          </cell>
          <cell r="D308">
            <v>0</v>
          </cell>
          <cell r="E308">
            <v>1</v>
          </cell>
        </row>
        <row r="309">
          <cell r="A309" t="str">
            <v>07 36</v>
          </cell>
          <cell r="B309" t="str">
            <v>07</v>
          </cell>
          <cell r="C309" t="str">
            <v>36</v>
          </cell>
          <cell r="D309">
            <v>1</v>
          </cell>
          <cell r="E309">
            <v>0</v>
          </cell>
        </row>
        <row r="310">
          <cell r="A310" t="str">
            <v>07 37</v>
          </cell>
          <cell r="B310" t="str">
            <v>07</v>
          </cell>
          <cell r="C310" t="str">
            <v>37</v>
          </cell>
          <cell r="D310">
            <v>0</v>
          </cell>
          <cell r="E310">
            <v>3</v>
          </cell>
        </row>
        <row r="311">
          <cell r="A311" t="str">
            <v>07 38</v>
          </cell>
          <cell r="B311" t="str">
            <v>07</v>
          </cell>
          <cell r="C311" t="str">
            <v>38</v>
          </cell>
          <cell r="D311">
            <v>0</v>
          </cell>
          <cell r="E311">
            <v>3</v>
          </cell>
        </row>
        <row r="312">
          <cell r="A312" t="str">
            <v>07 39</v>
          </cell>
          <cell r="B312" t="str">
            <v>07</v>
          </cell>
          <cell r="C312" t="str">
            <v>39</v>
          </cell>
          <cell r="D312">
            <v>1</v>
          </cell>
          <cell r="E312">
            <v>5</v>
          </cell>
        </row>
        <row r="313">
          <cell r="A313" t="str">
            <v>07 40</v>
          </cell>
          <cell r="B313" t="str">
            <v>07</v>
          </cell>
          <cell r="C313" t="str">
            <v>40</v>
          </cell>
          <cell r="D313">
            <v>1</v>
          </cell>
          <cell r="E313">
            <v>5</v>
          </cell>
        </row>
        <row r="314">
          <cell r="A314" t="str">
            <v>07 41</v>
          </cell>
          <cell r="B314" t="str">
            <v>07</v>
          </cell>
          <cell r="C314" t="str">
            <v>41</v>
          </cell>
          <cell r="D314">
            <v>3</v>
          </cell>
          <cell r="E314">
            <v>4</v>
          </cell>
        </row>
        <row r="315">
          <cell r="A315" t="str">
            <v>07 42</v>
          </cell>
          <cell r="B315" t="str">
            <v>07</v>
          </cell>
          <cell r="C315" t="str">
            <v>42</v>
          </cell>
          <cell r="D315">
            <v>0</v>
          </cell>
          <cell r="E315">
            <v>3</v>
          </cell>
        </row>
        <row r="316">
          <cell r="A316" t="str">
            <v>07 43</v>
          </cell>
          <cell r="B316" t="str">
            <v>07</v>
          </cell>
          <cell r="C316" t="str">
            <v>43</v>
          </cell>
          <cell r="D316">
            <v>0</v>
          </cell>
          <cell r="E316">
            <v>2</v>
          </cell>
        </row>
        <row r="317">
          <cell r="A317" t="str">
            <v>07 44</v>
          </cell>
          <cell r="B317" t="str">
            <v>07</v>
          </cell>
          <cell r="C317" t="str">
            <v>44</v>
          </cell>
          <cell r="D317">
            <v>1</v>
          </cell>
          <cell r="E317">
            <v>4</v>
          </cell>
        </row>
        <row r="318">
          <cell r="A318" t="str">
            <v>07 45</v>
          </cell>
          <cell r="B318" t="str">
            <v>07</v>
          </cell>
          <cell r="C318" t="str">
            <v>45</v>
          </cell>
          <cell r="D318">
            <v>3</v>
          </cell>
          <cell r="E318">
            <v>6</v>
          </cell>
        </row>
        <row r="319">
          <cell r="A319" t="str">
            <v>07 46</v>
          </cell>
          <cell r="B319" t="str">
            <v>07</v>
          </cell>
          <cell r="C319" t="str">
            <v>46</v>
          </cell>
          <cell r="D319">
            <v>4</v>
          </cell>
          <cell r="E319">
            <v>5</v>
          </cell>
        </row>
        <row r="320">
          <cell r="A320" t="str">
            <v>07 47</v>
          </cell>
          <cell r="B320" t="str">
            <v>07</v>
          </cell>
          <cell r="C320" t="str">
            <v>47</v>
          </cell>
          <cell r="D320">
            <v>5</v>
          </cell>
          <cell r="E320">
            <v>9</v>
          </cell>
        </row>
        <row r="321">
          <cell r="A321" t="str">
            <v>07 48</v>
          </cell>
          <cell r="B321" t="str">
            <v>07</v>
          </cell>
          <cell r="C321" t="str">
            <v>48</v>
          </cell>
          <cell r="D321">
            <v>2</v>
          </cell>
          <cell r="E321">
            <v>4</v>
          </cell>
        </row>
        <row r="322">
          <cell r="A322" t="str">
            <v>07 49</v>
          </cell>
          <cell r="B322" t="str">
            <v>07</v>
          </cell>
          <cell r="C322" t="str">
            <v>49</v>
          </cell>
          <cell r="D322">
            <v>2</v>
          </cell>
          <cell r="E322">
            <v>4</v>
          </cell>
        </row>
        <row r="323">
          <cell r="A323" t="str">
            <v>07 50</v>
          </cell>
          <cell r="B323" t="str">
            <v>07</v>
          </cell>
          <cell r="C323" t="str">
            <v>50</v>
          </cell>
          <cell r="D323">
            <v>6</v>
          </cell>
          <cell r="E323">
            <v>6</v>
          </cell>
        </row>
        <row r="324">
          <cell r="A324" t="str">
            <v>07 51</v>
          </cell>
          <cell r="B324" t="str">
            <v>07</v>
          </cell>
          <cell r="C324" t="str">
            <v>51</v>
          </cell>
          <cell r="D324">
            <v>6</v>
          </cell>
          <cell r="E324">
            <v>3</v>
          </cell>
        </row>
        <row r="325">
          <cell r="A325" t="str">
            <v>07 52</v>
          </cell>
          <cell r="B325" t="str">
            <v>07</v>
          </cell>
          <cell r="C325" t="str">
            <v>52</v>
          </cell>
          <cell r="D325">
            <v>7</v>
          </cell>
          <cell r="E325">
            <v>5</v>
          </cell>
        </row>
        <row r="326">
          <cell r="A326" t="str">
            <v>07 53</v>
          </cell>
          <cell r="B326" t="str">
            <v>07</v>
          </cell>
          <cell r="C326" t="str">
            <v>53</v>
          </cell>
          <cell r="D326">
            <v>12</v>
          </cell>
          <cell r="E326">
            <v>9</v>
          </cell>
        </row>
        <row r="327">
          <cell r="A327" t="str">
            <v>07 54</v>
          </cell>
          <cell r="B327" t="str">
            <v>07</v>
          </cell>
          <cell r="C327" t="str">
            <v>54</v>
          </cell>
          <cell r="D327">
            <v>10</v>
          </cell>
          <cell r="E327">
            <v>4</v>
          </cell>
        </row>
        <row r="328">
          <cell r="A328" t="str">
            <v>07 55</v>
          </cell>
          <cell r="B328" t="str">
            <v>07</v>
          </cell>
          <cell r="C328" t="str">
            <v>55</v>
          </cell>
          <cell r="D328">
            <v>6</v>
          </cell>
          <cell r="E328">
            <v>1</v>
          </cell>
        </row>
        <row r="329">
          <cell r="A329" t="str">
            <v>07 56</v>
          </cell>
          <cell r="B329" t="str">
            <v>07</v>
          </cell>
          <cell r="C329" t="str">
            <v>56</v>
          </cell>
          <cell r="D329">
            <v>8</v>
          </cell>
          <cell r="E329">
            <v>1</v>
          </cell>
        </row>
        <row r="330">
          <cell r="A330" t="str">
            <v>07 57</v>
          </cell>
          <cell r="B330" t="str">
            <v>07</v>
          </cell>
          <cell r="C330" t="str">
            <v>57</v>
          </cell>
          <cell r="D330">
            <v>14</v>
          </cell>
          <cell r="E330">
            <v>2</v>
          </cell>
        </row>
        <row r="331">
          <cell r="A331" t="str">
            <v>07 58</v>
          </cell>
          <cell r="B331" t="str">
            <v>07</v>
          </cell>
          <cell r="C331" t="str">
            <v>58</v>
          </cell>
          <cell r="D331">
            <v>16</v>
          </cell>
          <cell r="E331">
            <v>0</v>
          </cell>
        </row>
        <row r="332">
          <cell r="A332" t="str">
            <v>07 59</v>
          </cell>
          <cell r="B332" t="str">
            <v>07</v>
          </cell>
          <cell r="C332" t="str">
            <v>59</v>
          </cell>
          <cell r="D332">
            <v>19</v>
          </cell>
          <cell r="E332">
            <v>0</v>
          </cell>
        </row>
        <row r="333">
          <cell r="A333" t="str">
            <v>07 60</v>
          </cell>
          <cell r="B333" t="str">
            <v>07</v>
          </cell>
          <cell r="C333" t="str">
            <v>60</v>
          </cell>
          <cell r="D333">
            <v>15</v>
          </cell>
          <cell r="E333">
            <v>0</v>
          </cell>
        </row>
        <row r="334">
          <cell r="A334" t="str">
            <v>07 61</v>
          </cell>
          <cell r="B334" t="str">
            <v>07</v>
          </cell>
          <cell r="C334" t="str">
            <v>61</v>
          </cell>
          <cell r="D334">
            <v>17</v>
          </cell>
          <cell r="E334">
            <v>0</v>
          </cell>
        </row>
        <row r="335">
          <cell r="A335" t="str">
            <v>07 62</v>
          </cell>
          <cell r="B335" t="str">
            <v>07</v>
          </cell>
          <cell r="C335" t="str">
            <v>62</v>
          </cell>
          <cell r="D335">
            <v>13</v>
          </cell>
          <cell r="E335">
            <v>0</v>
          </cell>
        </row>
        <row r="336">
          <cell r="A336" t="str">
            <v>07 63</v>
          </cell>
          <cell r="B336" t="str">
            <v>07</v>
          </cell>
          <cell r="C336" t="str">
            <v>63</v>
          </cell>
          <cell r="D336">
            <v>16</v>
          </cell>
          <cell r="E336">
            <v>0</v>
          </cell>
        </row>
        <row r="337">
          <cell r="A337" t="str">
            <v>07 64</v>
          </cell>
          <cell r="B337" t="str">
            <v>07</v>
          </cell>
          <cell r="C337" t="str">
            <v>64</v>
          </cell>
          <cell r="D337">
            <v>20</v>
          </cell>
          <cell r="E337">
            <v>0</v>
          </cell>
        </row>
        <row r="338">
          <cell r="A338" t="str">
            <v>07 65</v>
          </cell>
          <cell r="B338" t="str">
            <v>07</v>
          </cell>
          <cell r="C338" t="str">
            <v>65</v>
          </cell>
          <cell r="D338">
            <v>7</v>
          </cell>
          <cell r="E338">
            <v>0</v>
          </cell>
        </row>
        <row r="339">
          <cell r="A339" t="str">
            <v>07 66</v>
          </cell>
          <cell r="B339" t="str">
            <v>07</v>
          </cell>
          <cell r="C339" t="str">
            <v>66</v>
          </cell>
          <cell r="D339">
            <v>9</v>
          </cell>
          <cell r="E339">
            <v>0</v>
          </cell>
        </row>
        <row r="340">
          <cell r="A340" t="str">
            <v>07 67</v>
          </cell>
          <cell r="B340" t="str">
            <v>07</v>
          </cell>
          <cell r="C340" t="str">
            <v>67</v>
          </cell>
          <cell r="D340">
            <v>5</v>
          </cell>
          <cell r="E340">
            <v>0</v>
          </cell>
        </row>
        <row r="341">
          <cell r="A341" t="str">
            <v>07 68</v>
          </cell>
          <cell r="B341" t="str">
            <v>07</v>
          </cell>
          <cell r="C341" t="str">
            <v>68</v>
          </cell>
          <cell r="D341">
            <v>2</v>
          </cell>
          <cell r="E341">
            <v>0</v>
          </cell>
        </row>
        <row r="342">
          <cell r="A342" t="str">
            <v>07 69</v>
          </cell>
          <cell r="B342" t="str">
            <v>07</v>
          </cell>
          <cell r="C342" t="str">
            <v>69</v>
          </cell>
          <cell r="D342">
            <v>0</v>
          </cell>
          <cell r="E342">
            <v>0</v>
          </cell>
        </row>
        <row r="343">
          <cell r="A343" t="str">
            <v>07 70</v>
          </cell>
          <cell r="B343" t="str">
            <v>07</v>
          </cell>
          <cell r="C343" t="str">
            <v>70</v>
          </cell>
          <cell r="D343">
            <v>0</v>
          </cell>
          <cell r="E343">
            <v>0</v>
          </cell>
        </row>
        <row r="344">
          <cell r="A344" t="str">
            <v>08 27</v>
          </cell>
          <cell r="B344" t="str">
            <v>08</v>
          </cell>
          <cell r="C344" t="str">
            <v>27</v>
          </cell>
          <cell r="D344">
            <v>0</v>
          </cell>
          <cell r="E344">
            <v>1</v>
          </cell>
        </row>
        <row r="345">
          <cell r="A345" t="str">
            <v>08 28</v>
          </cell>
          <cell r="B345" t="str">
            <v>08</v>
          </cell>
          <cell r="C345" t="str">
            <v>28</v>
          </cell>
          <cell r="D345">
            <v>0</v>
          </cell>
          <cell r="E345">
            <v>0</v>
          </cell>
        </row>
        <row r="346">
          <cell r="A346" t="str">
            <v>08 29</v>
          </cell>
          <cell r="B346" t="str">
            <v>08</v>
          </cell>
          <cell r="C346" t="str">
            <v>29</v>
          </cell>
          <cell r="D346">
            <v>0</v>
          </cell>
          <cell r="E346">
            <v>0</v>
          </cell>
        </row>
        <row r="347">
          <cell r="A347" t="str">
            <v>08 30</v>
          </cell>
          <cell r="B347" t="str">
            <v>08</v>
          </cell>
          <cell r="C347" t="str">
            <v>30</v>
          </cell>
          <cell r="D347">
            <v>1</v>
          </cell>
          <cell r="E347">
            <v>0</v>
          </cell>
        </row>
        <row r="348">
          <cell r="A348" t="str">
            <v>08 31</v>
          </cell>
          <cell r="B348" t="str">
            <v>08</v>
          </cell>
          <cell r="C348" t="str">
            <v>31</v>
          </cell>
          <cell r="D348">
            <v>0</v>
          </cell>
          <cell r="E348">
            <v>2</v>
          </cell>
        </row>
        <row r="349">
          <cell r="A349" t="str">
            <v>08 32</v>
          </cell>
          <cell r="B349" t="str">
            <v>08</v>
          </cell>
          <cell r="C349" t="str">
            <v>32</v>
          </cell>
          <cell r="D349">
            <v>1</v>
          </cell>
          <cell r="E349">
            <v>1</v>
          </cell>
        </row>
        <row r="350">
          <cell r="A350" t="str">
            <v>08 33</v>
          </cell>
          <cell r="B350" t="str">
            <v>08</v>
          </cell>
          <cell r="C350" t="str">
            <v>33</v>
          </cell>
          <cell r="D350">
            <v>1</v>
          </cell>
          <cell r="E350">
            <v>3</v>
          </cell>
        </row>
        <row r="351">
          <cell r="A351" t="str">
            <v>08 34</v>
          </cell>
          <cell r="B351" t="str">
            <v>08</v>
          </cell>
          <cell r="C351" t="str">
            <v>34</v>
          </cell>
          <cell r="D351">
            <v>2</v>
          </cell>
          <cell r="E351">
            <v>3</v>
          </cell>
        </row>
        <row r="352">
          <cell r="A352" t="str">
            <v>08 35</v>
          </cell>
          <cell r="B352" t="str">
            <v>08</v>
          </cell>
          <cell r="C352" t="str">
            <v>35</v>
          </cell>
          <cell r="D352">
            <v>1</v>
          </cell>
          <cell r="E352">
            <v>7</v>
          </cell>
        </row>
        <row r="353">
          <cell r="A353" t="str">
            <v>08 36</v>
          </cell>
          <cell r="B353" t="str">
            <v>08</v>
          </cell>
          <cell r="C353" t="str">
            <v>36</v>
          </cell>
          <cell r="D353">
            <v>2</v>
          </cell>
          <cell r="E353">
            <v>4</v>
          </cell>
        </row>
        <row r="354">
          <cell r="A354" t="str">
            <v>08 37</v>
          </cell>
          <cell r="B354" t="str">
            <v>08</v>
          </cell>
          <cell r="C354" t="str">
            <v>37</v>
          </cell>
          <cell r="D354">
            <v>3</v>
          </cell>
          <cell r="E354">
            <v>4</v>
          </cell>
        </row>
        <row r="355">
          <cell r="A355" t="str">
            <v>08 38</v>
          </cell>
          <cell r="B355" t="str">
            <v>08</v>
          </cell>
          <cell r="C355" t="str">
            <v>38</v>
          </cell>
          <cell r="D355">
            <v>2</v>
          </cell>
          <cell r="E355">
            <v>6</v>
          </cell>
        </row>
        <row r="356">
          <cell r="A356" t="str">
            <v>08 39</v>
          </cell>
          <cell r="B356" t="str">
            <v>08</v>
          </cell>
          <cell r="C356" t="str">
            <v>39</v>
          </cell>
          <cell r="D356">
            <v>3</v>
          </cell>
          <cell r="E356">
            <v>5</v>
          </cell>
        </row>
        <row r="357">
          <cell r="A357" t="str">
            <v>08 40</v>
          </cell>
          <cell r="B357" t="str">
            <v>08</v>
          </cell>
          <cell r="C357" t="str">
            <v>40</v>
          </cell>
          <cell r="D357">
            <v>2</v>
          </cell>
          <cell r="E357">
            <v>6</v>
          </cell>
        </row>
        <row r="358">
          <cell r="A358" t="str">
            <v>08 41</v>
          </cell>
          <cell r="B358" t="str">
            <v>08</v>
          </cell>
          <cell r="C358" t="str">
            <v>41</v>
          </cell>
          <cell r="D358">
            <v>4</v>
          </cell>
          <cell r="E358">
            <v>5</v>
          </cell>
        </row>
        <row r="359">
          <cell r="A359" t="str">
            <v>08 42</v>
          </cell>
          <cell r="B359" t="str">
            <v>08</v>
          </cell>
          <cell r="C359" t="str">
            <v>42</v>
          </cell>
          <cell r="D359">
            <v>0</v>
          </cell>
          <cell r="E359">
            <v>5</v>
          </cell>
        </row>
        <row r="360">
          <cell r="A360" t="str">
            <v>08 43</v>
          </cell>
          <cell r="B360" t="str">
            <v>08</v>
          </cell>
          <cell r="C360" t="str">
            <v>43</v>
          </cell>
          <cell r="D360">
            <v>0</v>
          </cell>
          <cell r="E360">
            <v>3</v>
          </cell>
        </row>
        <row r="361">
          <cell r="A361" t="str">
            <v>08 44</v>
          </cell>
          <cell r="B361" t="str">
            <v>08</v>
          </cell>
          <cell r="C361" t="str">
            <v>44</v>
          </cell>
          <cell r="D361">
            <v>1</v>
          </cell>
          <cell r="E361">
            <v>4</v>
          </cell>
        </row>
        <row r="362">
          <cell r="A362" t="str">
            <v>08 45</v>
          </cell>
          <cell r="B362" t="str">
            <v>08</v>
          </cell>
          <cell r="C362" t="str">
            <v>45</v>
          </cell>
          <cell r="D362">
            <v>2</v>
          </cell>
          <cell r="E362">
            <v>4</v>
          </cell>
        </row>
        <row r="363">
          <cell r="A363" t="str">
            <v>08 46</v>
          </cell>
          <cell r="B363" t="str">
            <v>08</v>
          </cell>
          <cell r="C363" t="str">
            <v>46</v>
          </cell>
          <cell r="D363">
            <v>3</v>
          </cell>
          <cell r="E363">
            <v>5</v>
          </cell>
        </row>
        <row r="364">
          <cell r="A364" t="str">
            <v>08 47</v>
          </cell>
          <cell r="B364" t="str">
            <v>08</v>
          </cell>
          <cell r="C364" t="str">
            <v>47</v>
          </cell>
          <cell r="D364">
            <v>4</v>
          </cell>
          <cell r="E364">
            <v>6</v>
          </cell>
        </row>
        <row r="365">
          <cell r="A365" t="str">
            <v>08 48</v>
          </cell>
          <cell r="B365" t="str">
            <v>08</v>
          </cell>
          <cell r="C365" t="str">
            <v>48</v>
          </cell>
          <cell r="D365">
            <v>1</v>
          </cell>
          <cell r="E365">
            <v>8</v>
          </cell>
        </row>
        <row r="366">
          <cell r="A366" t="str">
            <v>08 49</v>
          </cell>
          <cell r="B366" t="str">
            <v>08</v>
          </cell>
          <cell r="C366" t="str">
            <v>49</v>
          </cell>
          <cell r="D366">
            <v>2</v>
          </cell>
          <cell r="E366">
            <v>3</v>
          </cell>
        </row>
        <row r="367">
          <cell r="A367" t="str">
            <v>08 50</v>
          </cell>
          <cell r="B367" t="str">
            <v>08</v>
          </cell>
          <cell r="C367" t="str">
            <v>50</v>
          </cell>
          <cell r="D367">
            <v>6</v>
          </cell>
          <cell r="E367">
            <v>2</v>
          </cell>
        </row>
        <row r="368">
          <cell r="A368" t="str">
            <v>08 51</v>
          </cell>
          <cell r="B368" t="str">
            <v>08</v>
          </cell>
          <cell r="C368" t="str">
            <v>51</v>
          </cell>
          <cell r="D368">
            <v>4</v>
          </cell>
          <cell r="E368">
            <v>2</v>
          </cell>
        </row>
        <row r="369">
          <cell r="A369" t="str">
            <v>08 52</v>
          </cell>
          <cell r="B369" t="str">
            <v>08</v>
          </cell>
          <cell r="C369" t="str">
            <v>52</v>
          </cell>
          <cell r="D369">
            <v>4</v>
          </cell>
          <cell r="E369">
            <v>1</v>
          </cell>
        </row>
        <row r="370">
          <cell r="A370" t="str">
            <v>08 53</v>
          </cell>
          <cell r="B370" t="str">
            <v>08</v>
          </cell>
          <cell r="C370" t="str">
            <v>53</v>
          </cell>
          <cell r="D370">
            <v>6</v>
          </cell>
          <cell r="E370">
            <v>3</v>
          </cell>
        </row>
        <row r="371">
          <cell r="A371" t="str">
            <v>08 54</v>
          </cell>
          <cell r="B371" t="str">
            <v>08</v>
          </cell>
          <cell r="C371" t="str">
            <v>54</v>
          </cell>
          <cell r="D371">
            <v>3</v>
          </cell>
          <cell r="E371">
            <v>3</v>
          </cell>
        </row>
        <row r="372">
          <cell r="A372" t="str">
            <v>08 55</v>
          </cell>
          <cell r="B372" t="str">
            <v>08</v>
          </cell>
          <cell r="C372" t="str">
            <v>55</v>
          </cell>
          <cell r="D372">
            <v>6</v>
          </cell>
          <cell r="E372">
            <v>1</v>
          </cell>
        </row>
        <row r="373">
          <cell r="A373" t="str">
            <v>08 56</v>
          </cell>
          <cell r="B373" t="str">
            <v>08</v>
          </cell>
          <cell r="C373" t="str">
            <v>56</v>
          </cell>
          <cell r="D373">
            <v>12</v>
          </cell>
          <cell r="E373">
            <v>1</v>
          </cell>
        </row>
        <row r="374">
          <cell r="A374" t="str">
            <v>08 57</v>
          </cell>
          <cell r="B374" t="str">
            <v>08</v>
          </cell>
          <cell r="C374" t="str">
            <v>57</v>
          </cell>
          <cell r="D374">
            <v>11</v>
          </cell>
          <cell r="E374">
            <v>1</v>
          </cell>
        </row>
        <row r="375">
          <cell r="A375" t="str">
            <v>08 58</v>
          </cell>
          <cell r="B375" t="str">
            <v>08</v>
          </cell>
          <cell r="C375" t="str">
            <v>58</v>
          </cell>
          <cell r="D375">
            <v>9</v>
          </cell>
          <cell r="E375">
            <v>0</v>
          </cell>
        </row>
        <row r="376">
          <cell r="A376" t="str">
            <v>08 59</v>
          </cell>
          <cell r="B376" t="str">
            <v>08</v>
          </cell>
          <cell r="C376" t="str">
            <v>59</v>
          </cell>
          <cell r="D376">
            <v>15</v>
          </cell>
          <cell r="E376">
            <v>0</v>
          </cell>
        </row>
        <row r="377">
          <cell r="A377" t="str">
            <v>08 60</v>
          </cell>
          <cell r="B377" t="str">
            <v>08</v>
          </cell>
          <cell r="C377" t="str">
            <v>60</v>
          </cell>
          <cell r="D377">
            <v>17</v>
          </cell>
          <cell r="E377">
            <v>0</v>
          </cell>
        </row>
        <row r="378">
          <cell r="A378" t="str">
            <v>08 61</v>
          </cell>
          <cell r="B378" t="str">
            <v>08</v>
          </cell>
          <cell r="C378" t="str">
            <v>61</v>
          </cell>
          <cell r="D378">
            <v>9</v>
          </cell>
          <cell r="E378">
            <v>0</v>
          </cell>
        </row>
        <row r="379">
          <cell r="A379" t="str">
            <v>08 62</v>
          </cell>
          <cell r="B379" t="str">
            <v>08</v>
          </cell>
          <cell r="C379" t="str">
            <v>62</v>
          </cell>
          <cell r="D379">
            <v>15</v>
          </cell>
          <cell r="E379">
            <v>0</v>
          </cell>
        </row>
        <row r="380">
          <cell r="A380" t="str">
            <v>08 63</v>
          </cell>
          <cell r="B380" t="str">
            <v>08</v>
          </cell>
          <cell r="C380" t="str">
            <v>63</v>
          </cell>
          <cell r="D380">
            <v>14</v>
          </cell>
          <cell r="E380">
            <v>0</v>
          </cell>
        </row>
        <row r="381">
          <cell r="A381" t="str">
            <v>08 64</v>
          </cell>
          <cell r="B381" t="str">
            <v>08</v>
          </cell>
          <cell r="C381" t="str">
            <v>64</v>
          </cell>
          <cell r="D381">
            <v>13</v>
          </cell>
          <cell r="E381">
            <v>0</v>
          </cell>
        </row>
        <row r="382">
          <cell r="A382" t="str">
            <v>08 65</v>
          </cell>
          <cell r="B382" t="str">
            <v>08</v>
          </cell>
          <cell r="C382" t="str">
            <v>65</v>
          </cell>
          <cell r="D382">
            <v>7</v>
          </cell>
          <cell r="E382">
            <v>0</v>
          </cell>
        </row>
        <row r="383">
          <cell r="A383" t="str">
            <v>08 66</v>
          </cell>
          <cell r="B383" t="str">
            <v>08</v>
          </cell>
          <cell r="C383" t="str">
            <v>66</v>
          </cell>
          <cell r="D383">
            <v>4</v>
          </cell>
          <cell r="E383">
            <v>0</v>
          </cell>
        </row>
        <row r="384">
          <cell r="A384" t="str">
            <v>08 67</v>
          </cell>
          <cell r="B384" t="str">
            <v>08</v>
          </cell>
          <cell r="C384" t="str">
            <v>67</v>
          </cell>
          <cell r="D384">
            <v>3</v>
          </cell>
          <cell r="E384">
            <v>0</v>
          </cell>
        </row>
        <row r="385">
          <cell r="A385" t="str">
            <v>08 68</v>
          </cell>
          <cell r="B385" t="str">
            <v>08</v>
          </cell>
          <cell r="C385" t="str">
            <v>68</v>
          </cell>
          <cell r="D385">
            <v>3</v>
          </cell>
          <cell r="E385">
            <v>0</v>
          </cell>
        </row>
        <row r="386">
          <cell r="A386" t="str">
            <v>08 69</v>
          </cell>
          <cell r="B386" t="str">
            <v>08</v>
          </cell>
          <cell r="C386" t="str">
            <v>69</v>
          </cell>
          <cell r="D386">
            <v>0</v>
          </cell>
          <cell r="E386">
            <v>0</v>
          </cell>
        </row>
        <row r="387">
          <cell r="A387" t="str">
            <v>08 70</v>
          </cell>
          <cell r="B387" t="str">
            <v>08</v>
          </cell>
          <cell r="C387" t="str">
            <v>70</v>
          </cell>
          <cell r="D387">
            <v>0</v>
          </cell>
          <cell r="E387">
            <v>0</v>
          </cell>
        </row>
        <row r="388">
          <cell r="A388" t="str">
            <v>09 27</v>
          </cell>
          <cell r="B388" t="str">
            <v>09</v>
          </cell>
          <cell r="C388" t="str">
            <v>27</v>
          </cell>
          <cell r="D388">
            <v>0</v>
          </cell>
          <cell r="E388">
            <v>0</v>
          </cell>
        </row>
        <row r="389">
          <cell r="A389" t="str">
            <v>09 28</v>
          </cell>
          <cell r="B389" t="str">
            <v>09</v>
          </cell>
          <cell r="C389" t="str">
            <v>28</v>
          </cell>
          <cell r="D389">
            <v>0</v>
          </cell>
          <cell r="E389">
            <v>0</v>
          </cell>
        </row>
        <row r="390">
          <cell r="A390" t="str">
            <v>09 29</v>
          </cell>
          <cell r="B390" t="str">
            <v>09</v>
          </cell>
          <cell r="C390" t="str">
            <v>29</v>
          </cell>
          <cell r="D390">
            <v>0</v>
          </cell>
          <cell r="E390">
            <v>1</v>
          </cell>
        </row>
        <row r="391">
          <cell r="A391" t="str">
            <v>09 30</v>
          </cell>
          <cell r="B391" t="str">
            <v>09</v>
          </cell>
          <cell r="C391" t="str">
            <v>30</v>
          </cell>
          <cell r="D391">
            <v>2</v>
          </cell>
          <cell r="E391">
            <v>0</v>
          </cell>
        </row>
        <row r="392">
          <cell r="A392" t="str">
            <v>09 31</v>
          </cell>
          <cell r="B392" t="str">
            <v>09</v>
          </cell>
          <cell r="C392" t="str">
            <v>31</v>
          </cell>
          <cell r="D392">
            <v>0</v>
          </cell>
          <cell r="E392">
            <v>0</v>
          </cell>
        </row>
        <row r="393">
          <cell r="A393" t="str">
            <v>09 32</v>
          </cell>
          <cell r="B393" t="str">
            <v>09</v>
          </cell>
          <cell r="C393" t="str">
            <v>32</v>
          </cell>
          <cell r="D393">
            <v>0</v>
          </cell>
          <cell r="E393">
            <v>0</v>
          </cell>
        </row>
        <row r="394">
          <cell r="A394" t="str">
            <v>09 33</v>
          </cell>
          <cell r="B394" t="str">
            <v>09</v>
          </cell>
          <cell r="C394" t="str">
            <v>33</v>
          </cell>
          <cell r="D394">
            <v>0</v>
          </cell>
          <cell r="E394">
            <v>0</v>
          </cell>
        </row>
        <row r="395">
          <cell r="A395" t="str">
            <v>09 34</v>
          </cell>
          <cell r="B395" t="str">
            <v>09</v>
          </cell>
          <cell r="C395" t="str">
            <v>34</v>
          </cell>
          <cell r="D395">
            <v>0</v>
          </cell>
          <cell r="E395">
            <v>2</v>
          </cell>
        </row>
        <row r="396">
          <cell r="A396" t="str">
            <v>09 35</v>
          </cell>
          <cell r="B396" t="str">
            <v>09</v>
          </cell>
          <cell r="C396" t="str">
            <v>35</v>
          </cell>
          <cell r="D396">
            <v>2</v>
          </cell>
          <cell r="E396">
            <v>3</v>
          </cell>
        </row>
        <row r="397">
          <cell r="A397" t="str">
            <v>09 36</v>
          </cell>
          <cell r="B397" t="str">
            <v>09</v>
          </cell>
          <cell r="C397" t="str">
            <v>36</v>
          </cell>
          <cell r="D397">
            <v>1</v>
          </cell>
          <cell r="E397">
            <v>1</v>
          </cell>
        </row>
        <row r="398">
          <cell r="A398" t="str">
            <v>09 37</v>
          </cell>
          <cell r="B398" t="str">
            <v>09</v>
          </cell>
          <cell r="C398" t="str">
            <v>37</v>
          </cell>
          <cell r="D398">
            <v>1</v>
          </cell>
          <cell r="E398">
            <v>3</v>
          </cell>
        </row>
        <row r="399">
          <cell r="A399" t="str">
            <v>09 38</v>
          </cell>
          <cell r="B399" t="str">
            <v>09</v>
          </cell>
          <cell r="C399" t="str">
            <v>38</v>
          </cell>
          <cell r="D399">
            <v>0</v>
          </cell>
          <cell r="E399">
            <v>4</v>
          </cell>
        </row>
        <row r="400">
          <cell r="A400" t="str">
            <v>09 39</v>
          </cell>
          <cell r="B400" t="str">
            <v>09</v>
          </cell>
          <cell r="C400" t="str">
            <v>39</v>
          </cell>
          <cell r="D400">
            <v>2</v>
          </cell>
          <cell r="E400">
            <v>1</v>
          </cell>
        </row>
        <row r="401">
          <cell r="A401" t="str">
            <v>09 40</v>
          </cell>
          <cell r="B401" t="str">
            <v>09</v>
          </cell>
          <cell r="C401" t="str">
            <v>40</v>
          </cell>
          <cell r="D401">
            <v>0</v>
          </cell>
          <cell r="E401">
            <v>4</v>
          </cell>
        </row>
        <row r="402">
          <cell r="A402" t="str">
            <v>09 41</v>
          </cell>
          <cell r="B402" t="str">
            <v>09</v>
          </cell>
          <cell r="C402" t="str">
            <v>41</v>
          </cell>
          <cell r="D402">
            <v>0</v>
          </cell>
          <cell r="E402">
            <v>5</v>
          </cell>
        </row>
        <row r="403">
          <cell r="A403" t="str">
            <v>09 42</v>
          </cell>
          <cell r="B403" t="str">
            <v>09</v>
          </cell>
          <cell r="C403" t="str">
            <v>42</v>
          </cell>
          <cell r="D403">
            <v>2</v>
          </cell>
          <cell r="E403">
            <v>2</v>
          </cell>
        </row>
        <row r="404">
          <cell r="A404" t="str">
            <v>09 43</v>
          </cell>
          <cell r="B404" t="str">
            <v>09</v>
          </cell>
          <cell r="C404" t="str">
            <v>43</v>
          </cell>
          <cell r="D404">
            <v>0</v>
          </cell>
          <cell r="E404">
            <v>2</v>
          </cell>
        </row>
        <row r="405">
          <cell r="A405" t="str">
            <v>09 44</v>
          </cell>
          <cell r="B405" t="str">
            <v>09</v>
          </cell>
          <cell r="C405" t="str">
            <v>44</v>
          </cell>
          <cell r="D405">
            <v>1</v>
          </cell>
          <cell r="E405">
            <v>3</v>
          </cell>
        </row>
        <row r="406">
          <cell r="A406" t="str">
            <v>09 45</v>
          </cell>
          <cell r="B406" t="str">
            <v>09</v>
          </cell>
          <cell r="C406" t="str">
            <v>45</v>
          </cell>
          <cell r="D406">
            <v>0</v>
          </cell>
          <cell r="E406">
            <v>2</v>
          </cell>
        </row>
        <row r="407">
          <cell r="A407" t="str">
            <v>09 46</v>
          </cell>
          <cell r="B407" t="str">
            <v>09</v>
          </cell>
          <cell r="C407" t="str">
            <v>46</v>
          </cell>
          <cell r="D407">
            <v>2</v>
          </cell>
          <cell r="E407">
            <v>1</v>
          </cell>
        </row>
        <row r="408">
          <cell r="A408" t="str">
            <v>09 47</v>
          </cell>
          <cell r="B408" t="str">
            <v>09</v>
          </cell>
          <cell r="C408" t="str">
            <v>47</v>
          </cell>
          <cell r="D408">
            <v>1</v>
          </cell>
          <cell r="E408">
            <v>2</v>
          </cell>
        </row>
        <row r="409">
          <cell r="A409" t="str">
            <v>09 48</v>
          </cell>
          <cell r="B409" t="str">
            <v>09</v>
          </cell>
          <cell r="C409" t="str">
            <v>48</v>
          </cell>
          <cell r="D409">
            <v>2</v>
          </cell>
          <cell r="E409">
            <v>3</v>
          </cell>
        </row>
        <row r="410">
          <cell r="A410" t="str">
            <v>09 49</v>
          </cell>
          <cell r="B410" t="str">
            <v>09</v>
          </cell>
          <cell r="C410" t="str">
            <v>49</v>
          </cell>
          <cell r="D410">
            <v>2</v>
          </cell>
          <cell r="E410">
            <v>6</v>
          </cell>
        </row>
        <row r="411">
          <cell r="A411" t="str">
            <v>09 50</v>
          </cell>
          <cell r="B411" t="str">
            <v>09</v>
          </cell>
          <cell r="C411" t="str">
            <v>50</v>
          </cell>
          <cell r="D411">
            <v>2</v>
          </cell>
          <cell r="E411">
            <v>2</v>
          </cell>
        </row>
        <row r="412">
          <cell r="A412" t="str">
            <v>09 51</v>
          </cell>
          <cell r="B412" t="str">
            <v>09</v>
          </cell>
          <cell r="C412" t="str">
            <v>51</v>
          </cell>
          <cell r="D412">
            <v>1</v>
          </cell>
          <cell r="E412">
            <v>3</v>
          </cell>
        </row>
        <row r="413">
          <cell r="A413" t="str">
            <v>09 52</v>
          </cell>
          <cell r="B413" t="str">
            <v>09</v>
          </cell>
          <cell r="C413" t="str">
            <v>52</v>
          </cell>
          <cell r="D413">
            <v>1</v>
          </cell>
          <cell r="E413">
            <v>2</v>
          </cell>
        </row>
        <row r="414">
          <cell r="A414" t="str">
            <v>09 53</v>
          </cell>
          <cell r="B414" t="str">
            <v>09</v>
          </cell>
          <cell r="C414" t="str">
            <v>53</v>
          </cell>
          <cell r="D414">
            <v>3</v>
          </cell>
          <cell r="E414">
            <v>2</v>
          </cell>
        </row>
        <row r="415">
          <cell r="A415" t="str">
            <v>09 54</v>
          </cell>
          <cell r="B415" t="str">
            <v>09</v>
          </cell>
          <cell r="C415" t="str">
            <v>54</v>
          </cell>
          <cell r="D415">
            <v>4</v>
          </cell>
          <cell r="E415">
            <v>2</v>
          </cell>
        </row>
        <row r="416">
          <cell r="A416" t="str">
            <v>09 55</v>
          </cell>
          <cell r="B416" t="str">
            <v>09</v>
          </cell>
          <cell r="C416" t="str">
            <v>55</v>
          </cell>
          <cell r="D416">
            <v>4</v>
          </cell>
          <cell r="E416">
            <v>0</v>
          </cell>
        </row>
        <row r="417">
          <cell r="A417" t="str">
            <v>09 56</v>
          </cell>
          <cell r="B417" t="str">
            <v>09</v>
          </cell>
          <cell r="C417" t="str">
            <v>56</v>
          </cell>
          <cell r="D417">
            <v>11</v>
          </cell>
          <cell r="E417">
            <v>0</v>
          </cell>
        </row>
        <row r="418">
          <cell r="A418" t="str">
            <v>09 57</v>
          </cell>
          <cell r="B418" t="str">
            <v>09</v>
          </cell>
          <cell r="C418" t="str">
            <v>57</v>
          </cell>
          <cell r="D418">
            <v>4</v>
          </cell>
          <cell r="E418">
            <v>1</v>
          </cell>
        </row>
        <row r="419">
          <cell r="A419" t="str">
            <v>09 58</v>
          </cell>
          <cell r="B419" t="str">
            <v>09</v>
          </cell>
          <cell r="C419" t="str">
            <v>58</v>
          </cell>
          <cell r="D419">
            <v>10</v>
          </cell>
          <cell r="E419">
            <v>0</v>
          </cell>
        </row>
        <row r="420">
          <cell r="A420" t="str">
            <v>09 59</v>
          </cell>
          <cell r="B420" t="str">
            <v>09</v>
          </cell>
          <cell r="C420" t="str">
            <v>59</v>
          </cell>
          <cell r="D420">
            <v>6</v>
          </cell>
          <cell r="E420">
            <v>0</v>
          </cell>
        </row>
        <row r="421">
          <cell r="A421" t="str">
            <v>09 60</v>
          </cell>
          <cell r="B421" t="str">
            <v>09</v>
          </cell>
          <cell r="C421" t="str">
            <v>60</v>
          </cell>
          <cell r="D421">
            <v>6</v>
          </cell>
          <cell r="E421">
            <v>1</v>
          </cell>
        </row>
        <row r="422">
          <cell r="A422" t="str">
            <v>09 61</v>
          </cell>
          <cell r="B422" t="str">
            <v>09</v>
          </cell>
          <cell r="C422" t="str">
            <v>61</v>
          </cell>
          <cell r="D422">
            <v>5</v>
          </cell>
          <cell r="E422">
            <v>0</v>
          </cell>
        </row>
        <row r="423">
          <cell r="A423" t="str">
            <v>09 62</v>
          </cell>
          <cell r="B423" t="str">
            <v>09</v>
          </cell>
          <cell r="C423" t="str">
            <v>62</v>
          </cell>
          <cell r="D423">
            <v>9</v>
          </cell>
          <cell r="E423">
            <v>0</v>
          </cell>
        </row>
        <row r="424">
          <cell r="A424" t="str">
            <v>09 63</v>
          </cell>
          <cell r="B424" t="str">
            <v>09</v>
          </cell>
          <cell r="C424" t="str">
            <v>63</v>
          </cell>
          <cell r="D424">
            <v>13</v>
          </cell>
          <cell r="E424">
            <v>0</v>
          </cell>
        </row>
        <row r="425">
          <cell r="A425" t="str">
            <v>09 64</v>
          </cell>
          <cell r="B425" t="str">
            <v>09</v>
          </cell>
          <cell r="C425" t="str">
            <v>64</v>
          </cell>
          <cell r="D425">
            <v>2</v>
          </cell>
          <cell r="E425">
            <v>0</v>
          </cell>
        </row>
        <row r="426">
          <cell r="A426" t="str">
            <v>09 65</v>
          </cell>
          <cell r="B426" t="str">
            <v>09</v>
          </cell>
          <cell r="C426" t="str">
            <v>65</v>
          </cell>
          <cell r="D426">
            <v>8</v>
          </cell>
          <cell r="E426">
            <v>0</v>
          </cell>
        </row>
        <row r="427">
          <cell r="A427" t="str">
            <v>09 66</v>
          </cell>
          <cell r="B427" t="str">
            <v>09</v>
          </cell>
          <cell r="C427" t="str">
            <v>66</v>
          </cell>
          <cell r="D427">
            <v>6</v>
          </cell>
          <cell r="E427">
            <v>0</v>
          </cell>
        </row>
        <row r="428">
          <cell r="A428" t="str">
            <v>09 67</v>
          </cell>
          <cell r="B428" t="str">
            <v>09</v>
          </cell>
          <cell r="C428" t="str">
            <v>67</v>
          </cell>
          <cell r="D428">
            <v>0</v>
          </cell>
          <cell r="E428">
            <v>0</v>
          </cell>
        </row>
        <row r="429">
          <cell r="A429" t="str">
            <v>09 68</v>
          </cell>
          <cell r="B429" t="str">
            <v>09</v>
          </cell>
          <cell r="C429" t="str">
            <v>68</v>
          </cell>
          <cell r="D429">
            <v>2</v>
          </cell>
          <cell r="E429">
            <v>0</v>
          </cell>
        </row>
        <row r="430">
          <cell r="A430" t="str">
            <v>09 69</v>
          </cell>
          <cell r="B430" t="str">
            <v>09</v>
          </cell>
          <cell r="C430" t="str">
            <v>69</v>
          </cell>
          <cell r="D430">
            <v>0</v>
          </cell>
          <cell r="E430">
            <v>0</v>
          </cell>
        </row>
        <row r="431">
          <cell r="A431" t="str">
            <v>09 70</v>
          </cell>
          <cell r="B431" t="str">
            <v>09</v>
          </cell>
          <cell r="C431" t="str">
            <v>70</v>
          </cell>
          <cell r="D431">
            <v>0</v>
          </cell>
          <cell r="E431">
            <v>0</v>
          </cell>
        </row>
        <row r="432">
          <cell r="A432" t="str">
            <v>10 27</v>
          </cell>
          <cell r="B432" t="str">
            <v>10</v>
          </cell>
          <cell r="C432" t="str">
            <v>27</v>
          </cell>
          <cell r="D432">
            <v>0</v>
          </cell>
          <cell r="E432">
            <v>1</v>
          </cell>
        </row>
        <row r="433">
          <cell r="A433" t="str">
            <v>10 28</v>
          </cell>
          <cell r="B433" t="str">
            <v>10</v>
          </cell>
          <cell r="C433" t="str">
            <v>28</v>
          </cell>
          <cell r="D433">
            <v>0</v>
          </cell>
          <cell r="E433">
            <v>0</v>
          </cell>
        </row>
        <row r="434">
          <cell r="A434" t="str">
            <v>10 29</v>
          </cell>
          <cell r="B434" t="str">
            <v>10</v>
          </cell>
          <cell r="C434" t="str">
            <v>29</v>
          </cell>
          <cell r="D434">
            <v>0</v>
          </cell>
          <cell r="E434">
            <v>0</v>
          </cell>
        </row>
        <row r="435">
          <cell r="A435" t="str">
            <v>10 30</v>
          </cell>
          <cell r="B435" t="str">
            <v>10</v>
          </cell>
          <cell r="C435" t="str">
            <v>30</v>
          </cell>
          <cell r="D435">
            <v>1</v>
          </cell>
          <cell r="E435">
            <v>1</v>
          </cell>
        </row>
        <row r="436">
          <cell r="A436" t="str">
            <v>10 31</v>
          </cell>
          <cell r="B436" t="str">
            <v>10</v>
          </cell>
          <cell r="C436" t="str">
            <v>31</v>
          </cell>
          <cell r="D436">
            <v>0</v>
          </cell>
          <cell r="E436">
            <v>2</v>
          </cell>
        </row>
        <row r="437">
          <cell r="A437" t="str">
            <v>10 32</v>
          </cell>
          <cell r="B437" t="str">
            <v>10</v>
          </cell>
          <cell r="C437" t="str">
            <v>32</v>
          </cell>
          <cell r="D437">
            <v>0</v>
          </cell>
          <cell r="E437">
            <v>3</v>
          </cell>
        </row>
        <row r="438">
          <cell r="A438" t="str">
            <v>10 33</v>
          </cell>
          <cell r="B438" t="str">
            <v>10</v>
          </cell>
          <cell r="C438" t="str">
            <v>33</v>
          </cell>
          <cell r="D438">
            <v>2</v>
          </cell>
          <cell r="E438">
            <v>4</v>
          </cell>
        </row>
        <row r="439">
          <cell r="A439" t="str">
            <v>10 34</v>
          </cell>
          <cell r="B439" t="str">
            <v>10</v>
          </cell>
          <cell r="C439" t="str">
            <v>34</v>
          </cell>
          <cell r="D439">
            <v>2</v>
          </cell>
          <cell r="E439">
            <v>2</v>
          </cell>
        </row>
        <row r="440">
          <cell r="A440" t="str">
            <v>10 35</v>
          </cell>
          <cell r="B440" t="str">
            <v>10</v>
          </cell>
          <cell r="C440" t="str">
            <v>35</v>
          </cell>
          <cell r="D440">
            <v>1</v>
          </cell>
          <cell r="E440">
            <v>2</v>
          </cell>
        </row>
        <row r="441">
          <cell r="A441" t="str">
            <v>10 36</v>
          </cell>
          <cell r="B441" t="str">
            <v>10</v>
          </cell>
          <cell r="C441" t="str">
            <v>36</v>
          </cell>
          <cell r="D441">
            <v>1</v>
          </cell>
          <cell r="E441">
            <v>5</v>
          </cell>
        </row>
        <row r="442">
          <cell r="A442" t="str">
            <v>10 37</v>
          </cell>
          <cell r="B442" t="str">
            <v>10</v>
          </cell>
          <cell r="C442" t="str">
            <v>37</v>
          </cell>
          <cell r="D442">
            <v>3</v>
          </cell>
          <cell r="E442">
            <v>6</v>
          </cell>
        </row>
        <row r="443">
          <cell r="A443" t="str">
            <v>10 38</v>
          </cell>
          <cell r="B443" t="str">
            <v>10</v>
          </cell>
          <cell r="C443" t="str">
            <v>38</v>
          </cell>
          <cell r="D443">
            <v>5</v>
          </cell>
          <cell r="E443">
            <v>6</v>
          </cell>
        </row>
        <row r="444">
          <cell r="A444" t="str">
            <v>10 39</v>
          </cell>
          <cell r="B444" t="str">
            <v>10</v>
          </cell>
          <cell r="C444" t="str">
            <v>39</v>
          </cell>
          <cell r="D444">
            <v>6</v>
          </cell>
          <cell r="E444">
            <v>8</v>
          </cell>
        </row>
        <row r="445">
          <cell r="A445" t="str">
            <v>10 40</v>
          </cell>
          <cell r="B445" t="str">
            <v>10</v>
          </cell>
          <cell r="C445" t="str">
            <v>40</v>
          </cell>
          <cell r="D445">
            <v>3</v>
          </cell>
          <cell r="E445">
            <v>7</v>
          </cell>
        </row>
        <row r="446">
          <cell r="A446" t="str">
            <v>10 41</v>
          </cell>
          <cell r="B446" t="str">
            <v>10</v>
          </cell>
          <cell r="C446" t="str">
            <v>41</v>
          </cell>
          <cell r="D446">
            <v>1</v>
          </cell>
          <cell r="E446">
            <v>8</v>
          </cell>
        </row>
        <row r="447">
          <cell r="A447" t="str">
            <v>10 42</v>
          </cell>
          <cell r="B447" t="str">
            <v>10</v>
          </cell>
          <cell r="C447" t="str">
            <v>42</v>
          </cell>
          <cell r="D447">
            <v>0</v>
          </cell>
          <cell r="E447">
            <v>5</v>
          </cell>
        </row>
        <row r="448">
          <cell r="A448" t="str">
            <v>10 43</v>
          </cell>
          <cell r="B448" t="str">
            <v>10</v>
          </cell>
          <cell r="C448" t="str">
            <v>43</v>
          </cell>
          <cell r="D448">
            <v>4</v>
          </cell>
          <cell r="E448">
            <v>7</v>
          </cell>
        </row>
        <row r="449">
          <cell r="A449" t="str">
            <v>10 44</v>
          </cell>
          <cell r="B449" t="str">
            <v>10</v>
          </cell>
          <cell r="C449" t="str">
            <v>44</v>
          </cell>
          <cell r="D449">
            <v>4</v>
          </cell>
          <cell r="E449">
            <v>7</v>
          </cell>
        </row>
        <row r="450">
          <cell r="A450" t="str">
            <v>10 45</v>
          </cell>
          <cell r="B450" t="str">
            <v>10</v>
          </cell>
          <cell r="C450" t="str">
            <v>45</v>
          </cell>
          <cell r="D450">
            <v>3</v>
          </cell>
          <cell r="E450">
            <v>9</v>
          </cell>
        </row>
        <row r="451">
          <cell r="A451" t="str">
            <v>10 46</v>
          </cell>
          <cell r="B451" t="str">
            <v>10</v>
          </cell>
          <cell r="C451" t="str">
            <v>46</v>
          </cell>
          <cell r="D451">
            <v>5</v>
          </cell>
          <cell r="E451">
            <v>5</v>
          </cell>
        </row>
        <row r="452">
          <cell r="A452" t="str">
            <v>10 47</v>
          </cell>
          <cell r="B452" t="str">
            <v>10</v>
          </cell>
          <cell r="C452" t="str">
            <v>47</v>
          </cell>
          <cell r="D452">
            <v>8</v>
          </cell>
          <cell r="E452">
            <v>13</v>
          </cell>
        </row>
        <row r="453">
          <cell r="A453" t="str">
            <v>10 48</v>
          </cell>
          <cell r="B453" t="str">
            <v>10</v>
          </cell>
          <cell r="C453" t="str">
            <v>48</v>
          </cell>
          <cell r="D453">
            <v>3</v>
          </cell>
          <cell r="E453">
            <v>6</v>
          </cell>
        </row>
        <row r="454">
          <cell r="A454" t="str">
            <v>10 49</v>
          </cell>
          <cell r="B454" t="str">
            <v>10</v>
          </cell>
          <cell r="C454" t="str">
            <v>49</v>
          </cell>
          <cell r="D454">
            <v>3</v>
          </cell>
          <cell r="E454">
            <v>7</v>
          </cell>
        </row>
        <row r="455">
          <cell r="A455" t="str">
            <v>10 50</v>
          </cell>
          <cell r="B455" t="str">
            <v>10</v>
          </cell>
          <cell r="C455" t="str">
            <v>50</v>
          </cell>
          <cell r="D455">
            <v>7</v>
          </cell>
          <cell r="E455">
            <v>5</v>
          </cell>
        </row>
        <row r="456">
          <cell r="A456" t="str">
            <v>10 51</v>
          </cell>
          <cell r="B456" t="str">
            <v>10</v>
          </cell>
          <cell r="C456" t="str">
            <v>51</v>
          </cell>
          <cell r="D456">
            <v>3</v>
          </cell>
          <cell r="E456">
            <v>5</v>
          </cell>
        </row>
        <row r="457">
          <cell r="A457" t="str">
            <v>10 52</v>
          </cell>
          <cell r="B457" t="str">
            <v>10</v>
          </cell>
          <cell r="C457" t="str">
            <v>52</v>
          </cell>
          <cell r="D457">
            <v>10</v>
          </cell>
          <cell r="E457">
            <v>4</v>
          </cell>
        </row>
        <row r="458">
          <cell r="A458" t="str">
            <v>10 53</v>
          </cell>
          <cell r="B458" t="str">
            <v>10</v>
          </cell>
          <cell r="C458" t="str">
            <v>53</v>
          </cell>
          <cell r="D458">
            <v>7</v>
          </cell>
          <cell r="E458">
            <v>1</v>
          </cell>
        </row>
        <row r="459">
          <cell r="A459" t="str">
            <v>10 54</v>
          </cell>
          <cell r="B459" t="str">
            <v>10</v>
          </cell>
          <cell r="C459" t="str">
            <v>54</v>
          </cell>
          <cell r="D459">
            <v>7</v>
          </cell>
          <cell r="E459">
            <v>3</v>
          </cell>
        </row>
        <row r="460">
          <cell r="A460" t="str">
            <v>10 55</v>
          </cell>
          <cell r="B460" t="str">
            <v>10</v>
          </cell>
          <cell r="C460" t="str">
            <v>55</v>
          </cell>
          <cell r="D460">
            <v>13</v>
          </cell>
          <cell r="E460">
            <v>6</v>
          </cell>
        </row>
        <row r="461">
          <cell r="A461" t="str">
            <v>10 56</v>
          </cell>
          <cell r="B461" t="str">
            <v>10</v>
          </cell>
          <cell r="C461" t="str">
            <v>56</v>
          </cell>
          <cell r="D461">
            <v>10</v>
          </cell>
          <cell r="E461">
            <v>0</v>
          </cell>
        </row>
        <row r="462">
          <cell r="A462" t="str">
            <v>10 57</v>
          </cell>
          <cell r="B462" t="str">
            <v>10</v>
          </cell>
          <cell r="C462" t="str">
            <v>57</v>
          </cell>
          <cell r="D462">
            <v>8</v>
          </cell>
          <cell r="E462">
            <v>3</v>
          </cell>
        </row>
        <row r="463">
          <cell r="A463" t="str">
            <v>10 58</v>
          </cell>
          <cell r="B463" t="str">
            <v>10</v>
          </cell>
          <cell r="C463" t="str">
            <v>58</v>
          </cell>
          <cell r="D463">
            <v>18</v>
          </cell>
          <cell r="E463">
            <v>0</v>
          </cell>
        </row>
        <row r="464">
          <cell r="A464" t="str">
            <v>10 59</v>
          </cell>
          <cell r="B464" t="str">
            <v>10</v>
          </cell>
          <cell r="C464" t="str">
            <v>59</v>
          </cell>
          <cell r="D464">
            <v>21</v>
          </cell>
          <cell r="E464">
            <v>1</v>
          </cell>
        </row>
        <row r="465">
          <cell r="A465" t="str">
            <v>10 60</v>
          </cell>
          <cell r="B465" t="str">
            <v>10</v>
          </cell>
          <cell r="C465" t="str">
            <v>60</v>
          </cell>
          <cell r="D465">
            <v>19</v>
          </cell>
          <cell r="E465">
            <v>0</v>
          </cell>
        </row>
        <row r="466">
          <cell r="A466" t="str">
            <v>10 61</v>
          </cell>
          <cell r="B466" t="str">
            <v>10</v>
          </cell>
          <cell r="C466" t="str">
            <v>61</v>
          </cell>
          <cell r="D466">
            <v>15</v>
          </cell>
          <cell r="E466">
            <v>0</v>
          </cell>
        </row>
        <row r="467">
          <cell r="A467" t="str">
            <v>10 62</v>
          </cell>
          <cell r="B467" t="str">
            <v>10</v>
          </cell>
          <cell r="C467" t="str">
            <v>62</v>
          </cell>
          <cell r="D467">
            <v>16</v>
          </cell>
          <cell r="E467">
            <v>0</v>
          </cell>
        </row>
        <row r="468">
          <cell r="A468" t="str">
            <v>10 63</v>
          </cell>
          <cell r="B468" t="str">
            <v>10</v>
          </cell>
          <cell r="C468" t="str">
            <v>63</v>
          </cell>
          <cell r="D468">
            <v>18</v>
          </cell>
          <cell r="E468">
            <v>0</v>
          </cell>
        </row>
        <row r="469">
          <cell r="A469" t="str">
            <v>10 64</v>
          </cell>
          <cell r="B469" t="str">
            <v>10</v>
          </cell>
          <cell r="C469" t="str">
            <v>64</v>
          </cell>
          <cell r="D469">
            <v>19</v>
          </cell>
          <cell r="E469">
            <v>0</v>
          </cell>
        </row>
        <row r="470">
          <cell r="A470" t="str">
            <v>10 65</v>
          </cell>
          <cell r="B470" t="str">
            <v>10</v>
          </cell>
          <cell r="C470" t="str">
            <v>65</v>
          </cell>
          <cell r="D470">
            <v>14</v>
          </cell>
          <cell r="E470">
            <v>0</v>
          </cell>
        </row>
        <row r="471">
          <cell r="A471" t="str">
            <v>10 66</v>
          </cell>
          <cell r="B471" t="str">
            <v>10</v>
          </cell>
          <cell r="C471" t="str">
            <v>66</v>
          </cell>
          <cell r="D471">
            <v>5</v>
          </cell>
          <cell r="E471">
            <v>0</v>
          </cell>
        </row>
        <row r="472">
          <cell r="A472" t="str">
            <v>10 67</v>
          </cell>
          <cell r="B472" t="str">
            <v>10</v>
          </cell>
          <cell r="C472" t="str">
            <v>67</v>
          </cell>
          <cell r="D472">
            <v>4</v>
          </cell>
          <cell r="E472">
            <v>0</v>
          </cell>
        </row>
        <row r="473">
          <cell r="A473" t="str">
            <v>10 68</v>
          </cell>
          <cell r="B473" t="str">
            <v>10</v>
          </cell>
          <cell r="C473" t="str">
            <v>68</v>
          </cell>
          <cell r="D473">
            <v>2</v>
          </cell>
          <cell r="E473">
            <v>0</v>
          </cell>
        </row>
        <row r="474">
          <cell r="A474" t="str">
            <v>10 69</v>
          </cell>
          <cell r="B474" t="str">
            <v>10</v>
          </cell>
          <cell r="C474" t="str">
            <v>69</v>
          </cell>
          <cell r="D474">
            <v>0</v>
          </cell>
          <cell r="E474">
            <v>0</v>
          </cell>
        </row>
        <row r="475">
          <cell r="A475" t="str">
            <v>10 70</v>
          </cell>
          <cell r="B475" t="str">
            <v>10</v>
          </cell>
          <cell r="C475" t="str">
            <v>70</v>
          </cell>
          <cell r="D475">
            <v>0</v>
          </cell>
          <cell r="E475">
            <v>0</v>
          </cell>
        </row>
        <row r="476">
          <cell r="A476" t="str">
            <v>11 27</v>
          </cell>
          <cell r="B476" t="str">
            <v>11</v>
          </cell>
          <cell r="C476" t="str">
            <v>27</v>
          </cell>
          <cell r="D476">
            <v>0</v>
          </cell>
          <cell r="E476">
            <v>0</v>
          </cell>
        </row>
        <row r="477">
          <cell r="A477" t="str">
            <v>11 28</v>
          </cell>
          <cell r="B477" t="str">
            <v>11</v>
          </cell>
          <cell r="C477" t="str">
            <v>28</v>
          </cell>
          <cell r="D477">
            <v>0</v>
          </cell>
          <cell r="E477">
            <v>0</v>
          </cell>
        </row>
        <row r="478">
          <cell r="A478" t="str">
            <v>11 29</v>
          </cell>
          <cell r="B478" t="str">
            <v>11</v>
          </cell>
          <cell r="C478" t="str">
            <v>29</v>
          </cell>
          <cell r="D478">
            <v>0</v>
          </cell>
          <cell r="E478">
            <v>0</v>
          </cell>
        </row>
        <row r="479">
          <cell r="A479" t="str">
            <v>11 30</v>
          </cell>
          <cell r="B479" t="str">
            <v>11</v>
          </cell>
          <cell r="C479" t="str">
            <v>30</v>
          </cell>
          <cell r="D479">
            <v>1</v>
          </cell>
          <cell r="E479">
            <v>3</v>
          </cell>
        </row>
        <row r="480">
          <cell r="A480" t="str">
            <v>11 31</v>
          </cell>
          <cell r="B480" t="str">
            <v>11</v>
          </cell>
          <cell r="C480" t="str">
            <v>31</v>
          </cell>
          <cell r="D480">
            <v>2</v>
          </cell>
          <cell r="E480">
            <v>0</v>
          </cell>
        </row>
        <row r="481">
          <cell r="A481" t="str">
            <v>11 32</v>
          </cell>
          <cell r="B481" t="str">
            <v>11</v>
          </cell>
          <cell r="C481" t="str">
            <v>32</v>
          </cell>
          <cell r="D481">
            <v>1</v>
          </cell>
          <cell r="E481">
            <v>4</v>
          </cell>
        </row>
        <row r="482">
          <cell r="A482" t="str">
            <v>11 33</v>
          </cell>
          <cell r="B482" t="str">
            <v>11</v>
          </cell>
          <cell r="C482" t="str">
            <v>33</v>
          </cell>
          <cell r="D482">
            <v>3</v>
          </cell>
          <cell r="E482">
            <v>1</v>
          </cell>
        </row>
        <row r="483">
          <cell r="A483" t="str">
            <v>11 34</v>
          </cell>
          <cell r="B483" t="str">
            <v>11</v>
          </cell>
          <cell r="C483" t="str">
            <v>34</v>
          </cell>
          <cell r="D483">
            <v>4</v>
          </cell>
          <cell r="E483">
            <v>8</v>
          </cell>
        </row>
        <row r="484">
          <cell r="A484" t="str">
            <v>11 35</v>
          </cell>
          <cell r="B484" t="str">
            <v>11</v>
          </cell>
          <cell r="C484" t="str">
            <v>35</v>
          </cell>
          <cell r="D484">
            <v>5</v>
          </cell>
          <cell r="E484">
            <v>1</v>
          </cell>
        </row>
        <row r="485">
          <cell r="A485" t="str">
            <v>11 36</v>
          </cell>
          <cell r="B485" t="str">
            <v>11</v>
          </cell>
          <cell r="C485" t="str">
            <v>36</v>
          </cell>
          <cell r="D485">
            <v>4</v>
          </cell>
          <cell r="E485">
            <v>1</v>
          </cell>
        </row>
        <row r="486">
          <cell r="A486" t="str">
            <v>11 37</v>
          </cell>
          <cell r="B486" t="str">
            <v>11</v>
          </cell>
          <cell r="C486" t="str">
            <v>37</v>
          </cell>
          <cell r="D486">
            <v>8</v>
          </cell>
          <cell r="E486">
            <v>6</v>
          </cell>
        </row>
        <row r="487">
          <cell r="A487" t="str">
            <v>11 38</v>
          </cell>
          <cell r="B487" t="str">
            <v>11</v>
          </cell>
          <cell r="C487" t="str">
            <v>38</v>
          </cell>
          <cell r="D487">
            <v>8</v>
          </cell>
          <cell r="E487">
            <v>7</v>
          </cell>
        </row>
        <row r="488">
          <cell r="A488" t="str">
            <v>11 39</v>
          </cell>
          <cell r="B488" t="str">
            <v>11</v>
          </cell>
          <cell r="C488" t="str">
            <v>39</v>
          </cell>
          <cell r="D488">
            <v>2</v>
          </cell>
          <cell r="E488">
            <v>10</v>
          </cell>
        </row>
        <row r="489">
          <cell r="A489" t="str">
            <v>11 40</v>
          </cell>
          <cell r="B489" t="str">
            <v>11</v>
          </cell>
          <cell r="C489" t="str">
            <v>40</v>
          </cell>
          <cell r="D489">
            <v>2</v>
          </cell>
          <cell r="E489">
            <v>2</v>
          </cell>
        </row>
        <row r="490">
          <cell r="A490" t="str">
            <v>11 41</v>
          </cell>
          <cell r="B490" t="str">
            <v>11</v>
          </cell>
          <cell r="C490" t="str">
            <v>41</v>
          </cell>
          <cell r="D490">
            <v>5</v>
          </cell>
          <cell r="E490">
            <v>4</v>
          </cell>
        </row>
        <row r="491">
          <cell r="A491" t="str">
            <v>11 42</v>
          </cell>
          <cell r="B491" t="str">
            <v>11</v>
          </cell>
          <cell r="C491" t="str">
            <v>42</v>
          </cell>
          <cell r="D491">
            <v>4</v>
          </cell>
          <cell r="E491">
            <v>5</v>
          </cell>
        </row>
        <row r="492">
          <cell r="A492" t="str">
            <v>11 43</v>
          </cell>
          <cell r="B492" t="str">
            <v>11</v>
          </cell>
          <cell r="C492" t="str">
            <v>43</v>
          </cell>
          <cell r="D492">
            <v>2</v>
          </cell>
          <cell r="E492">
            <v>3</v>
          </cell>
        </row>
        <row r="493">
          <cell r="A493" t="str">
            <v>11 44</v>
          </cell>
          <cell r="B493" t="str">
            <v>11</v>
          </cell>
          <cell r="C493" t="str">
            <v>44</v>
          </cell>
          <cell r="D493">
            <v>2</v>
          </cell>
          <cell r="E493">
            <v>2</v>
          </cell>
        </row>
        <row r="494">
          <cell r="A494" t="str">
            <v>11 45</v>
          </cell>
          <cell r="B494" t="str">
            <v>11</v>
          </cell>
          <cell r="C494" t="str">
            <v>45</v>
          </cell>
          <cell r="D494">
            <v>0</v>
          </cell>
          <cell r="E494">
            <v>4</v>
          </cell>
        </row>
        <row r="495">
          <cell r="A495" t="str">
            <v>11 46</v>
          </cell>
          <cell r="B495" t="str">
            <v>11</v>
          </cell>
          <cell r="C495" t="str">
            <v>46</v>
          </cell>
          <cell r="D495">
            <v>4</v>
          </cell>
          <cell r="E495">
            <v>2</v>
          </cell>
        </row>
        <row r="496">
          <cell r="A496" t="str">
            <v>11 47</v>
          </cell>
          <cell r="B496" t="str">
            <v>11</v>
          </cell>
          <cell r="C496" t="str">
            <v>47</v>
          </cell>
          <cell r="D496">
            <v>4</v>
          </cell>
          <cell r="E496">
            <v>2</v>
          </cell>
        </row>
        <row r="497">
          <cell r="A497" t="str">
            <v>11 48</v>
          </cell>
          <cell r="B497" t="str">
            <v>11</v>
          </cell>
          <cell r="C497" t="str">
            <v>48</v>
          </cell>
          <cell r="D497">
            <v>3</v>
          </cell>
          <cell r="E497">
            <v>4</v>
          </cell>
        </row>
        <row r="498">
          <cell r="A498" t="str">
            <v>11 49</v>
          </cell>
          <cell r="B498" t="str">
            <v>11</v>
          </cell>
          <cell r="C498" t="str">
            <v>49</v>
          </cell>
          <cell r="D498">
            <v>4</v>
          </cell>
          <cell r="E498">
            <v>6</v>
          </cell>
        </row>
        <row r="499">
          <cell r="A499" t="str">
            <v>11 50</v>
          </cell>
          <cell r="B499" t="str">
            <v>11</v>
          </cell>
          <cell r="C499" t="str">
            <v>50</v>
          </cell>
          <cell r="D499">
            <v>1</v>
          </cell>
          <cell r="E499">
            <v>3</v>
          </cell>
        </row>
        <row r="500">
          <cell r="A500" t="str">
            <v>11 51</v>
          </cell>
          <cell r="B500" t="str">
            <v>11</v>
          </cell>
          <cell r="C500" t="str">
            <v>51</v>
          </cell>
          <cell r="D500">
            <v>1</v>
          </cell>
          <cell r="E500">
            <v>1</v>
          </cell>
        </row>
        <row r="501">
          <cell r="A501" t="str">
            <v>11 52</v>
          </cell>
          <cell r="B501" t="str">
            <v>11</v>
          </cell>
          <cell r="C501" t="str">
            <v>52</v>
          </cell>
          <cell r="D501">
            <v>6</v>
          </cell>
          <cell r="E501">
            <v>0</v>
          </cell>
        </row>
        <row r="502">
          <cell r="A502" t="str">
            <v>11 53</v>
          </cell>
          <cell r="B502" t="str">
            <v>11</v>
          </cell>
          <cell r="C502" t="str">
            <v>53</v>
          </cell>
          <cell r="D502">
            <v>2</v>
          </cell>
          <cell r="E502">
            <v>2</v>
          </cell>
        </row>
        <row r="503">
          <cell r="A503" t="str">
            <v>11 54</v>
          </cell>
          <cell r="B503" t="str">
            <v>11</v>
          </cell>
          <cell r="C503" t="str">
            <v>54</v>
          </cell>
          <cell r="D503">
            <v>2</v>
          </cell>
          <cell r="E503">
            <v>2</v>
          </cell>
        </row>
        <row r="504">
          <cell r="A504" t="str">
            <v>11 55</v>
          </cell>
          <cell r="B504" t="str">
            <v>11</v>
          </cell>
          <cell r="C504" t="str">
            <v>55</v>
          </cell>
          <cell r="D504">
            <v>3</v>
          </cell>
          <cell r="E504">
            <v>3</v>
          </cell>
        </row>
        <row r="505">
          <cell r="A505" t="str">
            <v>11 56</v>
          </cell>
          <cell r="B505" t="str">
            <v>11</v>
          </cell>
          <cell r="C505" t="str">
            <v>56</v>
          </cell>
          <cell r="D505">
            <v>7</v>
          </cell>
          <cell r="E505">
            <v>2</v>
          </cell>
        </row>
        <row r="506">
          <cell r="A506" t="str">
            <v>11 57</v>
          </cell>
          <cell r="B506" t="str">
            <v>11</v>
          </cell>
          <cell r="C506" t="str">
            <v>57</v>
          </cell>
          <cell r="D506">
            <v>12</v>
          </cell>
          <cell r="E506">
            <v>1</v>
          </cell>
        </row>
        <row r="507">
          <cell r="A507" t="str">
            <v>11 58</v>
          </cell>
          <cell r="B507" t="str">
            <v>11</v>
          </cell>
          <cell r="C507" t="str">
            <v>58</v>
          </cell>
          <cell r="D507">
            <v>6</v>
          </cell>
          <cell r="E507">
            <v>0</v>
          </cell>
        </row>
        <row r="508">
          <cell r="A508" t="str">
            <v>11 59</v>
          </cell>
          <cell r="B508" t="str">
            <v>11</v>
          </cell>
          <cell r="C508" t="str">
            <v>59</v>
          </cell>
          <cell r="D508">
            <v>10</v>
          </cell>
          <cell r="E508">
            <v>0</v>
          </cell>
        </row>
        <row r="509">
          <cell r="A509" t="str">
            <v>11 60</v>
          </cell>
          <cell r="B509" t="str">
            <v>11</v>
          </cell>
          <cell r="C509" t="str">
            <v>60</v>
          </cell>
          <cell r="D509">
            <v>5</v>
          </cell>
          <cell r="E509">
            <v>0</v>
          </cell>
        </row>
        <row r="510">
          <cell r="A510" t="str">
            <v>11 61</v>
          </cell>
          <cell r="B510" t="str">
            <v>11</v>
          </cell>
          <cell r="C510" t="str">
            <v>61</v>
          </cell>
          <cell r="D510">
            <v>16</v>
          </cell>
          <cell r="E510">
            <v>0</v>
          </cell>
        </row>
        <row r="511">
          <cell r="A511" t="str">
            <v>11 62</v>
          </cell>
          <cell r="B511" t="str">
            <v>11</v>
          </cell>
          <cell r="C511" t="str">
            <v>62</v>
          </cell>
          <cell r="D511">
            <v>5</v>
          </cell>
          <cell r="E511">
            <v>0</v>
          </cell>
        </row>
        <row r="512">
          <cell r="A512" t="str">
            <v>11 63</v>
          </cell>
          <cell r="B512" t="str">
            <v>11</v>
          </cell>
          <cell r="C512" t="str">
            <v>63</v>
          </cell>
          <cell r="D512">
            <v>5</v>
          </cell>
          <cell r="E512">
            <v>0</v>
          </cell>
        </row>
        <row r="513">
          <cell r="A513" t="str">
            <v>11 64</v>
          </cell>
          <cell r="B513" t="str">
            <v>11</v>
          </cell>
          <cell r="C513" t="str">
            <v>64</v>
          </cell>
          <cell r="D513">
            <v>6</v>
          </cell>
          <cell r="E513">
            <v>0</v>
          </cell>
        </row>
        <row r="514">
          <cell r="A514" t="str">
            <v>11 65</v>
          </cell>
          <cell r="B514" t="str">
            <v>11</v>
          </cell>
          <cell r="C514" t="str">
            <v>65</v>
          </cell>
          <cell r="D514">
            <v>5</v>
          </cell>
          <cell r="E514">
            <v>0</v>
          </cell>
        </row>
        <row r="515">
          <cell r="A515" t="str">
            <v>11 66</v>
          </cell>
          <cell r="B515" t="str">
            <v>11</v>
          </cell>
          <cell r="C515" t="str">
            <v>66</v>
          </cell>
          <cell r="D515">
            <v>4</v>
          </cell>
          <cell r="E515">
            <v>0</v>
          </cell>
        </row>
        <row r="516">
          <cell r="A516" t="str">
            <v>11 67</v>
          </cell>
          <cell r="B516" t="str">
            <v>11</v>
          </cell>
          <cell r="C516" t="str">
            <v>67</v>
          </cell>
          <cell r="D516">
            <v>1</v>
          </cell>
          <cell r="E516">
            <v>0</v>
          </cell>
        </row>
        <row r="517">
          <cell r="A517" t="str">
            <v>11 68</v>
          </cell>
          <cell r="B517" t="str">
            <v>11</v>
          </cell>
          <cell r="C517" t="str">
            <v>68</v>
          </cell>
          <cell r="D517">
            <v>0</v>
          </cell>
          <cell r="E517">
            <v>0</v>
          </cell>
        </row>
        <row r="518">
          <cell r="A518" t="str">
            <v>11 69</v>
          </cell>
          <cell r="B518" t="str">
            <v>11</v>
          </cell>
          <cell r="C518" t="str">
            <v>69</v>
          </cell>
          <cell r="D518">
            <v>0</v>
          </cell>
          <cell r="E518">
            <v>0</v>
          </cell>
        </row>
        <row r="519">
          <cell r="A519" t="str">
            <v>11 70</v>
          </cell>
          <cell r="B519" t="str">
            <v>11</v>
          </cell>
          <cell r="C519" t="str">
            <v>70</v>
          </cell>
          <cell r="D519">
            <v>0</v>
          </cell>
          <cell r="E519">
            <v>0</v>
          </cell>
        </row>
        <row r="520">
          <cell r="A520" t="str">
            <v>12 27</v>
          </cell>
          <cell r="B520" t="str">
            <v>12</v>
          </cell>
          <cell r="C520" t="str">
            <v>27</v>
          </cell>
          <cell r="D520">
            <v>0</v>
          </cell>
          <cell r="E520">
            <v>0</v>
          </cell>
        </row>
        <row r="521">
          <cell r="A521" t="str">
            <v>12 28</v>
          </cell>
          <cell r="B521" t="str">
            <v>12</v>
          </cell>
          <cell r="C521" t="str">
            <v>28</v>
          </cell>
          <cell r="D521">
            <v>0</v>
          </cell>
          <cell r="E521">
            <v>0</v>
          </cell>
        </row>
        <row r="522">
          <cell r="A522" t="str">
            <v>12 29</v>
          </cell>
          <cell r="B522" t="str">
            <v>12</v>
          </cell>
          <cell r="C522" t="str">
            <v>29</v>
          </cell>
          <cell r="D522">
            <v>0</v>
          </cell>
          <cell r="E522">
            <v>1</v>
          </cell>
        </row>
        <row r="523">
          <cell r="A523" t="str">
            <v>12 30</v>
          </cell>
          <cell r="B523" t="str">
            <v>12</v>
          </cell>
          <cell r="C523" t="str">
            <v>30</v>
          </cell>
          <cell r="D523">
            <v>0</v>
          </cell>
          <cell r="E523">
            <v>0</v>
          </cell>
        </row>
        <row r="524">
          <cell r="A524" t="str">
            <v>12 31</v>
          </cell>
          <cell r="B524" t="str">
            <v>12</v>
          </cell>
          <cell r="C524" t="str">
            <v>31</v>
          </cell>
          <cell r="D524">
            <v>1</v>
          </cell>
          <cell r="E524">
            <v>1</v>
          </cell>
        </row>
        <row r="525">
          <cell r="A525" t="str">
            <v>12 32</v>
          </cell>
          <cell r="B525" t="str">
            <v>12</v>
          </cell>
          <cell r="C525" t="str">
            <v>32</v>
          </cell>
          <cell r="D525">
            <v>1</v>
          </cell>
          <cell r="E525">
            <v>4</v>
          </cell>
        </row>
        <row r="526">
          <cell r="A526" t="str">
            <v>12 33</v>
          </cell>
          <cell r="B526" t="str">
            <v>12</v>
          </cell>
          <cell r="C526" t="str">
            <v>33</v>
          </cell>
          <cell r="D526">
            <v>1</v>
          </cell>
          <cell r="E526">
            <v>4</v>
          </cell>
        </row>
        <row r="527">
          <cell r="A527" t="str">
            <v>12 34</v>
          </cell>
          <cell r="B527" t="str">
            <v>12</v>
          </cell>
          <cell r="C527" t="str">
            <v>34</v>
          </cell>
          <cell r="D527">
            <v>1</v>
          </cell>
          <cell r="E527">
            <v>4</v>
          </cell>
        </row>
        <row r="528">
          <cell r="A528" t="str">
            <v>12 35</v>
          </cell>
          <cell r="B528" t="str">
            <v>12</v>
          </cell>
          <cell r="C528" t="str">
            <v>35</v>
          </cell>
          <cell r="D528">
            <v>3</v>
          </cell>
          <cell r="E528">
            <v>4</v>
          </cell>
        </row>
        <row r="529">
          <cell r="A529" t="str">
            <v>12 36</v>
          </cell>
          <cell r="B529" t="str">
            <v>12</v>
          </cell>
          <cell r="C529" t="str">
            <v>36</v>
          </cell>
          <cell r="D529">
            <v>1</v>
          </cell>
          <cell r="E529">
            <v>1</v>
          </cell>
        </row>
        <row r="530">
          <cell r="A530" t="str">
            <v>12 37</v>
          </cell>
          <cell r="B530" t="str">
            <v>12</v>
          </cell>
          <cell r="C530" t="str">
            <v>37</v>
          </cell>
          <cell r="D530">
            <v>2</v>
          </cell>
          <cell r="E530">
            <v>6</v>
          </cell>
        </row>
        <row r="531">
          <cell r="A531" t="str">
            <v>12 38</v>
          </cell>
          <cell r="B531" t="str">
            <v>12</v>
          </cell>
          <cell r="C531" t="str">
            <v>38</v>
          </cell>
          <cell r="D531">
            <v>5</v>
          </cell>
          <cell r="E531">
            <v>13</v>
          </cell>
        </row>
        <row r="532">
          <cell r="A532" t="str">
            <v>12 39</v>
          </cell>
          <cell r="B532" t="str">
            <v>12</v>
          </cell>
          <cell r="C532" t="str">
            <v>39</v>
          </cell>
          <cell r="D532">
            <v>1</v>
          </cell>
          <cell r="E532">
            <v>5</v>
          </cell>
        </row>
        <row r="533">
          <cell r="A533" t="str">
            <v>12 40</v>
          </cell>
          <cell r="B533" t="str">
            <v>12</v>
          </cell>
          <cell r="C533" t="str">
            <v>40</v>
          </cell>
          <cell r="D533">
            <v>3</v>
          </cell>
          <cell r="E533">
            <v>9</v>
          </cell>
        </row>
        <row r="534">
          <cell r="A534" t="str">
            <v>12 41</v>
          </cell>
          <cell r="B534" t="str">
            <v>12</v>
          </cell>
          <cell r="C534" t="str">
            <v>41</v>
          </cell>
          <cell r="D534">
            <v>5</v>
          </cell>
          <cell r="E534">
            <v>11</v>
          </cell>
        </row>
        <row r="535">
          <cell r="A535" t="str">
            <v>12 42</v>
          </cell>
          <cell r="B535" t="str">
            <v>12</v>
          </cell>
          <cell r="C535" t="str">
            <v>42</v>
          </cell>
          <cell r="D535">
            <v>6</v>
          </cell>
          <cell r="E535">
            <v>7</v>
          </cell>
        </row>
        <row r="536">
          <cell r="A536" t="str">
            <v>12 43</v>
          </cell>
          <cell r="B536" t="str">
            <v>12</v>
          </cell>
          <cell r="C536" t="str">
            <v>43</v>
          </cell>
          <cell r="D536">
            <v>4</v>
          </cell>
          <cell r="E536">
            <v>7</v>
          </cell>
        </row>
        <row r="537">
          <cell r="A537" t="str">
            <v>12 44</v>
          </cell>
          <cell r="B537" t="str">
            <v>12</v>
          </cell>
          <cell r="C537" t="str">
            <v>44</v>
          </cell>
          <cell r="D537">
            <v>2</v>
          </cell>
          <cell r="E537">
            <v>6</v>
          </cell>
        </row>
        <row r="538">
          <cell r="A538" t="str">
            <v>12 45</v>
          </cell>
          <cell r="B538" t="str">
            <v>12</v>
          </cell>
          <cell r="C538" t="str">
            <v>45</v>
          </cell>
          <cell r="D538">
            <v>5</v>
          </cell>
          <cell r="E538">
            <v>2</v>
          </cell>
        </row>
        <row r="539">
          <cell r="A539" t="str">
            <v>12 46</v>
          </cell>
          <cell r="B539" t="str">
            <v>12</v>
          </cell>
          <cell r="C539" t="str">
            <v>46</v>
          </cell>
          <cell r="D539">
            <v>4</v>
          </cell>
          <cell r="E539">
            <v>4</v>
          </cell>
        </row>
        <row r="540">
          <cell r="A540" t="str">
            <v>12 47</v>
          </cell>
          <cell r="B540" t="str">
            <v>12</v>
          </cell>
          <cell r="C540" t="str">
            <v>47</v>
          </cell>
          <cell r="D540">
            <v>8</v>
          </cell>
          <cell r="E540">
            <v>4</v>
          </cell>
        </row>
        <row r="541">
          <cell r="A541" t="str">
            <v>12 48</v>
          </cell>
          <cell r="B541" t="str">
            <v>12</v>
          </cell>
          <cell r="C541" t="str">
            <v>48</v>
          </cell>
          <cell r="D541">
            <v>2</v>
          </cell>
          <cell r="E541">
            <v>5</v>
          </cell>
        </row>
        <row r="542">
          <cell r="A542" t="str">
            <v>12 49</v>
          </cell>
          <cell r="B542" t="str">
            <v>12</v>
          </cell>
          <cell r="C542" t="str">
            <v>49</v>
          </cell>
          <cell r="D542">
            <v>6</v>
          </cell>
          <cell r="E542">
            <v>6</v>
          </cell>
        </row>
        <row r="543">
          <cell r="A543" t="str">
            <v>12 50</v>
          </cell>
          <cell r="B543" t="str">
            <v>12</v>
          </cell>
          <cell r="C543" t="str">
            <v>50</v>
          </cell>
          <cell r="D543">
            <v>5</v>
          </cell>
          <cell r="E543">
            <v>3</v>
          </cell>
        </row>
        <row r="544">
          <cell r="A544" t="str">
            <v>12 51</v>
          </cell>
          <cell r="B544" t="str">
            <v>12</v>
          </cell>
          <cell r="C544" t="str">
            <v>51</v>
          </cell>
          <cell r="D544">
            <v>6</v>
          </cell>
          <cell r="E544">
            <v>3</v>
          </cell>
        </row>
        <row r="545">
          <cell r="A545" t="str">
            <v>12 52</v>
          </cell>
          <cell r="B545" t="str">
            <v>12</v>
          </cell>
          <cell r="C545" t="str">
            <v>52</v>
          </cell>
          <cell r="D545">
            <v>4</v>
          </cell>
          <cell r="E545">
            <v>1</v>
          </cell>
        </row>
        <row r="546">
          <cell r="A546" t="str">
            <v>12 53</v>
          </cell>
          <cell r="B546" t="str">
            <v>12</v>
          </cell>
          <cell r="C546" t="str">
            <v>53</v>
          </cell>
          <cell r="D546">
            <v>7</v>
          </cell>
          <cell r="E546">
            <v>2</v>
          </cell>
        </row>
        <row r="547">
          <cell r="A547" t="str">
            <v>12 54</v>
          </cell>
          <cell r="B547" t="str">
            <v>12</v>
          </cell>
          <cell r="C547" t="str">
            <v>54</v>
          </cell>
          <cell r="D547">
            <v>4</v>
          </cell>
          <cell r="E547">
            <v>1</v>
          </cell>
        </row>
        <row r="548">
          <cell r="A548" t="str">
            <v>12 55</v>
          </cell>
          <cell r="B548" t="str">
            <v>12</v>
          </cell>
          <cell r="C548" t="str">
            <v>55</v>
          </cell>
          <cell r="D548">
            <v>19</v>
          </cell>
          <cell r="E548">
            <v>3</v>
          </cell>
        </row>
        <row r="549">
          <cell r="A549" t="str">
            <v>12 56</v>
          </cell>
          <cell r="B549" t="str">
            <v>12</v>
          </cell>
          <cell r="C549" t="str">
            <v>56</v>
          </cell>
          <cell r="D549">
            <v>7</v>
          </cell>
          <cell r="E549">
            <v>1</v>
          </cell>
        </row>
        <row r="550">
          <cell r="A550" t="str">
            <v>12 57</v>
          </cell>
          <cell r="B550" t="str">
            <v>12</v>
          </cell>
          <cell r="C550" t="str">
            <v>57</v>
          </cell>
          <cell r="D550">
            <v>14</v>
          </cell>
          <cell r="E550">
            <v>0</v>
          </cell>
        </row>
        <row r="551">
          <cell r="A551" t="str">
            <v>12 58</v>
          </cell>
          <cell r="B551" t="str">
            <v>12</v>
          </cell>
          <cell r="C551" t="str">
            <v>58</v>
          </cell>
          <cell r="D551">
            <v>13</v>
          </cell>
          <cell r="E551">
            <v>0</v>
          </cell>
        </row>
        <row r="552">
          <cell r="A552" t="str">
            <v>12 59</v>
          </cell>
          <cell r="B552" t="str">
            <v>12</v>
          </cell>
          <cell r="C552" t="str">
            <v>59</v>
          </cell>
          <cell r="D552">
            <v>7</v>
          </cell>
          <cell r="E552">
            <v>0</v>
          </cell>
        </row>
        <row r="553">
          <cell r="A553" t="str">
            <v>12 60</v>
          </cell>
          <cell r="B553" t="str">
            <v>12</v>
          </cell>
          <cell r="C553" t="str">
            <v>60</v>
          </cell>
          <cell r="D553">
            <v>14</v>
          </cell>
          <cell r="E553">
            <v>0</v>
          </cell>
        </row>
        <row r="554">
          <cell r="A554" t="str">
            <v>12 61</v>
          </cell>
          <cell r="B554" t="str">
            <v>12</v>
          </cell>
          <cell r="C554" t="str">
            <v>61</v>
          </cell>
          <cell r="D554">
            <v>11</v>
          </cell>
          <cell r="E554">
            <v>0</v>
          </cell>
        </row>
        <row r="555">
          <cell r="A555" t="str">
            <v>12 62</v>
          </cell>
          <cell r="B555" t="str">
            <v>12</v>
          </cell>
          <cell r="C555" t="str">
            <v>62</v>
          </cell>
          <cell r="D555">
            <v>9</v>
          </cell>
          <cell r="E555">
            <v>0</v>
          </cell>
        </row>
        <row r="556">
          <cell r="A556" t="str">
            <v>12 63</v>
          </cell>
          <cell r="B556" t="str">
            <v>12</v>
          </cell>
          <cell r="C556" t="str">
            <v>63</v>
          </cell>
          <cell r="D556">
            <v>10</v>
          </cell>
          <cell r="E556">
            <v>0</v>
          </cell>
        </row>
        <row r="557">
          <cell r="A557" t="str">
            <v>12 64</v>
          </cell>
          <cell r="B557" t="str">
            <v>12</v>
          </cell>
          <cell r="C557" t="str">
            <v>64</v>
          </cell>
          <cell r="D557">
            <v>9</v>
          </cell>
          <cell r="E557">
            <v>0</v>
          </cell>
        </row>
        <row r="558">
          <cell r="A558" t="str">
            <v>12 65</v>
          </cell>
          <cell r="B558" t="str">
            <v>12</v>
          </cell>
          <cell r="C558" t="str">
            <v>65</v>
          </cell>
          <cell r="D558">
            <v>5</v>
          </cell>
          <cell r="E558">
            <v>0</v>
          </cell>
        </row>
        <row r="559">
          <cell r="A559" t="str">
            <v>12 66</v>
          </cell>
          <cell r="B559" t="str">
            <v>12</v>
          </cell>
          <cell r="C559" t="str">
            <v>66</v>
          </cell>
          <cell r="D559">
            <v>1</v>
          </cell>
          <cell r="E559">
            <v>0</v>
          </cell>
        </row>
        <row r="560">
          <cell r="A560" t="str">
            <v>12 67</v>
          </cell>
          <cell r="B560" t="str">
            <v>12</v>
          </cell>
          <cell r="C560" t="str">
            <v>67</v>
          </cell>
          <cell r="D560">
            <v>1</v>
          </cell>
          <cell r="E560">
            <v>0</v>
          </cell>
        </row>
        <row r="561">
          <cell r="A561" t="str">
            <v>12 68</v>
          </cell>
          <cell r="B561" t="str">
            <v>12</v>
          </cell>
          <cell r="C561" t="str">
            <v>68</v>
          </cell>
          <cell r="D561">
            <v>0</v>
          </cell>
          <cell r="E561">
            <v>0</v>
          </cell>
        </row>
        <row r="562">
          <cell r="A562" t="str">
            <v>12 69</v>
          </cell>
          <cell r="B562" t="str">
            <v>12</v>
          </cell>
          <cell r="C562" t="str">
            <v>69</v>
          </cell>
          <cell r="D562">
            <v>0</v>
          </cell>
          <cell r="E562">
            <v>0</v>
          </cell>
        </row>
        <row r="563">
          <cell r="A563" t="str">
            <v>12 70</v>
          </cell>
          <cell r="B563" t="str">
            <v>12</v>
          </cell>
          <cell r="C563" t="str">
            <v>70</v>
          </cell>
          <cell r="D563">
            <v>0</v>
          </cell>
          <cell r="E563">
            <v>0</v>
          </cell>
        </row>
        <row r="564">
          <cell r="A564" t="str">
            <v>13 27</v>
          </cell>
          <cell r="B564" t="str">
            <v>13</v>
          </cell>
          <cell r="C564" t="str">
            <v>27</v>
          </cell>
          <cell r="D564">
            <v>0</v>
          </cell>
          <cell r="E564">
            <v>0</v>
          </cell>
        </row>
        <row r="565">
          <cell r="A565" t="str">
            <v>13 28</v>
          </cell>
          <cell r="B565" t="str">
            <v>13</v>
          </cell>
          <cell r="C565" t="str">
            <v>28</v>
          </cell>
          <cell r="D565">
            <v>0</v>
          </cell>
          <cell r="E565">
            <v>0</v>
          </cell>
        </row>
        <row r="566">
          <cell r="A566" t="str">
            <v>13 29</v>
          </cell>
          <cell r="B566" t="str">
            <v>13</v>
          </cell>
          <cell r="C566" t="str">
            <v>29</v>
          </cell>
          <cell r="D566">
            <v>0</v>
          </cell>
          <cell r="E566">
            <v>1</v>
          </cell>
        </row>
        <row r="567">
          <cell r="A567" t="str">
            <v>13 30</v>
          </cell>
          <cell r="B567" t="str">
            <v>13</v>
          </cell>
          <cell r="C567" t="str">
            <v>30</v>
          </cell>
          <cell r="D567">
            <v>0</v>
          </cell>
          <cell r="E567">
            <v>1</v>
          </cell>
        </row>
        <row r="568">
          <cell r="A568" t="str">
            <v>13 31</v>
          </cell>
          <cell r="B568" t="str">
            <v>13</v>
          </cell>
          <cell r="C568" t="str">
            <v>31</v>
          </cell>
          <cell r="D568">
            <v>0</v>
          </cell>
          <cell r="E568">
            <v>0</v>
          </cell>
        </row>
        <row r="569">
          <cell r="A569" t="str">
            <v>13 32</v>
          </cell>
          <cell r="B569" t="str">
            <v>13</v>
          </cell>
          <cell r="C569" t="str">
            <v>32</v>
          </cell>
          <cell r="D569">
            <v>0</v>
          </cell>
          <cell r="E569">
            <v>1</v>
          </cell>
        </row>
        <row r="570">
          <cell r="A570" t="str">
            <v>13 33</v>
          </cell>
          <cell r="B570" t="str">
            <v>13</v>
          </cell>
          <cell r="C570" t="str">
            <v>33</v>
          </cell>
          <cell r="D570">
            <v>0</v>
          </cell>
          <cell r="E570">
            <v>0</v>
          </cell>
        </row>
        <row r="571">
          <cell r="A571" t="str">
            <v>13 34</v>
          </cell>
          <cell r="B571" t="str">
            <v>13</v>
          </cell>
          <cell r="C571" t="str">
            <v>34</v>
          </cell>
          <cell r="D571">
            <v>0</v>
          </cell>
          <cell r="E571">
            <v>0</v>
          </cell>
        </row>
        <row r="572">
          <cell r="A572" t="str">
            <v>13 35</v>
          </cell>
          <cell r="B572" t="str">
            <v>13</v>
          </cell>
          <cell r="C572" t="str">
            <v>35</v>
          </cell>
          <cell r="D572">
            <v>1</v>
          </cell>
          <cell r="E572">
            <v>1</v>
          </cell>
        </row>
        <row r="573">
          <cell r="A573" t="str">
            <v>13 36</v>
          </cell>
          <cell r="B573" t="str">
            <v>13</v>
          </cell>
          <cell r="C573" t="str">
            <v>36</v>
          </cell>
          <cell r="D573">
            <v>3</v>
          </cell>
          <cell r="E573">
            <v>0</v>
          </cell>
        </row>
        <row r="574">
          <cell r="A574" t="str">
            <v>13 37</v>
          </cell>
          <cell r="B574" t="str">
            <v>13</v>
          </cell>
          <cell r="C574" t="str">
            <v>37</v>
          </cell>
          <cell r="D574">
            <v>0</v>
          </cell>
          <cell r="E574">
            <v>1</v>
          </cell>
        </row>
        <row r="575">
          <cell r="A575" t="str">
            <v>13 38</v>
          </cell>
          <cell r="B575" t="str">
            <v>13</v>
          </cell>
          <cell r="C575" t="str">
            <v>38</v>
          </cell>
          <cell r="D575">
            <v>2</v>
          </cell>
          <cell r="E575">
            <v>1</v>
          </cell>
        </row>
        <row r="576">
          <cell r="A576" t="str">
            <v>13 39</v>
          </cell>
          <cell r="B576" t="str">
            <v>13</v>
          </cell>
          <cell r="C576" t="str">
            <v>39</v>
          </cell>
          <cell r="D576">
            <v>1</v>
          </cell>
          <cell r="E576">
            <v>4</v>
          </cell>
        </row>
        <row r="577">
          <cell r="A577" t="str">
            <v>13 40</v>
          </cell>
          <cell r="B577" t="str">
            <v>13</v>
          </cell>
          <cell r="C577" t="str">
            <v>40</v>
          </cell>
          <cell r="D577">
            <v>0</v>
          </cell>
          <cell r="E577">
            <v>1</v>
          </cell>
        </row>
        <row r="578">
          <cell r="A578" t="str">
            <v>13 41</v>
          </cell>
          <cell r="B578" t="str">
            <v>13</v>
          </cell>
          <cell r="C578" t="str">
            <v>41</v>
          </cell>
          <cell r="D578">
            <v>1</v>
          </cell>
          <cell r="E578">
            <v>2</v>
          </cell>
        </row>
        <row r="579">
          <cell r="A579" t="str">
            <v>13 42</v>
          </cell>
          <cell r="B579" t="str">
            <v>13</v>
          </cell>
          <cell r="C579" t="str">
            <v>42</v>
          </cell>
          <cell r="D579">
            <v>0</v>
          </cell>
          <cell r="E579">
            <v>3</v>
          </cell>
        </row>
        <row r="580">
          <cell r="A580" t="str">
            <v>13 43</v>
          </cell>
          <cell r="B580" t="str">
            <v>13</v>
          </cell>
          <cell r="C580" t="str">
            <v>43</v>
          </cell>
          <cell r="D580">
            <v>1</v>
          </cell>
          <cell r="E580">
            <v>1</v>
          </cell>
        </row>
        <row r="581">
          <cell r="A581" t="str">
            <v>13 44</v>
          </cell>
          <cell r="B581" t="str">
            <v>13</v>
          </cell>
          <cell r="C581" t="str">
            <v>44</v>
          </cell>
          <cell r="D581">
            <v>0</v>
          </cell>
          <cell r="E581">
            <v>0</v>
          </cell>
        </row>
        <row r="582">
          <cell r="A582" t="str">
            <v>13 45</v>
          </cell>
          <cell r="B582" t="str">
            <v>13</v>
          </cell>
          <cell r="C582" t="str">
            <v>45</v>
          </cell>
          <cell r="D582">
            <v>1</v>
          </cell>
          <cell r="E582">
            <v>0</v>
          </cell>
        </row>
        <row r="583">
          <cell r="A583" t="str">
            <v>13 46</v>
          </cell>
          <cell r="B583" t="str">
            <v>13</v>
          </cell>
          <cell r="C583" t="str">
            <v>46</v>
          </cell>
          <cell r="D583">
            <v>0</v>
          </cell>
          <cell r="E583">
            <v>4</v>
          </cell>
        </row>
        <row r="584">
          <cell r="A584" t="str">
            <v>13 47</v>
          </cell>
          <cell r="B584" t="str">
            <v>13</v>
          </cell>
          <cell r="C584" t="str">
            <v>47</v>
          </cell>
          <cell r="D584">
            <v>1</v>
          </cell>
          <cell r="E584">
            <v>5</v>
          </cell>
        </row>
        <row r="585">
          <cell r="A585" t="str">
            <v>13 48</v>
          </cell>
          <cell r="B585" t="str">
            <v>13</v>
          </cell>
          <cell r="C585" t="str">
            <v>48</v>
          </cell>
          <cell r="D585">
            <v>0</v>
          </cell>
          <cell r="E585">
            <v>2</v>
          </cell>
        </row>
        <row r="586">
          <cell r="A586" t="str">
            <v>13 49</v>
          </cell>
          <cell r="B586" t="str">
            <v>13</v>
          </cell>
          <cell r="C586" t="str">
            <v>49</v>
          </cell>
          <cell r="D586">
            <v>4</v>
          </cell>
          <cell r="E586">
            <v>2</v>
          </cell>
        </row>
        <row r="587">
          <cell r="A587" t="str">
            <v>13 50</v>
          </cell>
          <cell r="B587" t="str">
            <v>13</v>
          </cell>
          <cell r="C587" t="str">
            <v>50</v>
          </cell>
          <cell r="D587">
            <v>0</v>
          </cell>
          <cell r="E587">
            <v>2</v>
          </cell>
        </row>
        <row r="588">
          <cell r="A588" t="str">
            <v>13 51</v>
          </cell>
          <cell r="B588" t="str">
            <v>13</v>
          </cell>
          <cell r="C588" t="str">
            <v>51</v>
          </cell>
          <cell r="D588">
            <v>1</v>
          </cell>
          <cell r="E588">
            <v>2</v>
          </cell>
        </row>
        <row r="589">
          <cell r="A589" t="str">
            <v>13 52</v>
          </cell>
          <cell r="B589" t="str">
            <v>13</v>
          </cell>
          <cell r="C589" t="str">
            <v>52</v>
          </cell>
          <cell r="D589">
            <v>1</v>
          </cell>
          <cell r="E589">
            <v>2</v>
          </cell>
        </row>
        <row r="590">
          <cell r="A590" t="str">
            <v>13 53</v>
          </cell>
          <cell r="B590" t="str">
            <v>13</v>
          </cell>
          <cell r="C590" t="str">
            <v>53</v>
          </cell>
          <cell r="D590">
            <v>4</v>
          </cell>
          <cell r="E590">
            <v>2</v>
          </cell>
        </row>
        <row r="591">
          <cell r="A591" t="str">
            <v>13 54</v>
          </cell>
          <cell r="B591" t="str">
            <v>13</v>
          </cell>
          <cell r="C591" t="str">
            <v>54</v>
          </cell>
          <cell r="D591">
            <v>5</v>
          </cell>
          <cell r="E591">
            <v>2</v>
          </cell>
        </row>
        <row r="592">
          <cell r="A592" t="str">
            <v>13 55</v>
          </cell>
          <cell r="B592" t="str">
            <v>13</v>
          </cell>
          <cell r="C592" t="str">
            <v>55</v>
          </cell>
          <cell r="D592">
            <v>5</v>
          </cell>
          <cell r="E592">
            <v>3</v>
          </cell>
        </row>
        <row r="593">
          <cell r="A593" t="str">
            <v>13 56</v>
          </cell>
          <cell r="B593" t="str">
            <v>13</v>
          </cell>
          <cell r="C593" t="str">
            <v>56</v>
          </cell>
          <cell r="D593">
            <v>6</v>
          </cell>
          <cell r="E593">
            <v>2</v>
          </cell>
        </row>
        <row r="594">
          <cell r="A594" t="str">
            <v>13 57</v>
          </cell>
          <cell r="B594" t="str">
            <v>13</v>
          </cell>
          <cell r="C594" t="str">
            <v>57</v>
          </cell>
          <cell r="D594">
            <v>7</v>
          </cell>
          <cell r="E594">
            <v>0</v>
          </cell>
        </row>
        <row r="595">
          <cell r="A595" t="str">
            <v>13 58</v>
          </cell>
          <cell r="B595" t="str">
            <v>13</v>
          </cell>
          <cell r="C595" t="str">
            <v>58</v>
          </cell>
          <cell r="D595">
            <v>8</v>
          </cell>
          <cell r="E595">
            <v>1</v>
          </cell>
        </row>
        <row r="596">
          <cell r="A596" t="str">
            <v>13 59</v>
          </cell>
          <cell r="B596" t="str">
            <v>13</v>
          </cell>
          <cell r="C596" t="str">
            <v>59</v>
          </cell>
          <cell r="D596">
            <v>6</v>
          </cell>
          <cell r="E596">
            <v>1</v>
          </cell>
        </row>
        <row r="597">
          <cell r="A597" t="str">
            <v>13 60</v>
          </cell>
          <cell r="B597" t="str">
            <v>13</v>
          </cell>
          <cell r="C597" t="str">
            <v>60</v>
          </cell>
          <cell r="D597">
            <v>7</v>
          </cell>
          <cell r="E597">
            <v>0</v>
          </cell>
        </row>
        <row r="598">
          <cell r="A598" t="str">
            <v>13 61</v>
          </cell>
          <cell r="B598" t="str">
            <v>13</v>
          </cell>
          <cell r="C598" t="str">
            <v>61</v>
          </cell>
          <cell r="D598">
            <v>6</v>
          </cell>
          <cell r="E598">
            <v>0</v>
          </cell>
        </row>
        <row r="599">
          <cell r="A599" t="str">
            <v>13 62</v>
          </cell>
          <cell r="B599" t="str">
            <v>13</v>
          </cell>
          <cell r="C599" t="str">
            <v>62</v>
          </cell>
          <cell r="D599">
            <v>2</v>
          </cell>
          <cell r="E599">
            <v>0</v>
          </cell>
        </row>
        <row r="600">
          <cell r="A600" t="str">
            <v>13 63</v>
          </cell>
          <cell r="B600" t="str">
            <v>13</v>
          </cell>
          <cell r="C600" t="str">
            <v>63</v>
          </cell>
          <cell r="D600">
            <v>6</v>
          </cell>
          <cell r="E600">
            <v>0</v>
          </cell>
        </row>
        <row r="601">
          <cell r="A601" t="str">
            <v>13 64</v>
          </cell>
          <cell r="B601" t="str">
            <v>13</v>
          </cell>
          <cell r="C601" t="str">
            <v>64</v>
          </cell>
          <cell r="D601">
            <v>7</v>
          </cell>
          <cell r="E601">
            <v>0</v>
          </cell>
        </row>
        <row r="602">
          <cell r="A602" t="str">
            <v>13 65</v>
          </cell>
          <cell r="B602" t="str">
            <v>13</v>
          </cell>
          <cell r="C602" t="str">
            <v>65</v>
          </cell>
          <cell r="D602">
            <v>6</v>
          </cell>
          <cell r="E602">
            <v>0</v>
          </cell>
        </row>
        <row r="603">
          <cell r="A603" t="str">
            <v>13 66</v>
          </cell>
          <cell r="B603" t="str">
            <v>13</v>
          </cell>
          <cell r="C603" t="str">
            <v>66</v>
          </cell>
          <cell r="D603">
            <v>2</v>
          </cell>
          <cell r="E603">
            <v>0</v>
          </cell>
        </row>
        <row r="604">
          <cell r="A604" t="str">
            <v>13 67</v>
          </cell>
          <cell r="B604" t="str">
            <v>13</v>
          </cell>
          <cell r="C604" t="str">
            <v>67</v>
          </cell>
          <cell r="D604">
            <v>1</v>
          </cell>
          <cell r="E604">
            <v>0</v>
          </cell>
        </row>
        <row r="605">
          <cell r="A605" t="str">
            <v>13 68</v>
          </cell>
          <cell r="B605" t="str">
            <v>13</v>
          </cell>
          <cell r="C605" t="str">
            <v>68</v>
          </cell>
          <cell r="D605">
            <v>0</v>
          </cell>
          <cell r="E605">
            <v>0</v>
          </cell>
        </row>
        <row r="606">
          <cell r="A606" t="str">
            <v>13 69</v>
          </cell>
          <cell r="B606" t="str">
            <v>13</v>
          </cell>
          <cell r="C606" t="str">
            <v>69</v>
          </cell>
          <cell r="D606">
            <v>0</v>
          </cell>
          <cell r="E606">
            <v>0</v>
          </cell>
        </row>
        <row r="607">
          <cell r="A607" t="str">
            <v>13 70</v>
          </cell>
          <cell r="B607" t="str">
            <v>13</v>
          </cell>
          <cell r="C607" t="str">
            <v>70</v>
          </cell>
          <cell r="D607">
            <v>0</v>
          </cell>
          <cell r="E607">
            <v>0</v>
          </cell>
        </row>
        <row r="608">
          <cell r="A608" t="str">
            <v>14 27</v>
          </cell>
          <cell r="B608" t="str">
            <v>14</v>
          </cell>
          <cell r="C608" t="str">
            <v>27</v>
          </cell>
          <cell r="D608">
            <v>0</v>
          </cell>
          <cell r="E608">
            <v>0</v>
          </cell>
        </row>
        <row r="609">
          <cell r="A609" t="str">
            <v>14 28</v>
          </cell>
          <cell r="B609" t="str">
            <v>14</v>
          </cell>
          <cell r="C609" t="str">
            <v>28</v>
          </cell>
          <cell r="D609">
            <v>0</v>
          </cell>
          <cell r="E609">
            <v>2</v>
          </cell>
        </row>
        <row r="610">
          <cell r="A610" t="str">
            <v>14 29</v>
          </cell>
          <cell r="B610" t="str">
            <v>14</v>
          </cell>
          <cell r="C610" t="str">
            <v>29</v>
          </cell>
          <cell r="D610">
            <v>0</v>
          </cell>
          <cell r="E610">
            <v>0</v>
          </cell>
        </row>
        <row r="611">
          <cell r="A611" t="str">
            <v>14 30</v>
          </cell>
          <cell r="B611" t="str">
            <v>14</v>
          </cell>
          <cell r="C611" t="str">
            <v>30</v>
          </cell>
          <cell r="D611">
            <v>0</v>
          </cell>
          <cell r="E611">
            <v>1</v>
          </cell>
        </row>
        <row r="612">
          <cell r="A612" t="str">
            <v>14 31</v>
          </cell>
          <cell r="B612" t="str">
            <v>14</v>
          </cell>
          <cell r="C612" t="str">
            <v>31</v>
          </cell>
          <cell r="D612">
            <v>0</v>
          </cell>
          <cell r="E612">
            <v>2</v>
          </cell>
        </row>
        <row r="613">
          <cell r="A613" t="str">
            <v>14 32</v>
          </cell>
          <cell r="B613" t="str">
            <v>14</v>
          </cell>
          <cell r="C613" t="str">
            <v>32</v>
          </cell>
          <cell r="D613">
            <v>0</v>
          </cell>
          <cell r="E613">
            <v>5</v>
          </cell>
        </row>
        <row r="614">
          <cell r="A614" t="str">
            <v>14 33</v>
          </cell>
          <cell r="B614" t="str">
            <v>14</v>
          </cell>
          <cell r="C614" t="str">
            <v>33</v>
          </cell>
          <cell r="D614">
            <v>1</v>
          </cell>
          <cell r="E614">
            <v>3</v>
          </cell>
        </row>
        <row r="615">
          <cell r="A615" t="str">
            <v>14 34</v>
          </cell>
          <cell r="B615" t="str">
            <v>14</v>
          </cell>
          <cell r="C615" t="str">
            <v>34</v>
          </cell>
          <cell r="D615">
            <v>2</v>
          </cell>
          <cell r="E615">
            <v>1</v>
          </cell>
        </row>
        <row r="616">
          <cell r="A616" t="str">
            <v>14 35</v>
          </cell>
          <cell r="B616" t="str">
            <v>14</v>
          </cell>
          <cell r="C616" t="str">
            <v>35</v>
          </cell>
          <cell r="D616">
            <v>3</v>
          </cell>
          <cell r="E616">
            <v>6</v>
          </cell>
        </row>
        <row r="617">
          <cell r="A617" t="str">
            <v>14 36</v>
          </cell>
          <cell r="B617" t="str">
            <v>14</v>
          </cell>
          <cell r="C617" t="str">
            <v>36</v>
          </cell>
          <cell r="D617">
            <v>1</v>
          </cell>
          <cell r="E617">
            <v>3</v>
          </cell>
        </row>
        <row r="618">
          <cell r="A618" t="str">
            <v>14 37</v>
          </cell>
          <cell r="B618" t="str">
            <v>14</v>
          </cell>
          <cell r="C618" t="str">
            <v>37</v>
          </cell>
          <cell r="D618">
            <v>3</v>
          </cell>
          <cell r="E618">
            <v>4</v>
          </cell>
        </row>
        <row r="619">
          <cell r="A619" t="str">
            <v>14 38</v>
          </cell>
          <cell r="B619" t="str">
            <v>14</v>
          </cell>
          <cell r="C619" t="str">
            <v>38</v>
          </cell>
          <cell r="D619">
            <v>4</v>
          </cell>
          <cell r="E619">
            <v>7</v>
          </cell>
        </row>
        <row r="620">
          <cell r="A620" t="str">
            <v>14 39</v>
          </cell>
          <cell r="B620" t="str">
            <v>14</v>
          </cell>
          <cell r="C620" t="str">
            <v>39</v>
          </cell>
          <cell r="D620">
            <v>4</v>
          </cell>
          <cell r="E620">
            <v>8</v>
          </cell>
        </row>
        <row r="621">
          <cell r="A621" t="str">
            <v>14 40</v>
          </cell>
          <cell r="B621" t="str">
            <v>14</v>
          </cell>
          <cell r="C621" t="str">
            <v>40</v>
          </cell>
          <cell r="D621">
            <v>7</v>
          </cell>
          <cell r="E621">
            <v>13</v>
          </cell>
        </row>
        <row r="622">
          <cell r="A622" t="str">
            <v>14 41</v>
          </cell>
          <cell r="B622" t="str">
            <v>14</v>
          </cell>
          <cell r="C622" t="str">
            <v>41</v>
          </cell>
          <cell r="D622">
            <v>11</v>
          </cell>
          <cell r="E622">
            <v>5</v>
          </cell>
        </row>
        <row r="623">
          <cell r="A623" t="str">
            <v>14 42</v>
          </cell>
          <cell r="B623" t="str">
            <v>14</v>
          </cell>
          <cell r="C623" t="str">
            <v>42</v>
          </cell>
          <cell r="D623">
            <v>5</v>
          </cell>
          <cell r="E623">
            <v>14</v>
          </cell>
        </row>
        <row r="624">
          <cell r="A624" t="str">
            <v>14 43</v>
          </cell>
          <cell r="B624" t="str">
            <v>14</v>
          </cell>
          <cell r="C624" t="str">
            <v>43</v>
          </cell>
          <cell r="D624">
            <v>7</v>
          </cell>
          <cell r="E624">
            <v>14</v>
          </cell>
        </row>
        <row r="625">
          <cell r="A625" t="str">
            <v>14 44</v>
          </cell>
          <cell r="B625" t="str">
            <v>14</v>
          </cell>
          <cell r="C625" t="str">
            <v>44</v>
          </cell>
          <cell r="D625">
            <v>2</v>
          </cell>
          <cell r="E625">
            <v>5</v>
          </cell>
        </row>
        <row r="626">
          <cell r="A626" t="str">
            <v>14 45</v>
          </cell>
          <cell r="B626" t="str">
            <v>14</v>
          </cell>
          <cell r="C626" t="str">
            <v>45</v>
          </cell>
          <cell r="D626">
            <v>4</v>
          </cell>
          <cell r="E626">
            <v>9</v>
          </cell>
        </row>
        <row r="627">
          <cell r="A627" t="str">
            <v>14 46</v>
          </cell>
          <cell r="B627" t="str">
            <v>14</v>
          </cell>
          <cell r="C627" t="str">
            <v>46</v>
          </cell>
          <cell r="D627">
            <v>3</v>
          </cell>
          <cell r="E627">
            <v>6</v>
          </cell>
        </row>
        <row r="628">
          <cell r="A628" t="str">
            <v>14 47</v>
          </cell>
          <cell r="B628" t="str">
            <v>14</v>
          </cell>
          <cell r="C628" t="str">
            <v>47</v>
          </cell>
          <cell r="D628">
            <v>5</v>
          </cell>
          <cell r="E628">
            <v>7</v>
          </cell>
        </row>
        <row r="629">
          <cell r="A629" t="str">
            <v>14 48</v>
          </cell>
          <cell r="B629" t="str">
            <v>14</v>
          </cell>
          <cell r="C629" t="str">
            <v>48</v>
          </cell>
          <cell r="D629">
            <v>5</v>
          </cell>
          <cell r="E629">
            <v>5</v>
          </cell>
        </row>
        <row r="630">
          <cell r="A630" t="str">
            <v>14 49</v>
          </cell>
          <cell r="B630" t="str">
            <v>14</v>
          </cell>
          <cell r="C630" t="str">
            <v>49</v>
          </cell>
          <cell r="D630">
            <v>5</v>
          </cell>
          <cell r="E630">
            <v>3</v>
          </cell>
        </row>
        <row r="631">
          <cell r="A631" t="str">
            <v>14 50</v>
          </cell>
          <cell r="B631" t="str">
            <v>14</v>
          </cell>
          <cell r="C631" t="str">
            <v>50</v>
          </cell>
          <cell r="D631">
            <v>6</v>
          </cell>
          <cell r="E631">
            <v>4</v>
          </cell>
        </row>
        <row r="632">
          <cell r="A632" t="str">
            <v>14 51</v>
          </cell>
          <cell r="B632" t="str">
            <v>14</v>
          </cell>
          <cell r="C632" t="str">
            <v>51</v>
          </cell>
          <cell r="D632">
            <v>2</v>
          </cell>
          <cell r="E632">
            <v>2</v>
          </cell>
        </row>
        <row r="633">
          <cell r="A633" t="str">
            <v>14 52</v>
          </cell>
          <cell r="B633" t="str">
            <v>14</v>
          </cell>
          <cell r="C633" t="str">
            <v>52</v>
          </cell>
          <cell r="D633">
            <v>4</v>
          </cell>
          <cell r="E633">
            <v>3</v>
          </cell>
        </row>
        <row r="634">
          <cell r="A634" t="str">
            <v>14 53</v>
          </cell>
          <cell r="B634" t="str">
            <v>14</v>
          </cell>
          <cell r="C634" t="str">
            <v>53</v>
          </cell>
          <cell r="D634">
            <v>8</v>
          </cell>
          <cell r="E634">
            <v>1</v>
          </cell>
        </row>
        <row r="635">
          <cell r="A635" t="str">
            <v>14 54</v>
          </cell>
          <cell r="B635" t="str">
            <v>14</v>
          </cell>
          <cell r="C635" t="str">
            <v>54</v>
          </cell>
          <cell r="D635">
            <v>5</v>
          </cell>
          <cell r="E635">
            <v>1</v>
          </cell>
        </row>
        <row r="636">
          <cell r="A636" t="str">
            <v>14 55</v>
          </cell>
          <cell r="B636" t="str">
            <v>14</v>
          </cell>
          <cell r="C636" t="str">
            <v>55</v>
          </cell>
          <cell r="D636">
            <v>8</v>
          </cell>
          <cell r="E636">
            <v>3</v>
          </cell>
        </row>
        <row r="637">
          <cell r="A637" t="str">
            <v>14 56</v>
          </cell>
          <cell r="B637" t="str">
            <v>14</v>
          </cell>
          <cell r="C637" t="str">
            <v>56</v>
          </cell>
          <cell r="D637">
            <v>11</v>
          </cell>
          <cell r="E637">
            <v>0</v>
          </cell>
        </row>
        <row r="638">
          <cell r="A638" t="str">
            <v>14 57</v>
          </cell>
          <cell r="B638" t="str">
            <v>14</v>
          </cell>
          <cell r="C638" t="str">
            <v>57</v>
          </cell>
          <cell r="D638">
            <v>10</v>
          </cell>
          <cell r="E638">
            <v>0</v>
          </cell>
        </row>
        <row r="639">
          <cell r="A639" t="str">
            <v>14 58</v>
          </cell>
          <cell r="B639" t="str">
            <v>14</v>
          </cell>
          <cell r="C639" t="str">
            <v>58</v>
          </cell>
          <cell r="D639">
            <v>9</v>
          </cell>
          <cell r="E639">
            <v>0</v>
          </cell>
        </row>
        <row r="640">
          <cell r="A640" t="str">
            <v>14 59</v>
          </cell>
          <cell r="B640" t="str">
            <v>14</v>
          </cell>
          <cell r="C640" t="str">
            <v>59</v>
          </cell>
          <cell r="D640">
            <v>11</v>
          </cell>
          <cell r="E640">
            <v>0</v>
          </cell>
        </row>
        <row r="641">
          <cell r="A641" t="str">
            <v>14 60</v>
          </cell>
          <cell r="B641" t="str">
            <v>14</v>
          </cell>
          <cell r="C641" t="str">
            <v>60</v>
          </cell>
          <cell r="D641">
            <v>6</v>
          </cell>
          <cell r="E641">
            <v>0</v>
          </cell>
        </row>
        <row r="642">
          <cell r="A642" t="str">
            <v>14 61</v>
          </cell>
          <cell r="B642" t="str">
            <v>14</v>
          </cell>
          <cell r="C642" t="str">
            <v>61</v>
          </cell>
          <cell r="D642">
            <v>10</v>
          </cell>
          <cell r="E642">
            <v>0</v>
          </cell>
        </row>
        <row r="643">
          <cell r="A643" t="str">
            <v>14 62</v>
          </cell>
          <cell r="B643" t="str">
            <v>14</v>
          </cell>
          <cell r="C643" t="str">
            <v>62</v>
          </cell>
          <cell r="D643">
            <v>7</v>
          </cell>
          <cell r="E643">
            <v>0</v>
          </cell>
        </row>
        <row r="644">
          <cell r="A644" t="str">
            <v>14 63</v>
          </cell>
          <cell r="B644" t="str">
            <v>14</v>
          </cell>
          <cell r="C644" t="str">
            <v>63</v>
          </cell>
          <cell r="D644">
            <v>7</v>
          </cell>
          <cell r="E644">
            <v>0</v>
          </cell>
        </row>
        <row r="645">
          <cell r="A645" t="str">
            <v>14 64</v>
          </cell>
          <cell r="B645" t="str">
            <v>14</v>
          </cell>
          <cell r="C645" t="str">
            <v>64</v>
          </cell>
          <cell r="D645">
            <v>7</v>
          </cell>
          <cell r="E645">
            <v>0</v>
          </cell>
        </row>
        <row r="646">
          <cell r="A646" t="str">
            <v>14 65</v>
          </cell>
          <cell r="B646" t="str">
            <v>14</v>
          </cell>
          <cell r="C646" t="str">
            <v>65</v>
          </cell>
          <cell r="D646">
            <v>5</v>
          </cell>
          <cell r="E646">
            <v>0</v>
          </cell>
        </row>
        <row r="647">
          <cell r="A647" t="str">
            <v>14 66</v>
          </cell>
          <cell r="B647" t="str">
            <v>14</v>
          </cell>
          <cell r="C647" t="str">
            <v>66</v>
          </cell>
          <cell r="D647">
            <v>2</v>
          </cell>
          <cell r="E647">
            <v>0</v>
          </cell>
        </row>
        <row r="648">
          <cell r="A648" t="str">
            <v>14 67</v>
          </cell>
          <cell r="B648" t="str">
            <v>14</v>
          </cell>
          <cell r="C648" t="str">
            <v>67</v>
          </cell>
          <cell r="D648">
            <v>1</v>
          </cell>
          <cell r="E648">
            <v>0</v>
          </cell>
        </row>
        <row r="649">
          <cell r="A649" t="str">
            <v>14 68</v>
          </cell>
          <cell r="B649" t="str">
            <v>14</v>
          </cell>
          <cell r="C649" t="str">
            <v>68</v>
          </cell>
          <cell r="D649">
            <v>0</v>
          </cell>
          <cell r="E649">
            <v>0</v>
          </cell>
        </row>
        <row r="650">
          <cell r="A650" t="str">
            <v>14 69</v>
          </cell>
          <cell r="B650" t="str">
            <v>14</v>
          </cell>
          <cell r="C650" t="str">
            <v>69</v>
          </cell>
          <cell r="D650">
            <v>0</v>
          </cell>
          <cell r="E650">
            <v>0</v>
          </cell>
        </row>
        <row r="651">
          <cell r="A651" t="str">
            <v>14 70</v>
          </cell>
          <cell r="B651" t="str">
            <v>14</v>
          </cell>
          <cell r="C651" t="str">
            <v>70</v>
          </cell>
          <cell r="D651">
            <v>0</v>
          </cell>
          <cell r="E651">
            <v>0</v>
          </cell>
        </row>
        <row r="652">
          <cell r="A652" t="str">
            <v>15 27</v>
          </cell>
          <cell r="B652" t="str">
            <v>15</v>
          </cell>
          <cell r="C652" t="str">
            <v>27</v>
          </cell>
          <cell r="D652">
            <v>0</v>
          </cell>
          <cell r="E652">
            <v>0</v>
          </cell>
        </row>
        <row r="653">
          <cell r="A653" t="str">
            <v>15 28</v>
          </cell>
          <cell r="B653" t="str">
            <v>15</v>
          </cell>
          <cell r="C653" t="str">
            <v>28</v>
          </cell>
          <cell r="D653">
            <v>0</v>
          </cell>
          <cell r="E653">
            <v>1</v>
          </cell>
        </row>
        <row r="654">
          <cell r="A654" t="str">
            <v>15 29</v>
          </cell>
          <cell r="B654" t="str">
            <v>15</v>
          </cell>
          <cell r="C654" t="str">
            <v>29</v>
          </cell>
          <cell r="D654">
            <v>0</v>
          </cell>
          <cell r="E654">
            <v>2</v>
          </cell>
        </row>
        <row r="655">
          <cell r="A655" t="str">
            <v>15 30</v>
          </cell>
          <cell r="B655" t="str">
            <v>15</v>
          </cell>
          <cell r="C655" t="str">
            <v>30</v>
          </cell>
          <cell r="D655">
            <v>0</v>
          </cell>
          <cell r="E655">
            <v>0</v>
          </cell>
        </row>
        <row r="656">
          <cell r="A656" t="str">
            <v>15 31</v>
          </cell>
          <cell r="B656" t="str">
            <v>15</v>
          </cell>
          <cell r="C656" t="str">
            <v>31</v>
          </cell>
          <cell r="D656">
            <v>1</v>
          </cell>
          <cell r="E656">
            <v>2</v>
          </cell>
        </row>
        <row r="657">
          <cell r="A657" t="str">
            <v>15 32</v>
          </cell>
          <cell r="B657" t="str">
            <v>15</v>
          </cell>
          <cell r="C657" t="str">
            <v>32</v>
          </cell>
          <cell r="D657">
            <v>0</v>
          </cell>
          <cell r="E657">
            <v>0</v>
          </cell>
        </row>
        <row r="658">
          <cell r="A658" t="str">
            <v>15 33</v>
          </cell>
          <cell r="B658" t="str">
            <v>15</v>
          </cell>
          <cell r="C658" t="str">
            <v>33</v>
          </cell>
          <cell r="D658">
            <v>1</v>
          </cell>
          <cell r="E658">
            <v>3</v>
          </cell>
        </row>
        <row r="659">
          <cell r="A659" t="str">
            <v>15 34</v>
          </cell>
          <cell r="B659" t="str">
            <v>15</v>
          </cell>
          <cell r="C659" t="str">
            <v>34</v>
          </cell>
          <cell r="D659">
            <v>4</v>
          </cell>
          <cell r="E659">
            <v>3</v>
          </cell>
        </row>
        <row r="660">
          <cell r="A660" t="str">
            <v>15 35</v>
          </cell>
          <cell r="B660" t="str">
            <v>15</v>
          </cell>
          <cell r="C660" t="str">
            <v>35</v>
          </cell>
          <cell r="D660">
            <v>2</v>
          </cell>
          <cell r="E660">
            <v>12</v>
          </cell>
        </row>
        <row r="661">
          <cell r="A661" t="str">
            <v>15 36</v>
          </cell>
          <cell r="B661" t="str">
            <v>15</v>
          </cell>
          <cell r="C661" t="str">
            <v>36</v>
          </cell>
          <cell r="D661">
            <v>3</v>
          </cell>
          <cell r="E661">
            <v>6</v>
          </cell>
        </row>
        <row r="662">
          <cell r="A662" t="str">
            <v>15 37</v>
          </cell>
          <cell r="B662" t="str">
            <v>15</v>
          </cell>
          <cell r="C662" t="str">
            <v>37</v>
          </cell>
          <cell r="D662">
            <v>4</v>
          </cell>
          <cell r="E662">
            <v>8</v>
          </cell>
        </row>
        <row r="663">
          <cell r="A663" t="str">
            <v>15 38</v>
          </cell>
          <cell r="B663" t="str">
            <v>15</v>
          </cell>
          <cell r="C663" t="str">
            <v>38</v>
          </cell>
          <cell r="D663">
            <v>4</v>
          </cell>
          <cell r="E663">
            <v>7</v>
          </cell>
        </row>
        <row r="664">
          <cell r="A664" t="str">
            <v>15 39</v>
          </cell>
          <cell r="B664" t="str">
            <v>15</v>
          </cell>
          <cell r="C664" t="str">
            <v>39</v>
          </cell>
          <cell r="D664">
            <v>3</v>
          </cell>
          <cell r="E664">
            <v>5</v>
          </cell>
        </row>
        <row r="665">
          <cell r="A665" t="str">
            <v>15 40</v>
          </cell>
          <cell r="B665" t="str">
            <v>15</v>
          </cell>
          <cell r="C665" t="str">
            <v>40</v>
          </cell>
          <cell r="D665">
            <v>2</v>
          </cell>
          <cell r="E665">
            <v>9</v>
          </cell>
        </row>
        <row r="666">
          <cell r="A666" t="str">
            <v>15 41</v>
          </cell>
          <cell r="B666" t="str">
            <v>15</v>
          </cell>
          <cell r="C666" t="str">
            <v>41</v>
          </cell>
          <cell r="D666">
            <v>1</v>
          </cell>
          <cell r="E666">
            <v>8</v>
          </cell>
        </row>
        <row r="667">
          <cell r="A667" t="str">
            <v>15 42</v>
          </cell>
          <cell r="B667" t="str">
            <v>15</v>
          </cell>
          <cell r="C667" t="str">
            <v>42</v>
          </cell>
          <cell r="D667">
            <v>4</v>
          </cell>
          <cell r="E667">
            <v>3</v>
          </cell>
        </row>
        <row r="668">
          <cell r="A668" t="str">
            <v>15 43</v>
          </cell>
          <cell r="B668" t="str">
            <v>15</v>
          </cell>
          <cell r="C668" t="str">
            <v>43</v>
          </cell>
          <cell r="D668">
            <v>1</v>
          </cell>
          <cell r="E668">
            <v>5</v>
          </cell>
        </row>
        <row r="669">
          <cell r="A669" t="str">
            <v>15 44</v>
          </cell>
          <cell r="B669" t="str">
            <v>15</v>
          </cell>
          <cell r="C669" t="str">
            <v>44</v>
          </cell>
          <cell r="D669">
            <v>6</v>
          </cell>
          <cell r="E669">
            <v>5</v>
          </cell>
        </row>
        <row r="670">
          <cell r="A670" t="str">
            <v>15 45</v>
          </cell>
          <cell r="B670" t="str">
            <v>15</v>
          </cell>
          <cell r="C670" t="str">
            <v>45</v>
          </cell>
          <cell r="D670">
            <v>1</v>
          </cell>
          <cell r="E670">
            <v>6</v>
          </cell>
        </row>
        <row r="671">
          <cell r="A671" t="str">
            <v>15 46</v>
          </cell>
          <cell r="B671" t="str">
            <v>15</v>
          </cell>
          <cell r="C671" t="str">
            <v>46</v>
          </cell>
          <cell r="D671">
            <v>3</v>
          </cell>
          <cell r="E671">
            <v>8</v>
          </cell>
        </row>
        <row r="672">
          <cell r="A672" t="str">
            <v>15 47</v>
          </cell>
          <cell r="B672" t="str">
            <v>15</v>
          </cell>
          <cell r="C672" t="str">
            <v>47</v>
          </cell>
          <cell r="D672">
            <v>7</v>
          </cell>
          <cell r="E672">
            <v>6</v>
          </cell>
        </row>
        <row r="673">
          <cell r="A673" t="str">
            <v>15 48</v>
          </cell>
          <cell r="B673" t="str">
            <v>15</v>
          </cell>
          <cell r="C673" t="str">
            <v>48</v>
          </cell>
          <cell r="D673">
            <v>3</v>
          </cell>
          <cell r="E673">
            <v>5</v>
          </cell>
        </row>
        <row r="674">
          <cell r="A674" t="str">
            <v>15 49</v>
          </cell>
          <cell r="B674" t="str">
            <v>15</v>
          </cell>
          <cell r="C674" t="str">
            <v>49</v>
          </cell>
          <cell r="D674">
            <v>5</v>
          </cell>
          <cell r="E674">
            <v>5</v>
          </cell>
        </row>
        <row r="675">
          <cell r="A675" t="str">
            <v>15 50</v>
          </cell>
          <cell r="B675" t="str">
            <v>15</v>
          </cell>
          <cell r="C675" t="str">
            <v>50</v>
          </cell>
          <cell r="D675">
            <v>3</v>
          </cell>
          <cell r="E675">
            <v>2</v>
          </cell>
        </row>
        <row r="676">
          <cell r="A676" t="str">
            <v>15 51</v>
          </cell>
          <cell r="B676" t="str">
            <v>15</v>
          </cell>
          <cell r="C676" t="str">
            <v>51</v>
          </cell>
          <cell r="D676">
            <v>8</v>
          </cell>
          <cell r="E676">
            <v>7</v>
          </cell>
        </row>
        <row r="677">
          <cell r="A677" t="str">
            <v>15 52</v>
          </cell>
          <cell r="B677" t="str">
            <v>15</v>
          </cell>
          <cell r="C677" t="str">
            <v>52</v>
          </cell>
          <cell r="D677">
            <v>4</v>
          </cell>
          <cell r="E677">
            <v>4</v>
          </cell>
        </row>
        <row r="678">
          <cell r="A678" t="str">
            <v>15 53</v>
          </cell>
          <cell r="B678" t="str">
            <v>15</v>
          </cell>
          <cell r="C678" t="str">
            <v>53</v>
          </cell>
          <cell r="D678">
            <v>4</v>
          </cell>
          <cell r="E678">
            <v>2</v>
          </cell>
        </row>
        <row r="679">
          <cell r="A679" t="str">
            <v>15 54</v>
          </cell>
          <cell r="B679" t="str">
            <v>15</v>
          </cell>
          <cell r="C679" t="str">
            <v>54</v>
          </cell>
          <cell r="D679">
            <v>7</v>
          </cell>
          <cell r="E679">
            <v>2</v>
          </cell>
        </row>
        <row r="680">
          <cell r="A680" t="str">
            <v>15 55</v>
          </cell>
          <cell r="B680" t="str">
            <v>15</v>
          </cell>
          <cell r="C680" t="str">
            <v>55</v>
          </cell>
          <cell r="D680">
            <v>6</v>
          </cell>
          <cell r="E680">
            <v>3</v>
          </cell>
        </row>
        <row r="681">
          <cell r="A681" t="str">
            <v>15 56</v>
          </cell>
          <cell r="B681" t="str">
            <v>15</v>
          </cell>
          <cell r="C681" t="str">
            <v>56</v>
          </cell>
          <cell r="D681">
            <v>6</v>
          </cell>
          <cell r="E681">
            <v>1</v>
          </cell>
        </row>
        <row r="682">
          <cell r="A682" t="str">
            <v>15 57</v>
          </cell>
          <cell r="B682" t="str">
            <v>15</v>
          </cell>
          <cell r="C682" t="str">
            <v>57</v>
          </cell>
          <cell r="D682">
            <v>9</v>
          </cell>
          <cell r="E682">
            <v>0</v>
          </cell>
        </row>
        <row r="683">
          <cell r="A683" t="str">
            <v>15 58</v>
          </cell>
          <cell r="B683" t="str">
            <v>15</v>
          </cell>
          <cell r="C683" t="str">
            <v>58</v>
          </cell>
          <cell r="D683">
            <v>7</v>
          </cell>
          <cell r="E683">
            <v>0</v>
          </cell>
        </row>
        <row r="684">
          <cell r="A684" t="str">
            <v>15 59</v>
          </cell>
          <cell r="B684" t="str">
            <v>15</v>
          </cell>
          <cell r="C684" t="str">
            <v>59</v>
          </cell>
          <cell r="D684">
            <v>13</v>
          </cell>
          <cell r="E684">
            <v>0</v>
          </cell>
        </row>
        <row r="685">
          <cell r="A685" t="str">
            <v>15 60</v>
          </cell>
          <cell r="B685" t="str">
            <v>15</v>
          </cell>
          <cell r="C685" t="str">
            <v>60</v>
          </cell>
          <cell r="D685">
            <v>4</v>
          </cell>
          <cell r="E685">
            <v>0</v>
          </cell>
        </row>
        <row r="686">
          <cell r="A686" t="str">
            <v>15 61</v>
          </cell>
          <cell r="B686" t="str">
            <v>15</v>
          </cell>
          <cell r="C686" t="str">
            <v>61</v>
          </cell>
          <cell r="D686">
            <v>7</v>
          </cell>
          <cell r="E686">
            <v>0</v>
          </cell>
        </row>
        <row r="687">
          <cell r="A687" t="str">
            <v>15 62</v>
          </cell>
          <cell r="B687" t="str">
            <v>15</v>
          </cell>
          <cell r="C687" t="str">
            <v>62</v>
          </cell>
          <cell r="D687">
            <v>10</v>
          </cell>
          <cell r="E687">
            <v>0</v>
          </cell>
        </row>
        <row r="688">
          <cell r="A688" t="str">
            <v>15 63</v>
          </cell>
          <cell r="B688" t="str">
            <v>15</v>
          </cell>
          <cell r="C688" t="str">
            <v>63</v>
          </cell>
          <cell r="D688">
            <v>10</v>
          </cell>
          <cell r="E688">
            <v>0</v>
          </cell>
        </row>
        <row r="689">
          <cell r="A689" t="str">
            <v>15 64</v>
          </cell>
          <cell r="B689" t="str">
            <v>15</v>
          </cell>
          <cell r="C689" t="str">
            <v>64</v>
          </cell>
          <cell r="D689">
            <v>9</v>
          </cell>
          <cell r="E689">
            <v>0</v>
          </cell>
        </row>
        <row r="690">
          <cell r="A690" t="str">
            <v>15 65</v>
          </cell>
          <cell r="B690" t="str">
            <v>15</v>
          </cell>
          <cell r="C690" t="str">
            <v>65</v>
          </cell>
          <cell r="D690">
            <v>6</v>
          </cell>
          <cell r="E690">
            <v>0</v>
          </cell>
        </row>
        <row r="691">
          <cell r="A691" t="str">
            <v>15 66</v>
          </cell>
          <cell r="B691" t="str">
            <v>15</v>
          </cell>
          <cell r="C691" t="str">
            <v>66</v>
          </cell>
          <cell r="D691">
            <v>6</v>
          </cell>
          <cell r="E691">
            <v>0</v>
          </cell>
        </row>
        <row r="692">
          <cell r="A692" t="str">
            <v>15 67</v>
          </cell>
          <cell r="B692" t="str">
            <v>15</v>
          </cell>
          <cell r="C692" t="str">
            <v>67</v>
          </cell>
          <cell r="D692">
            <v>3</v>
          </cell>
          <cell r="E692">
            <v>0</v>
          </cell>
        </row>
        <row r="693">
          <cell r="A693" t="str">
            <v>15 68</v>
          </cell>
          <cell r="B693" t="str">
            <v>15</v>
          </cell>
          <cell r="C693" t="str">
            <v>68</v>
          </cell>
          <cell r="D693">
            <v>2</v>
          </cell>
          <cell r="E693">
            <v>0</v>
          </cell>
        </row>
        <row r="694">
          <cell r="A694" t="str">
            <v>15 69</v>
          </cell>
          <cell r="B694" t="str">
            <v>15</v>
          </cell>
          <cell r="C694" t="str">
            <v>69</v>
          </cell>
          <cell r="D694">
            <v>0</v>
          </cell>
          <cell r="E694">
            <v>0</v>
          </cell>
        </row>
        <row r="695">
          <cell r="A695" t="str">
            <v>15 70</v>
          </cell>
          <cell r="B695" t="str">
            <v>15</v>
          </cell>
          <cell r="C695" t="str">
            <v>70</v>
          </cell>
          <cell r="D695">
            <v>0</v>
          </cell>
          <cell r="E695">
            <v>0</v>
          </cell>
        </row>
        <row r="696">
          <cell r="A696" t="str">
            <v>16 27</v>
          </cell>
          <cell r="B696" t="str">
            <v>16</v>
          </cell>
          <cell r="C696" t="str">
            <v>27</v>
          </cell>
          <cell r="D696">
            <v>0</v>
          </cell>
          <cell r="E696">
            <v>0</v>
          </cell>
        </row>
        <row r="697">
          <cell r="A697" t="str">
            <v>16 28</v>
          </cell>
          <cell r="B697" t="str">
            <v>16</v>
          </cell>
          <cell r="C697" t="str">
            <v>28</v>
          </cell>
          <cell r="D697">
            <v>0</v>
          </cell>
          <cell r="E697">
            <v>0</v>
          </cell>
        </row>
        <row r="698">
          <cell r="A698" t="str">
            <v>16 29</v>
          </cell>
          <cell r="B698" t="str">
            <v>16</v>
          </cell>
          <cell r="C698" t="str">
            <v>29</v>
          </cell>
          <cell r="D698">
            <v>0</v>
          </cell>
          <cell r="E698">
            <v>0</v>
          </cell>
        </row>
        <row r="699">
          <cell r="A699" t="str">
            <v>16 30</v>
          </cell>
          <cell r="B699" t="str">
            <v>16</v>
          </cell>
          <cell r="C699" t="str">
            <v>30</v>
          </cell>
          <cell r="D699">
            <v>0</v>
          </cell>
          <cell r="E699">
            <v>3</v>
          </cell>
        </row>
        <row r="700">
          <cell r="A700" t="str">
            <v>16 31</v>
          </cell>
          <cell r="B700" t="str">
            <v>16</v>
          </cell>
          <cell r="C700" t="str">
            <v>31</v>
          </cell>
          <cell r="D700">
            <v>0</v>
          </cell>
          <cell r="E700">
            <v>3</v>
          </cell>
        </row>
        <row r="701">
          <cell r="A701" t="str">
            <v>16 32</v>
          </cell>
          <cell r="B701" t="str">
            <v>16</v>
          </cell>
          <cell r="C701" t="str">
            <v>32</v>
          </cell>
          <cell r="D701">
            <v>3</v>
          </cell>
          <cell r="E701">
            <v>2</v>
          </cell>
        </row>
        <row r="702">
          <cell r="A702" t="str">
            <v>16 33</v>
          </cell>
          <cell r="B702" t="str">
            <v>16</v>
          </cell>
          <cell r="C702" t="str">
            <v>33</v>
          </cell>
          <cell r="D702">
            <v>1</v>
          </cell>
          <cell r="E702">
            <v>4</v>
          </cell>
        </row>
        <row r="703">
          <cell r="A703" t="str">
            <v>16 34</v>
          </cell>
          <cell r="B703" t="str">
            <v>16</v>
          </cell>
          <cell r="C703" t="str">
            <v>34</v>
          </cell>
          <cell r="D703">
            <v>1</v>
          </cell>
          <cell r="E703">
            <v>1</v>
          </cell>
        </row>
        <row r="704">
          <cell r="A704" t="str">
            <v>16 35</v>
          </cell>
          <cell r="B704" t="str">
            <v>16</v>
          </cell>
          <cell r="C704" t="str">
            <v>35</v>
          </cell>
          <cell r="D704">
            <v>0</v>
          </cell>
          <cell r="E704">
            <v>8</v>
          </cell>
        </row>
        <row r="705">
          <cell r="A705" t="str">
            <v>16 36</v>
          </cell>
          <cell r="B705" t="str">
            <v>16</v>
          </cell>
          <cell r="C705" t="str">
            <v>36</v>
          </cell>
          <cell r="D705">
            <v>2</v>
          </cell>
          <cell r="E705">
            <v>3</v>
          </cell>
        </row>
        <row r="706">
          <cell r="A706" t="str">
            <v>16 37</v>
          </cell>
          <cell r="B706" t="str">
            <v>16</v>
          </cell>
          <cell r="C706" t="str">
            <v>37</v>
          </cell>
          <cell r="D706">
            <v>1</v>
          </cell>
          <cell r="E706">
            <v>6</v>
          </cell>
        </row>
        <row r="707">
          <cell r="A707" t="str">
            <v>16 38</v>
          </cell>
          <cell r="B707" t="str">
            <v>16</v>
          </cell>
          <cell r="C707" t="str">
            <v>38</v>
          </cell>
          <cell r="D707">
            <v>2</v>
          </cell>
          <cell r="E707">
            <v>8</v>
          </cell>
        </row>
        <row r="708">
          <cell r="A708" t="str">
            <v>16 39</v>
          </cell>
          <cell r="B708" t="str">
            <v>16</v>
          </cell>
          <cell r="C708" t="str">
            <v>39</v>
          </cell>
          <cell r="D708">
            <v>2</v>
          </cell>
          <cell r="E708">
            <v>10</v>
          </cell>
        </row>
        <row r="709">
          <cell r="A709" t="str">
            <v>16 40</v>
          </cell>
          <cell r="B709" t="str">
            <v>16</v>
          </cell>
          <cell r="C709" t="str">
            <v>40</v>
          </cell>
          <cell r="D709">
            <v>4</v>
          </cell>
          <cell r="E709">
            <v>6</v>
          </cell>
        </row>
        <row r="710">
          <cell r="A710" t="str">
            <v>16 41</v>
          </cell>
          <cell r="B710" t="str">
            <v>16</v>
          </cell>
          <cell r="C710" t="str">
            <v>41</v>
          </cell>
          <cell r="D710">
            <v>6</v>
          </cell>
          <cell r="E710">
            <v>9</v>
          </cell>
        </row>
        <row r="711">
          <cell r="A711" t="str">
            <v>16 42</v>
          </cell>
          <cell r="B711" t="str">
            <v>16</v>
          </cell>
          <cell r="C711" t="str">
            <v>42</v>
          </cell>
          <cell r="D711">
            <v>6</v>
          </cell>
          <cell r="E711">
            <v>9</v>
          </cell>
        </row>
        <row r="712">
          <cell r="A712" t="str">
            <v>16 43</v>
          </cell>
          <cell r="B712" t="str">
            <v>16</v>
          </cell>
          <cell r="C712" t="str">
            <v>43</v>
          </cell>
          <cell r="D712">
            <v>4</v>
          </cell>
          <cell r="E712">
            <v>5</v>
          </cell>
        </row>
        <row r="713">
          <cell r="A713" t="str">
            <v>16 44</v>
          </cell>
          <cell r="B713" t="str">
            <v>16</v>
          </cell>
          <cell r="C713" t="str">
            <v>44</v>
          </cell>
          <cell r="D713">
            <v>4</v>
          </cell>
          <cell r="E713">
            <v>8</v>
          </cell>
        </row>
        <row r="714">
          <cell r="A714" t="str">
            <v>16 45</v>
          </cell>
          <cell r="B714" t="str">
            <v>16</v>
          </cell>
          <cell r="C714" t="str">
            <v>45</v>
          </cell>
          <cell r="D714">
            <v>5</v>
          </cell>
          <cell r="E714">
            <v>9</v>
          </cell>
        </row>
        <row r="715">
          <cell r="A715" t="str">
            <v>16 46</v>
          </cell>
          <cell r="B715" t="str">
            <v>16</v>
          </cell>
          <cell r="C715" t="str">
            <v>46</v>
          </cell>
          <cell r="D715">
            <v>3</v>
          </cell>
          <cell r="E715">
            <v>9</v>
          </cell>
        </row>
        <row r="716">
          <cell r="A716" t="str">
            <v>16 47</v>
          </cell>
          <cell r="B716" t="str">
            <v>16</v>
          </cell>
          <cell r="C716" t="str">
            <v>47</v>
          </cell>
          <cell r="D716">
            <v>7</v>
          </cell>
          <cell r="E716">
            <v>8</v>
          </cell>
        </row>
        <row r="717">
          <cell r="A717" t="str">
            <v>16 48</v>
          </cell>
          <cell r="B717" t="str">
            <v>16</v>
          </cell>
          <cell r="C717" t="str">
            <v>48</v>
          </cell>
          <cell r="D717">
            <v>8</v>
          </cell>
          <cell r="E717">
            <v>3</v>
          </cell>
        </row>
        <row r="718">
          <cell r="A718" t="str">
            <v>16 49</v>
          </cell>
          <cell r="B718" t="str">
            <v>16</v>
          </cell>
          <cell r="C718" t="str">
            <v>49</v>
          </cell>
          <cell r="D718">
            <v>6</v>
          </cell>
          <cell r="E718">
            <v>3</v>
          </cell>
        </row>
        <row r="719">
          <cell r="A719" t="str">
            <v>16 50</v>
          </cell>
          <cell r="B719" t="str">
            <v>16</v>
          </cell>
          <cell r="C719" t="str">
            <v>50</v>
          </cell>
          <cell r="D719">
            <v>3</v>
          </cell>
          <cell r="E719">
            <v>2</v>
          </cell>
        </row>
        <row r="720">
          <cell r="A720" t="str">
            <v>16 51</v>
          </cell>
          <cell r="B720" t="str">
            <v>16</v>
          </cell>
          <cell r="C720" t="str">
            <v>51</v>
          </cell>
          <cell r="D720">
            <v>5</v>
          </cell>
          <cell r="E720">
            <v>0</v>
          </cell>
        </row>
        <row r="721">
          <cell r="A721" t="str">
            <v>16 52</v>
          </cell>
          <cell r="B721" t="str">
            <v>16</v>
          </cell>
          <cell r="C721" t="str">
            <v>52</v>
          </cell>
          <cell r="D721">
            <v>12</v>
          </cell>
          <cell r="E721">
            <v>1</v>
          </cell>
        </row>
        <row r="722">
          <cell r="A722" t="str">
            <v>16 53</v>
          </cell>
          <cell r="B722" t="str">
            <v>16</v>
          </cell>
          <cell r="C722" t="str">
            <v>53</v>
          </cell>
          <cell r="D722">
            <v>10</v>
          </cell>
          <cell r="E722">
            <v>2</v>
          </cell>
        </row>
        <row r="723">
          <cell r="A723" t="str">
            <v>16 54</v>
          </cell>
          <cell r="B723" t="str">
            <v>16</v>
          </cell>
          <cell r="C723" t="str">
            <v>54</v>
          </cell>
          <cell r="D723">
            <v>9</v>
          </cell>
          <cell r="E723">
            <v>2</v>
          </cell>
        </row>
        <row r="724">
          <cell r="A724" t="str">
            <v>16 55</v>
          </cell>
          <cell r="B724" t="str">
            <v>16</v>
          </cell>
          <cell r="C724" t="str">
            <v>55</v>
          </cell>
          <cell r="D724">
            <v>5</v>
          </cell>
          <cell r="E724">
            <v>1</v>
          </cell>
        </row>
        <row r="725">
          <cell r="A725" t="str">
            <v>16 56</v>
          </cell>
          <cell r="B725" t="str">
            <v>16</v>
          </cell>
          <cell r="C725" t="str">
            <v>56</v>
          </cell>
          <cell r="D725">
            <v>6</v>
          </cell>
          <cell r="E725">
            <v>0</v>
          </cell>
        </row>
        <row r="726">
          <cell r="A726" t="str">
            <v>16 57</v>
          </cell>
          <cell r="B726" t="str">
            <v>16</v>
          </cell>
          <cell r="C726" t="str">
            <v>57</v>
          </cell>
          <cell r="D726">
            <v>4</v>
          </cell>
          <cell r="E726">
            <v>1</v>
          </cell>
        </row>
        <row r="727">
          <cell r="A727" t="str">
            <v>16 58</v>
          </cell>
          <cell r="B727" t="str">
            <v>16</v>
          </cell>
          <cell r="C727" t="str">
            <v>58</v>
          </cell>
          <cell r="D727">
            <v>9</v>
          </cell>
          <cell r="E727">
            <v>0</v>
          </cell>
        </row>
        <row r="728">
          <cell r="A728" t="str">
            <v>16 59</v>
          </cell>
          <cell r="B728" t="str">
            <v>16</v>
          </cell>
          <cell r="C728" t="str">
            <v>59</v>
          </cell>
          <cell r="D728">
            <v>9</v>
          </cell>
          <cell r="E728">
            <v>0</v>
          </cell>
        </row>
        <row r="729">
          <cell r="A729" t="str">
            <v>16 60</v>
          </cell>
          <cell r="B729" t="str">
            <v>16</v>
          </cell>
          <cell r="C729" t="str">
            <v>60</v>
          </cell>
          <cell r="D729">
            <v>11</v>
          </cell>
          <cell r="E729">
            <v>0</v>
          </cell>
        </row>
        <row r="730">
          <cell r="A730" t="str">
            <v>16 61</v>
          </cell>
          <cell r="B730" t="str">
            <v>16</v>
          </cell>
          <cell r="C730" t="str">
            <v>61</v>
          </cell>
          <cell r="D730">
            <v>8</v>
          </cell>
          <cell r="E730">
            <v>0</v>
          </cell>
        </row>
        <row r="731">
          <cell r="A731" t="str">
            <v>16 62</v>
          </cell>
          <cell r="B731" t="str">
            <v>16</v>
          </cell>
          <cell r="C731" t="str">
            <v>62</v>
          </cell>
          <cell r="D731">
            <v>8</v>
          </cell>
          <cell r="E731">
            <v>0</v>
          </cell>
        </row>
        <row r="732">
          <cell r="A732" t="str">
            <v>16 63</v>
          </cell>
          <cell r="B732" t="str">
            <v>16</v>
          </cell>
          <cell r="C732" t="str">
            <v>63</v>
          </cell>
          <cell r="D732">
            <v>10</v>
          </cell>
          <cell r="E732">
            <v>0</v>
          </cell>
        </row>
        <row r="733">
          <cell r="A733" t="str">
            <v>16 64</v>
          </cell>
          <cell r="B733" t="str">
            <v>16</v>
          </cell>
          <cell r="C733" t="str">
            <v>64</v>
          </cell>
          <cell r="D733">
            <v>7</v>
          </cell>
          <cell r="E733">
            <v>0</v>
          </cell>
        </row>
        <row r="734">
          <cell r="A734" t="str">
            <v>16 65</v>
          </cell>
          <cell r="B734" t="str">
            <v>16</v>
          </cell>
          <cell r="C734" t="str">
            <v>65</v>
          </cell>
          <cell r="D734">
            <v>4</v>
          </cell>
          <cell r="E734">
            <v>0</v>
          </cell>
        </row>
        <row r="735">
          <cell r="A735" t="str">
            <v>16 66</v>
          </cell>
          <cell r="B735" t="str">
            <v>16</v>
          </cell>
          <cell r="C735" t="str">
            <v>66</v>
          </cell>
          <cell r="D735">
            <v>2</v>
          </cell>
          <cell r="E735">
            <v>0</v>
          </cell>
        </row>
        <row r="736">
          <cell r="A736" t="str">
            <v>16 67</v>
          </cell>
          <cell r="B736" t="str">
            <v>16</v>
          </cell>
          <cell r="C736" t="str">
            <v>67</v>
          </cell>
          <cell r="D736">
            <v>0</v>
          </cell>
          <cell r="E736">
            <v>0</v>
          </cell>
        </row>
        <row r="737">
          <cell r="A737" t="str">
            <v>16 68</v>
          </cell>
          <cell r="B737" t="str">
            <v>16</v>
          </cell>
          <cell r="C737" t="str">
            <v>68</v>
          </cell>
          <cell r="D737">
            <v>0</v>
          </cell>
          <cell r="E737">
            <v>0</v>
          </cell>
        </row>
        <row r="738">
          <cell r="A738" t="str">
            <v>16 69</v>
          </cell>
          <cell r="B738" t="str">
            <v>16</v>
          </cell>
          <cell r="C738" t="str">
            <v>69</v>
          </cell>
          <cell r="D738">
            <v>0</v>
          </cell>
          <cell r="E738">
            <v>0</v>
          </cell>
        </row>
        <row r="739">
          <cell r="A739" t="str">
            <v>16 70</v>
          </cell>
          <cell r="B739" t="str">
            <v>16</v>
          </cell>
          <cell r="C739" t="str">
            <v>70</v>
          </cell>
          <cell r="D739">
            <v>0</v>
          </cell>
          <cell r="E739">
            <v>0</v>
          </cell>
        </row>
        <row r="740">
          <cell r="A740" t="str">
            <v>17 27</v>
          </cell>
          <cell r="B740" t="str">
            <v>17</v>
          </cell>
          <cell r="C740" t="str">
            <v>27</v>
          </cell>
          <cell r="D740">
            <v>0</v>
          </cell>
          <cell r="E740">
            <v>0</v>
          </cell>
        </row>
        <row r="741">
          <cell r="A741" t="str">
            <v>17 28</v>
          </cell>
          <cell r="B741" t="str">
            <v>17</v>
          </cell>
          <cell r="C741" t="str">
            <v>28</v>
          </cell>
          <cell r="D741">
            <v>0</v>
          </cell>
          <cell r="E741">
            <v>0</v>
          </cell>
        </row>
        <row r="742">
          <cell r="A742" t="str">
            <v>17 29</v>
          </cell>
          <cell r="B742" t="str">
            <v>17</v>
          </cell>
          <cell r="C742" t="str">
            <v>29</v>
          </cell>
          <cell r="D742">
            <v>0</v>
          </cell>
          <cell r="E742">
            <v>1</v>
          </cell>
        </row>
        <row r="743">
          <cell r="A743" t="str">
            <v>17 30</v>
          </cell>
          <cell r="B743" t="str">
            <v>17</v>
          </cell>
          <cell r="C743" t="str">
            <v>30</v>
          </cell>
          <cell r="D743">
            <v>1</v>
          </cell>
          <cell r="E743">
            <v>4</v>
          </cell>
        </row>
        <row r="744">
          <cell r="A744" t="str">
            <v>17 31</v>
          </cell>
          <cell r="B744" t="str">
            <v>17</v>
          </cell>
          <cell r="C744" t="str">
            <v>31</v>
          </cell>
          <cell r="D744">
            <v>0</v>
          </cell>
          <cell r="E744">
            <v>2</v>
          </cell>
        </row>
        <row r="745">
          <cell r="A745" t="str">
            <v>17 32</v>
          </cell>
          <cell r="B745" t="str">
            <v>17</v>
          </cell>
          <cell r="C745" t="str">
            <v>32</v>
          </cell>
          <cell r="D745">
            <v>1</v>
          </cell>
          <cell r="E745">
            <v>2</v>
          </cell>
        </row>
        <row r="746">
          <cell r="A746" t="str">
            <v>17 33</v>
          </cell>
          <cell r="B746" t="str">
            <v>17</v>
          </cell>
          <cell r="C746" t="str">
            <v>33</v>
          </cell>
          <cell r="D746">
            <v>2</v>
          </cell>
          <cell r="E746">
            <v>2</v>
          </cell>
        </row>
        <row r="747">
          <cell r="A747" t="str">
            <v>17 34</v>
          </cell>
          <cell r="B747" t="str">
            <v>17</v>
          </cell>
          <cell r="C747" t="str">
            <v>34</v>
          </cell>
          <cell r="D747">
            <v>4</v>
          </cell>
          <cell r="E747">
            <v>4</v>
          </cell>
        </row>
        <row r="748">
          <cell r="A748" t="str">
            <v>17 35</v>
          </cell>
          <cell r="B748" t="str">
            <v>17</v>
          </cell>
          <cell r="C748" t="str">
            <v>35</v>
          </cell>
          <cell r="D748">
            <v>3</v>
          </cell>
          <cell r="E748">
            <v>5</v>
          </cell>
        </row>
        <row r="749">
          <cell r="A749" t="str">
            <v>17 36</v>
          </cell>
          <cell r="B749" t="str">
            <v>17</v>
          </cell>
          <cell r="C749" t="str">
            <v>36</v>
          </cell>
          <cell r="D749">
            <v>2</v>
          </cell>
          <cell r="E749">
            <v>3</v>
          </cell>
        </row>
        <row r="750">
          <cell r="A750" t="str">
            <v>17 37</v>
          </cell>
          <cell r="B750" t="str">
            <v>17</v>
          </cell>
          <cell r="C750" t="str">
            <v>37</v>
          </cell>
          <cell r="D750">
            <v>0</v>
          </cell>
          <cell r="E750">
            <v>7</v>
          </cell>
        </row>
        <row r="751">
          <cell r="A751" t="str">
            <v>17 38</v>
          </cell>
          <cell r="B751" t="str">
            <v>17</v>
          </cell>
          <cell r="C751" t="str">
            <v>38</v>
          </cell>
          <cell r="D751">
            <v>0</v>
          </cell>
          <cell r="E751">
            <v>8</v>
          </cell>
        </row>
        <row r="752">
          <cell r="A752" t="str">
            <v>17 39</v>
          </cell>
          <cell r="B752" t="str">
            <v>17</v>
          </cell>
          <cell r="C752" t="str">
            <v>39</v>
          </cell>
          <cell r="D752">
            <v>3</v>
          </cell>
          <cell r="E752">
            <v>12</v>
          </cell>
        </row>
        <row r="753">
          <cell r="A753" t="str">
            <v>17 40</v>
          </cell>
          <cell r="B753" t="str">
            <v>17</v>
          </cell>
          <cell r="C753" t="str">
            <v>40</v>
          </cell>
          <cell r="D753">
            <v>4</v>
          </cell>
          <cell r="E753">
            <v>7</v>
          </cell>
        </row>
        <row r="754">
          <cell r="A754" t="str">
            <v>17 41</v>
          </cell>
          <cell r="B754" t="str">
            <v>17</v>
          </cell>
          <cell r="C754" t="str">
            <v>41</v>
          </cell>
          <cell r="D754">
            <v>1</v>
          </cell>
          <cell r="E754">
            <v>4</v>
          </cell>
        </row>
        <row r="755">
          <cell r="A755" t="str">
            <v>17 42</v>
          </cell>
          <cell r="B755" t="str">
            <v>17</v>
          </cell>
          <cell r="C755" t="str">
            <v>42</v>
          </cell>
          <cell r="D755">
            <v>4</v>
          </cell>
          <cell r="E755">
            <v>14</v>
          </cell>
        </row>
        <row r="756">
          <cell r="A756" t="str">
            <v>17 43</v>
          </cell>
          <cell r="B756" t="str">
            <v>17</v>
          </cell>
          <cell r="C756" t="str">
            <v>43</v>
          </cell>
          <cell r="D756">
            <v>3</v>
          </cell>
          <cell r="E756">
            <v>4</v>
          </cell>
        </row>
        <row r="757">
          <cell r="A757" t="str">
            <v>17 44</v>
          </cell>
          <cell r="B757" t="str">
            <v>17</v>
          </cell>
          <cell r="C757" t="str">
            <v>44</v>
          </cell>
          <cell r="D757">
            <v>10</v>
          </cell>
          <cell r="E757">
            <v>13</v>
          </cell>
        </row>
        <row r="758">
          <cell r="A758" t="str">
            <v>17 45</v>
          </cell>
          <cell r="B758" t="str">
            <v>17</v>
          </cell>
          <cell r="C758" t="str">
            <v>45</v>
          </cell>
          <cell r="D758">
            <v>2</v>
          </cell>
          <cell r="E758">
            <v>7</v>
          </cell>
        </row>
        <row r="759">
          <cell r="A759" t="str">
            <v>17 46</v>
          </cell>
          <cell r="B759" t="str">
            <v>17</v>
          </cell>
          <cell r="C759" t="str">
            <v>46</v>
          </cell>
          <cell r="D759">
            <v>3</v>
          </cell>
          <cell r="E759">
            <v>9</v>
          </cell>
        </row>
        <row r="760">
          <cell r="A760" t="str">
            <v>17 47</v>
          </cell>
          <cell r="B760" t="str">
            <v>17</v>
          </cell>
          <cell r="C760" t="str">
            <v>47</v>
          </cell>
          <cell r="D760">
            <v>7</v>
          </cell>
          <cell r="E760">
            <v>6</v>
          </cell>
        </row>
        <row r="761">
          <cell r="A761" t="str">
            <v>17 48</v>
          </cell>
          <cell r="B761" t="str">
            <v>17</v>
          </cell>
          <cell r="C761" t="str">
            <v>48</v>
          </cell>
          <cell r="D761">
            <v>9</v>
          </cell>
          <cell r="E761">
            <v>6</v>
          </cell>
        </row>
        <row r="762">
          <cell r="A762" t="str">
            <v>17 49</v>
          </cell>
          <cell r="B762" t="str">
            <v>17</v>
          </cell>
          <cell r="C762" t="str">
            <v>49</v>
          </cell>
          <cell r="D762">
            <v>4</v>
          </cell>
          <cell r="E762">
            <v>7</v>
          </cell>
        </row>
        <row r="763">
          <cell r="A763" t="str">
            <v>17 50</v>
          </cell>
          <cell r="B763" t="str">
            <v>17</v>
          </cell>
          <cell r="C763" t="str">
            <v>50</v>
          </cell>
          <cell r="D763">
            <v>6</v>
          </cell>
          <cell r="E763">
            <v>5</v>
          </cell>
        </row>
        <row r="764">
          <cell r="A764" t="str">
            <v>17 51</v>
          </cell>
          <cell r="B764" t="str">
            <v>17</v>
          </cell>
          <cell r="C764" t="str">
            <v>51</v>
          </cell>
          <cell r="D764">
            <v>5</v>
          </cell>
          <cell r="E764">
            <v>2</v>
          </cell>
        </row>
        <row r="765">
          <cell r="A765" t="str">
            <v>17 52</v>
          </cell>
          <cell r="B765" t="str">
            <v>17</v>
          </cell>
          <cell r="C765" t="str">
            <v>52</v>
          </cell>
          <cell r="D765">
            <v>6</v>
          </cell>
          <cell r="E765">
            <v>5</v>
          </cell>
        </row>
        <row r="766">
          <cell r="A766" t="str">
            <v>17 53</v>
          </cell>
          <cell r="B766" t="str">
            <v>17</v>
          </cell>
          <cell r="C766" t="str">
            <v>53</v>
          </cell>
          <cell r="D766">
            <v>7</v>
          </cell>
          <cell r="E766">
            <v>2</v>
          </cell>
        </row>
        <row r="767">
          <cell r="A767" t="str">
            <v>17 54</v>
          </cell>
          <cell r="B767" t="str">
            <v>17</v>
          </cell>
          <cell r="C767" t="str">
            <v>54</v>
          </cell>
          <cell r="D767">
            <v>3</v>
          </cell>
          <cell r="E767">
            <v>1</v>
          </cell>
        </row>
        <row r="768">
          <cell r="A768" t="str">
            <v>17 55</v>
          </cell>
          <cell r="B768" t="str">
            <v>17</v>
          </cell>
          <cell r="C768" t="str">
            <v>55</v>
          </cell>
          <cell r="D768">
            <v>9</v>
          </cell>
          <cell r="E768">
            <v>2</v>
          </cell>
        </row>
        <row r="769">
          <cell r="A769" t="str">
            <v>17 56</v>
          </cell>
          <cell r="B769" t="str">
            <v>17</v>
          </cell>
          <cell r="C769" t="str">
            <v>56</v>
          </cell>
          <cell r="D769">
            <v>13</v>
          </cell>
          <cell r="E769">
            <v>0</v>
          </cell>
        </row>
        <row r="770">
          <cell r="A770" t="str">
            <v>17 57</v>
          </cell>
          <cell r="B770" t="str">
            <v>17</v>
          </cell>
          <cell r="C770" t="str">
            <v>57</v>
          </cell>
          <cell r="D770">
            <v>12</v>
          </cell>
          <cell r="E770">
            <v>1</v>
          </cell>
        </row>
        <row r="771">
          <cell r="A771" t="str">
            <v>17 58</v>
          </cell>
          <cell r="B771" t="str">
            <v>17</v>
          </cell>
          <cell r="C771" t="str">
            <v>58</v>
          </cell>
          <cell r="D771">
            <v>12</v>
          </cell>
          <cell r="E771">
            <v>0</v>
          </cell>
        </row>
        <row r="772">
          <cell r="A772" t="str">
            <v>17 59</v>
          </cell>
          <cell r="B772" t="str">
            <v>17</v>
          </cell>
          <cell r="C772" t="str">
            <v>59</v>
          </cell>
          <cell r="D772">
            <v>12</v>
          </cell>
          <cell r="E772">
            <v>0</v>
          </cell>
        </row>
        <row r="773">
          <cell r="A773" t="str">
            <v>17 60</v>
          </cell>
          <cell r="B773" t="str">
            <v>17</v>
          </cell>
          <cell r="C773" t="str">
            <v>60</v>
          </cell>
          <cell r="D773">
            <v>9</v>
          </cell>
          <cell r="E773">
            <v>0</v>
          </cell>
        </row>
        <row r="774">
          <cell r="A774" t="str">
            <v>17 61</v>
          </cell>
          <cell r="B774" t="str">
            <v>17</v>
          </cell>
          <cell r="C774" t="str">
            <v>61</v>
          </cell>
          <cell r="D774">
            <v>9</v>
          </cell>
          <cell r="E774">
            <v>0</v>
          </cell>
        </row>
        <row r="775">
          <cell r="A775" t="str">
            <v>17 62</v>
          </cell>
          <cell r="B775" t="str">
            <v>17</v>
          </cell>
          <cell r="C775" t="str">
            <v>62</v>
          </cell>
          <cell r="D775">
            <v>12</v>
          </cell>
          <cell r="E775">
            <v>0</v>
          </cell>
        </row>
        <row r="776">
          <cell r="A776" t="str">
            <v>17 63</v>
          </cell>
          <cell r="B776" t="str">
            <v>17</v>
          </cell>
          <cell r="C776" t="str">
            <v>63</v>
          </cell>
          <cell r="D776">
            <v>10</v>
          </cell>
          <cell r="E776">
            <v>0</v>
          </cell>
        </row>
        <row r="777">
          <cell r="A777" t="str">
            <v>17 64</v>
          </cell>
          <cell r="B777" t="str">
            <v>17</v>
          </cell>
          <cell r="C777" t="str">
            <v>64</v>
          </cell>
          <cell r="D777">
            <v>7</v>
          </cell>
          <cell r="E777">
            <v>0</v>
          </cell>
        </row>
        <row r="778">
          <cell r="A778" t="str">
            <v>17 65</v>
          </cell>
          <cell r="B778" t="str">
            <v>17</v>
          </cell>
          <cell r="C778" t="str">
            <v>65</v>
          </cell>
          <cell r="D778">
            <v>7</v>
          </cell>
          <cell r="E778">
            <v>0</v>
          </cell>
        </row>
        <row r="779">
          <cell r="A779" t="str">
            <v>17 66</v>
          </cell>
          <cell r="B779" t="str">
            <v>17</v>
          </cell>
          <cell r="C779" t="str">
            <v>66</v>
          </cell>
          <cell r="D779">
            <v>7</v>
          </cell>
          <cell r="E779">
            <v>0</v>
          </cell>
        </row>
        <row r="780">
          <cell r="A780" t="str">
            <v>17 67</v>
          </cell>
          <cell r="B780" t="str">
            <v>17</v>
          </cell>
          <cell r="C780" t="str">
            <v>67</v>
          </cell>
          <cell r="D780">
            <v>0</v>
          </cell>
          <cell r="E780">
            <v>0</v>
          </cell>
        </row>
        <row r="781">
          <cell r="A781" t="str">
            <v>17 68</v>
          </cell>
          <cell r="B781" t="str">
            <v>17</v>
          </cell>
          <cell r="C781" t="str">
            <v>68</v>
          </cell>
          <cell r="D781">
            <v>0</v>
          </cell>
          <cell r="E781">
            <v>0</v>
          </cell>
        </row>
        <row r="782">
          <cell r="A782" t="str">
            <v>17 69</v>
          </cell>
          <cell r="B782" t="str">
            <v>17</v>
          </cell>
          <cell r="C782" t="str">
            <v>69</v>
          </cell>
          <cell r="D782">
            <v>1</v>
          </cell>
          <cell r="E782">
            <v>0</v>
          </cell>
        </row>
        <row r="783">
          <cell r="A783" t="str">
            <v>17 70</v>
          </cell>
          <cell r="B783" t="str">
            <v>17</v>
          </cell>
          <cell r="C783" t="str">
            <v>70</v>
          </cell>
          <cell r="D783">
            <v>0</v>
          </cell>
          <cell r="E783">
            <v>0</v>
          </cell>
        </row>
        <row r="784">
          <cell r="A784" t="str">
            <v>18 27</v>
          </cell>
          <cell r="B784" t="str">
            <v>18</v>
          </cell>
          <cell r="C784" t="str">
            <v>27</v>
          </cell>
          <cell r="D784">
            <v>0</v>
          </cell>
          <cell r="E784">
            <v>0</v>
          </cell>
        </row>
        <row r="785">
          <cell r="A785" t="str">
            <v>18 28</v>
          </cell>
          <cell r="B785" t="str">
            <v>18</v>
          </cell>
          <cell r="C785" t="str">
            <v>28</v>
          </cell>
          <cell r="D785">
            <v>0</v>
          </cell>
          <cell r="E785">
            <v>0</v>
          </cell>
        </row>
        <row r="786">
          <cell r="A786" t="str">
            <v>18 29</v>
          </cell>
          <cell r="B786" t="str">
            <v>18</v>
          </cell>
          <cell r="C786" t="str">
            <v>29</v>
          </cell>
          <cell r="D786">
            <v>0</v>
          </cell>
          <cell r="E786">
            <v>1</v>
          </cell>
        </row>
        <row r="787">
          <cell r="A787" t="str">
            <v>18 30</v>
          </cell>
          <cell r="B787" t="str">
            <v>18</v>
          </cell>
          <cell r="C787" t="str">
            <v>30</v>
          </cell>
          <cell r="D787">
            <v>0</v>
          </cell>
          <cell r="E787">
            <v>2</v>
          </cell>
        </row>
        <row r="788">
          <cell r="A788" t="str">
            <v>18 31</v>
          </cell>
          <cell r="B788" t="str">
            <v>18</v>
          </cell>
          <cell r="C788" t="str">
            <v>31</v>
          </cell>
          <cell r="D788">
            <v>1</v>
          </cell>
          <cell r="E788">
            <v>6</v>
          </cell>
        </row>
        <row r="789">
          <cell r="A789" t="str">
            <v>18 32</v>
          </cell>
          <cell r="B789" t="str">
            <v>18</v>
          </cell>
          <cell r="C789" t="str">
            <v>32</v>
          </cell>
          <cell r="D789">
            <v>0</v>
          </cell>
          <cell r="E789">
            <v>4</v>
          </cell>
        </row>
        <row r="790">
          <cell r="A790" t="str">
            <v>18 33</v>
          </cell>
          <cell r="B790" t="str">
            <v>18</v>
          </cell>
          <cell r="C790" t="str">
            <v>33</v>
          </cell>
          <cell r="D790">
            <v>2</v>
          </cell>
          <cell r="E790">
            <v>0</v>
          </cell>
        </row>
        <row r="791">
          <cell r="A791" t="str">
            <v>18 34</v>
          </cell>
          <cell r="B791" t="str">
            <v>18</v>
          </cell>
          <cell r="C791" t="str">
            <v>34</v>
          </cell>
          <cell r="D791">
            <v>3</v>
          </cell>
          <cell r="E791">
            <v>4</v>
          </cell>
        </row>
        <row r="792">
          <cell r="A792" t="str">
            <v>18 35</v>
          </cell>
          <cell r="B792" t="str">
            <v>18</v>
          </cell>
          <cell r="C792" t="str">
            <v>35</v>
          </cell>
          <cell r="D792">
            <v>3</v>
          </cell>
          <cell r="E792">
            <v>2</v>
          </cell>
        </row>
        <row r="793">
          <cell r="A793" t="str">
            <v>18 36</v>
          </cell>
          <cell r="B793" t="str">
            <v>18</v>
          </cell>
          <cell r="C793" t="str">
            <v>36</v>
          </cell>
          <cell r="D793">
            <v>5</v>
          </cell>
          <cell r="E793">
            <v>5</v>
          </cell>
        </row>
        <row r="794">
          <cell r="A794" t="str">
            <v>18 37</v>
          </cell>
          <cell r="B794" t="str">
            <v>18</v>
          </cell>
          <cell r="C794" t="str">
            <v>37</v>
          </cell>
          <cell r="D794">
            <v>1</v>
          </cell>
          <cell r="E794">
            <v>10</v>
          </cell>
        </row>
        <row r="795">
          <cell r="A795" t="str">
            <v>18 38</v>
          </cell>
          <cell r="B795" t="str">
            <v>18</v>
          </cell>
          <cell r="C795" t="str">
            <v>38</v>
          </cell>
          <cell r="D795">
            <v>6</v>
          </cell>
          <cell r="E795">
            <v>7</v>
          </cell>
        </row>
        <row r="796">
          <cell r="A796" t="str">
            <v>18 39</v>
          </cell>
          <cell r="B796" t="str">
            <v>18</v>
          </cell>
          <cell r="C796" t="str">
            <v>39</v>
          </cell>
          <cell r="D796">
            <v>5</v>
          </cell>
          <cell r="E796">
            <v>9</v>
          </cell>
        </row>
        <row r="797">
          <cell r="A797" t="str">
            <v>18 40</v>
          </cell>
          <cell r="B797" t="str">
            <v>18</v>
          </cell>
          <cell r="C797" t="str">
            <v>40</v>
          </cell>
          <cell r="D797">
            <v>5</v>
          </cell>
          <cell r="E797">
            <v>12</v>
          </cell>
        </row>
        <row r="798">
          <cell r="A798" t="str">
            <v>18 41</v>
          </cell>
          <cell r="B798" t="str">
            <v>18</v>
          </cell>
          <cell r="C798" t="str">
            <v>41</v>
          </cell>
          <cell r="D798">
            <v>5</v>
          </cell>
          <cell r="E798">
            <v>9</v>
          </cell>
        </row>
        <row r="799">
          <cell r="A799" t="str">
            <v>18 42</v>
          </cell>
          <cell r="B799" t="str">
            <v>18</v>
          </cell>
          <cell r="C799" t="str">
            <v>42</v>
          </cell>
          <cell r="D799">
            <v>3</v>
          </cell>
          <cell r="E799">
            <v>10</v>
          </cell>
        </row>
        <row r="800">
          <cell r="A800" t="str">
            <v>18 43</v>
          </cell>
          <cell r="B800" t="str">
            <v>18</v>
          </cell>
          <cell r="C800" t="str">
            <v>43</v>
          </cell>
          <cell r="D800">
            <v>4</v>
          </cell>
          <cell r="E800">
            <v>10</v>
          </cell>
        </row>
        <row r="801">
          <cell r="A801" t="str">
            <v>18 44</v>
          </cell>
          <cell r="B801" t="str">
            <v>18</v>
          </cell>
          <cell r="C801" t="str">
            <v>44</v>
          </cell>
          <cell r="D801">
            <v>6</v>
          </cell>
          <cell r="E801">
            <v>9</v>
          </cell>
        </row>
        <row r="802">
          <cell r="A802" t="str">
            <v>18 45</v>
          </cell>
          <cell r="B802" t="str">
            <v>18</v>
          </cell>
          <cell r="C802" t="str">
            <v>45</v>
          </cell>
          <cell r="D802">
            <v>5</v>
          </cell>
          <cell r="E802">
            <v>5</v>
          </cell>
        </row>
        <row r="803">
          <cell r="A803" t="str">
            <v>18 46</v>
          </cell>
          <cell r="B803" t="str">
            <v>18</v>
          </cell>
          <cell r="C803" t="str">
            <v>46</v>
          </cell>
          <cell r="D803">
            <v>5</v>
          </cell>
          <cell r="E803">
            <v>7</v>
          </cell>
        </row>
        <row r="804">
          <cell r="A804" t="str">
            <v>18 47</v>
          </cell>
          <cell r="B804" t="str">
            <v>18</v>
          </cell>
          <cell r="C804" t="str">
            <v>47</v>
          </cell>
          <cell r="D804">
            <v>6</v>
          </cell>
          <cell r="E804">
            <v>12</v>
          </cell>
        </row>
        <row r="805">
          <cell r="A805" t="str">
            <v>18 48</v>
          </cell>
          <cell r="B805" t="str">
            <v>18</v>
          </cell>
          <cell r="C805" t="str">
            <v>48</v>
          </cell>
          <cell r="D805">
            <v>4</v>
          </cell>
          <cell r="E805">
            <v>6</v>
          </cell>
        </row>
        <row r="806">
          <cell r="A806" t="str">
            <v>18 49</v>
          </cell>
          <cell r="B806" t="str">
            <v>18</v>
          </cell>
          <cell r="C806" t="str">
            <v>49</v>
          </cell>
          <cell r="D806">
            <v>4</v>
          </cell>
          <cell r="E806">
            <v>4</v>
          </cell>
        </row>
        <row r="807">
          <cell r="A807" t="str">
            <v>18 50</v>
          </cell>
          <cell r="B807" t="str">
            <v>18</v>
          </cell>
          <cell r="C807" t="str">
            <v>50</v>
          </cell>
          <cell r="D807">
            <v>4</v>
          </cell>
          <cell r="E807">
            <v>4</v>
          </cell>
        </row>
        <row r="808">
          <cell r="A808" t="str">
            <v>18 51</v>
          </cell>
          <cell r="B808" t="str">
            <v>18</v>
          </cell>
          <cell r="C808" t="str">
            <v>51</v>
          </cell>
          <cell r="D808">
            <v>6</v>
          </cell>
          <cell r="E808">
            <v>2</v>
          </cell>
        </row>
        <row r="809">
          <cell r="A809" t="str">
            <v>18 52</v>
          </cell>
          <cell r="B809" t="str">
            <v>18</v>
          </cell>
          <cell r="C809" t="str">
            <v>52</v>
          </cell>
          <cell r="D809">
            <v>6</v>
          </cell>
          <cell r="E809">
            <v>4</v>
          </cell>
        </row>
        <row r="810">
          <cell r="A810" t="str">
            <v>18 53</v>
          </cell>
          <cell r="B810" t="str">
            <v>18</v>
          </cell>
          <cell r="C810" t="str">
            <v>53</v>
          </cell>
          <cell r="D810">
            <v>11</v>
          </cell>
          <cell r="E810">
            <v>5</v>
          </cell>
        </row>
        <row r="811">
          <cell r="A811" t="str">
            <v>18 54</v>
          </cell>
          <cell r="B811" t="str">
            <v>18</v>
          </cell>
          <cell r="C811" t="str">
            <v>54</v>
          </cell>
          <cell r="D811">
            <v>4</v>
          </cell>
          <cell r="E811">
            <v>3</v>
          </cell>
        </row>
        <row r="812">
          <cell r="A812" t="str">
            <v>18 55</v>
          </cell>
          <cell r="B812" t="str">
            <v>18</v>
          </cell>
          <cell r="C812" t="str">
            <v>55</v>
          </cell>
          <cell r="D812">
            <v>5</v>
          </cell>
          <cell r="E812">
            <v>1</v>
          </cell>
        </row>
        <row r="813">
          <cell r="A813" t="str">
            <v>18 56</v>
          </cell>
          <cell r="B813" t="str">
            <v>18</v>
          </cell>
          <cell r="C813" t="str">
            <v>56</v>
          </cell>
          <cell r="D813">
            <v>15</v>
          </cell>
          <cell r="E813">
            <v>1</v>
          </cell>
        </row>
        <row r="814">
          <cell r="A814" t="str">
            <v>18 57</v>
          </cell>
          <cell r="B814" t="str">
            <v>18</v>
          </cell>
          <cell r="C814" t="str">
            <v>57</v>
          </cell>
          <cell r="D814">
            <v>9</v>
          </cell>
          <cell r="E814">
            <v>2</v>
          </cell>
        </row>
        <row r="815">
          <cell r="A815" t="str">
            <v>18 58</v>
          </cell>
          <cell r="B815" t="str">
            <v>18</v>
          </cell>
          <cell r="C815" t="str">
            <v>58</v>
          </cell>
          <cell r="D815">
            <v>13</v>
          </cell>
          <cell r="E815">
            <v>0</v>
          </cell>
        </row>
        <row r="816">
          <cell r="A816" t="str">
            <v>18 59</v>
          </cell>
          <cell r="B816" t="str">
            <v>18</v>
          </cell>
          <cell r="C816" t="str">
            <v>59</v>
          </cell>
          <cell r="D816">
            <v>11</v>
          </cell>
          <cell r="E816">
            <v>0</v>
          </cell>
        </row>
        <row r="817">
          <cell r="A817" t="str">
            <v>18 60</v>
          </cell>
          <cell r="B817" t="str">
            <v>18</v>
          </cell>
          <cell r="C817" t="str">
            <v>60</v>
          </cell>
          <cell r="D817">
            <v>14</v>
          </cell>
          <cell r="E817">
            <v>0</v>
          </cell>
        </row>
        <row r="818">
          <cell r="A818" t="str">
            <v>18 61</v>
          </cell>
          <cell r="B818" t="str">
            <v>18</v>
          </cell>
          <cell r="C818" t="str">
            <v>61</v>
          </cell>
          <cell r="D818">
            <v>16</v>
          </cell>
          <cell r="E818">
            <v>0</v>
          </cell>
        </row>
        <row r="819">
          <cell r="A819" t="str">
            <v>18 62</v>
          </cell>
          <cell r="B819" t="str">
            <v>18</v>
          </cell>
          <cell r="C819" t="str">
            <v>62</v>
          </cell>
          <cell r="D819">
            <v>6</v>
          </cell>
          <cell r="E819">
            <v>0</v>
          </cell>
        </row>
        <row r="820">
          <cell r="A820" t="str">
            <v>18 63</v>
          </cell>
          <cell r="B820" t="str">
            <v>18</v>
          </cell>
          <cell r="C820" t="str">
            <v>63</v>
          </cell>
          <cell r="D820">
            <v>10</v>
          </cell>
          <cell r="E820">
            <v>0</v>
          </cell>
        </row>
        <row r="821">
          <cell r="A821" t="str">
            <v>18 64</v>
          </cell>
          <cell r="B821" t="str">
            <v>18</v>
          </cell>
          <cell r="C821" t="str">
            <v>64</v>
          </cell>
          <cell r="D821">
            <v>14</v>
          </cell>
          <cell r="E821">
            <v>0</v>
          </cell>
        </row>
        <row r="822">
          <cell r="A822" t="str">
            <v>18 65</v>
          </cell>
          <cell r="B822" t="str">
            <v>18</v>
          </cell>
          <cell r="C822" t="str">
            <v>65</v>
          </cell>
          <cell r="D822">
            <v>7</v>
          </cell>
          <cell r="E822">
            <v>0</v>
          </cell>
        </row>
        <row r="823">
          <cell r="A823" t="str">
            <v>18 66</v>
          </cell>
          <cell r="B823" t="str">
            <v>18</v>
          </cell>
          <cell r="C823" t="str">
            <v>66</v>
          </cell>
          <cell r="D823">
            <v>3</v>
          </cell>
          <cell r="E823">
            <v>0</v>
          </cell>
        </row>
        <row r="824">
          <cell r="A824" t="str">
            <v>18 67</v>
          </cell>
          <cell r="B824" t="str">
            <v>18</v>
          </cell>
          <cell r="C824" t="str">
            <v>67</v>
          </cell>
          <cell r="D824">
            <v>3</v>
          </cell>
          <cell r="E824">
            <v>0</v>
          </cell>
        </row>
        <row r="825">
          <cell r="A825" t="str">
            <v>18 68</v>
          </cell>
          <cell r="B825" t="str">
            <v>18</v>
          </cell>
          <cell r="C825" t="str">
            <v>68</v>
          </cell>
          <cell r="D825">
            <v>0</v>
          </cell>
          <cell r="E825">
            <v>0</v>
          </cell>
        </row>
        <row r="826">
          <cell r="A826" t="str">
            <v>18 69</v>
          </cell>
          <cell r="B826" t="str">
            <v>18</v>
          </cell>
          <cell r="C826" t="str">
            <v>69</v>
          </cell>
          <cell r="D826">
            <v>0</v>
          </cell>
          <cell r="E826">
            <v>0</v>
          </cell>
        </row>
        <row r="827">
          <cell r="A827" t="str">
            <v>18 70</v>
          </cell>
          <cell r="B827" t="str">
            <v>18</v>
          </cell>
          <cell r="C827" t="str">
            <v>70</v>
          </cell>
          <cell r="D827">
            <v>0</v>
          </cell>
          <cell r="E827">
            <v>0</v>
          </cell>
        </row>
        <row r="828">
          <cell r="A828" t="str">
            <v>19 27</v>
          </cell>
          <cell r="B828" t="str">
            <v>19</v>
          </cell>
          <cell r="C828" t="str">
            <v>27</v>
          </cell>
          <cell r="D828">
            <v>0</v>
          </cell>
          <cell r="E828">
            <v>0</v>
          </cell>
        </row>
        <row r="829">
          <cell r="A829" t="str">
            <v>19 28</v>
          </cell>
          <cell r="B829" t="str">
            <v>19</v>
          </cell>
          <cell r="C829" t="str">
            <v>28</v>
          </cell>
          <cell r="D829">
            <v>0</v>
          </cell>
          <cell r="E829">
            <v>1</v>
          </cell>
        </row>
        <row r="830">
          <cell r="A830" t="str">
            <v>19 29</v>
          </cell>
          <cell r="B830" t="str">
            <v>19</v>
          </cell>
          <cell r="C830" t="str">
            <v>29</v>
          </cell>
          <cell r="D830">
            <v>0</v>
          </cell>
          <cell r="E830">
            <v>1</v>
          </cell>
        </row>
        <row r="831">
          <cell r="A831" t="str">
            <v>19 30</v>
          </cell>
          <cell r="B831" t="str">
            <v>19</v>
          </cell>
          <cell r="C831" t="str">
            <v>30</v>
          </cell>
          <cell r="D831">
            <v>3</v>
          </cell>
          <cell r="E831">
            <v>0</v>
          </cell>
        </row>
        <row r="832">
          <cell r="A832" t="str">
            <v>19 31</v>
          </cell>
          <cell r="B832" t="str">
            <v>19</v>
          </cell>
          <cell r="C832" t="str">
            <v>31</v>
          </cell>
          <cell r="D832">
            <v>1</v>
          </cell>
          <cell r="E832">
            <v>2</v>
          </cell>
        </row>
        <row r="833">
          <cell r="A833" t="str">
            <v>19 32</v>
          </cell>
          <cell r="B833" t="str">
            <v>19</v>
          </cell>
          <cell r="C833" t="str">
            <v>32</v>
          </cell>
          <cell r="D833">
            <v>2</v>
          </cell>
          <cell r="E833">
            <v>2</v>
          </cell>
        </row>
        <row r="834">
          <cell r="A834" t="str">
            <v>19 33</v>
          </cell>
          <cell r="B834" t="str">
            <v>19</v>
          </cell>
          <cell r="C834" t="str">
            <v>33</v>
          </cell>
          <cell r="D834">
            <v>0</v>
          </cell>
          <cell r="E834">
            <v>3</v>
          </cell>
        </row>
        <row r="835">
          <cell r="A835" t="str">
            <v>19 34</v>
          </cell>
          <cell r="B835" t="str">
            <v>19</v>
          </cell>
          <cell r="C835" t="str">
            <v>34</v>
          </cell>
          <cell r="D835">
            <v>1</v>
          </cell>
          <cell r="E835">
            <v>3</v>
          </cell>
        </row>
        <row r="836">
          <cell r="A836" t="str">
            <v>19 35</v>
          </cell>
          <cell r="B836" t="str">
            <v>19</v>
          </cell>
          <cell r="C836" t="str">
            <v>35</v>
          </cell>
          <cell r="D836">
            <v>4</v>
          </cell>
          <cell r="E836">
            <v>2</v>
          </cell>
        </row>
        <row r="837">
          <cell r="A837" t="str">
            <v>19 36</v>
          </cell>
          <cell r="B837" t="str">
            <v>19</v>
          </cell>
          <cell r="C837" t="str">
            <v>36</v>
          </cell>
          <cell r="D837">
            <v>3</v>
          </cell>
          <cell r="E837">
            <v>7</v>
          </cell>
        </row>
        <row r="838">
          <cell r="A838" t="str">
            <v>19 37</v>
          </cell>
          <cell r="B838" t="str">
            <v>19</v>
          </cell>
          <cell r="C838" t="str">
            <v>37</v>
          </cell>
          <cell r="D838">
            <v>4</v>
          </cell>
          <cell r="E838">
            <v>10</v>
          </cell>
        </row>
        <row r="839">
          <cell r="A839" t="str">
            <v>19 38</v>
          </cell>
          <cell r="B839" t="str">
            <v>19</v>
          </cell>
          <cell r="C839" t="str">
            <v>38</v>
          </cell>
          <cell r="D839">
            <v>2</v>
          </cell>
          <cell r="E839">
            <v>9</v>
          </cell>
        </row>
        <row r="840">
          <cell r="A840" t="str">
            <v>19 39</v>
          </cell>
          <cell r="B840" t="str">
            <v>19</v>
          </cell>
          <cell r="C840" t="str">
            <v>39</v>
          </cell>
          <cell r="D840">
            <v>3</v>
          </cell>
          <cell r="E840">
            <v>7</v>
          </cell>
        </row>
        <row r="841">
          <cell r="A841" t="str">
            <v>19 40</v>
          </cell>
          <cell r="B841" t="str">
            <v>19</v>
          </cell>
          <cell r="C841" t="str">
            <v>40</v>
          </cell>
          <cell r="D841">
            <v>6</v>
          </cell>
          <cell r="E841">
            <v>8</v>
          </cell>
        </row>
        <row r="842">
          <cell r="A842" t="str">
            <v>19 41</v>
          </cell>
          <cell r="B842" t="str">
            <v>19</v>
          </cell>
          <cell r="C842" t="str">
            <v>41</v>
          </cell>
          <cell r="D842">
            <v>2</v>
          </cell>
          <cell r="E842">
            <v>16</v>
          </cell>
        </row>
        <row r="843">
          <cell r="A843" t="str">
            <v>19 42</v>
          </cell>
          <cell r="B843" t="str">
            <v>19</v>
          </cell>
          <cell r="C843" t="str">
            <v>42</v>
          </cell>
          <cell r="D843">
            <v>6</v>
          </cell>
          <cell r="E843">
            <v>11</v>
          </cell>
        </row>
        <row r="844">
          <cell r="A844" t="str">
            <v>19 43</v>
          </cell>
          <cell r="B844" t="str">
            <v>19</v>
          </cell>
          <cell r="C844" t="str">
            <v>43</v>
          </cell>
          <cell r="D844">
            <v>10</v>
          </cell>
          <cell r="E844">
            <v>12</v>
          </cell>
        </row>
        <row r="845">
          <cell r="A845" t="str">
            <v>19 44</v>
          </cell>
          <cell r="B845" t="str">
            <v>19</v>
          </cell>
          <cell r="C845" t="str">
            <v>44</v>
          </cell>
          <cell r="D845">
            <v>8</v>
          </cell>
          <cell r="E845">
            <v>12</v>
          </cell>
        </row>
        <row r="846">
          <cell r="A846" t="str">
            <v>19 45</v>
          </cell>
          <cell r="B846" t="str">
            <v>19</v>
          </cell>
          <cell r="C846" t="str">
            <v>45</v>
          </cell>
          <cell r="D846">
            <v>3</v>
          </cell>
          <cell r="E846">
            <v>7</v>
          </cell>
        </row>
        <row r="847">
          <cell r="A847" t="str">
            <v>19 46</v>
          </cell>
          <cell r="B847" t="str">
            <v>19</v>
          </cell>
          <cell r="C847" t="str">
            <v>46</v>
          </cell>
          <cell r="D847">
            <v>2</v>
          </cell>
          <cell r="E847">
            <v>9</v>
          </cell>
        </row>
        <row r="848">
          <cell r="A848" t="str">
            <v>19 47</v>
          </cell>
          <cell r="B848" t="str">
            <v>19</v>
          </cell>
          <cell r="C848" t="str">
            <v>47</v>
          </cell>
          <cell r="D848">
            <v>6</v>
          </cell>
          <cell r="E848">
            <v>8</v>
          </cell>
        </row>
        <row r="849">
          <cell r="A849" t="str">
            <v>19 48</v>
          </cell>
          <cell r="B849" t="str">
            <v>19</v>
          </cell>
          <cell r="C849" t="str">
            <v>48</v>
          </cell>
          <cell r="D849">
            <v>4</v>
          </cell>
          <cell r="E849">
            <v>3</v>
          </cell>
        </row>
        <row r="850">
          <cell r="A850" t="str">
            <v>19 49</v>
          </cell>
          <cell r="B850" t="str">
            <v>19</v>
          </cell>
          <cell r="C850" t="str">
            <v>49</v>
          </cell>
          <cell r="D850">
            <v>9</v>
          </cell>
          <cell r="E850">
            <v>6</v>
          </cell>
        </row>
        <row r="851">
          <cell r="A851" t="str">
            <v>19 50</v>
          </cell>
          <cell r="B851" t="str">
            <v>19</v>
          </cell>
          <cell r="C851" t="str">
            <v>50</v>
          </cell>
          <cell r="D851">
            <v>4</v>
          </cell>
          <cell r="E851">
            <v>5</v>
          </cell>
        </row>
        <row r="852">
          <cell r="A852" t="str">
            <v>19 51</v>
          </cell>
          <cell r="B852" t="str">
            <v>19</v>
          </cell>
          <cell r="C852" t="str">
            <v>51</v>
          </cell>
          <cell r="D852">
            <v>5</v>
          </cell>
          <cell r="E852">
            <v>3</v>
          </cell>
        </row>
        <row r="853">
          <cell r="A853" t="str">
            <v>19 52</v>
          </cell>
          <cell r="B853" t="str">
            <v>19</v>
          </cell>
          <cell r="C853" t="str">
            <v>52</v>
          </cell>
          <cell r="D853">
            <v>1</v>
          </cell>
          <cell r="E853">
            <v>2</v>
          </cell>
        </row>
        <row r="854">
          <cell r="A854" t="str">
            <v>19 53</v>
          </cell>
          <cell r="B854" t="str">
            <v>19</v>
          </cell>
          <cell r="C854" t="str">
            <v>53</v>
          </cell>
          <cell r="D854">
            <v>7</v>
          </cell>
          <cell r="E854">
            <v>3</v>
          </cell>
        </row>
        <row r="855">
          <cell r="A855" t="str">
            <v>19 54</v>
          </cell>
          <cell r="B855" t="str">
            <v>19</v>
          </cell>
          <cell r="C855" t="str">
            <v>54</v>
          </cell>
          <cell r="D855">
            <v>13</v>
          </cell>
          <cell r="E855">
            <v>2</v>
          </cell>
        </row>
        <row r="856">
          <cell r="A856" t="str">
            <v>19 55</v>
          </cell>
          <cell r="B856" t="str">
            <v>19</v>
          </cell>
          <cell r="C856" t="str">
            <v>55</v>
          </cell>
          <cell r="D856">
            <v>10</v>
          </cell>
          <cell r="E856">
            <v>0</v>
          </cell>
        </row>
        <row r="857">
          <cell r="A857" t="str">
            <v>19 56</v>
          </cell>
          <cell r="B857" t="str">
            <v>19</v>
          </cell>
          <cell r="C857" t="str">
            <v>56</v>
          </cell>
          <cell r="D857">
            <v>14</v>
          </cell>
          <cell r="E857">
            <v>0</v>
          </cell>
        </row>
        <row r="858">
          <cell r="A858" t="str">
            <v>19 57</v>
          </cell>
          <cell r="B858" t="str">
            <v>19</v>
          </cell>
          <cell r="C858" t="str">
            <v>57</v>
          </cell>
          <cell r="D858">
            <v>13</v>
          </cell>
          <cell r="E858">
            <v>1</v>
          </cell>
        </row>
        <row r="859">
          <cell r="A859" t="str">
            <v>19 58</v>
          </cell>
          <cell r="B859" t="str">
            <v>19</v>
          </cell>
          <cell r="C859" t="str">
            <v>58</v>
          </cell>
          <cell r="D859">
            <v>13</v>
          </cell>
          <cell r="E859">
            <v>1</v>
          </cell>
        </row>
        <row r="860">
          <cell r="A860" t="str">
            <v>19 59</v>
          </cell>
          <cell r="B860" t="str">
            <v>19</v>
          </cell>
          <cell r="C860" t="str">
            <v>59</v>
          </cell>
          <cell r="D860">
            <v>11</v>
          </cell>
          <cell r="E860">
            <v>0</v>
          </cell>
        </row>
        <row r="861">
          <cell r="A861" t="str">
            <v>19 60</v>
          </cell>
          <cell r="B861" t="str">
            <v>19</v>
          </cell>
          <cell r="C861" t="str">
            <v>60</v>
          </cell>
          <cell r="D861">
            <v>16</v>
          </cell>
          <cell r="E861">
            <v>0</v>
          </cell>
        </row>
        <row r="862">
          <cell r="A862" t="str">
            <v>19 61</v>
          </cell>
          <cell r="B862" t="str">
            <v>19</v>
          </cell>
          <cell r="C862" t="str">
            <v>61</v>
          </cell>
          <cell r="D862">
            <v>11</v>
          </cell>
          <cell r="E862">
            <v>0</v>
          </cell>
        </row>
        <row r="863">
          <cell r="A863" t="str">
            <v>19 62</v>
          </cell>
          <cell r="B863" t="str">
            <v>19</v>
          </cell>
          <cell r="C863" t="str">
            <v>62</v>
          </cell>
          <cell r="D863">
            <v>8</v>
          </cell>
          <cell r="E863">
            <v>0</v>
          </cell>
        </row>
        <row r="864">
          <cell r="A864" t="str">
            <v>19 63</v>
          </cell>
          <cell r="B864" t="str">
            <v>19</v>
          </cell>
          <cell r="C864" t="str">
            <v>63</v>
          </cell>
          <cell r="D864">
            <v>13</v>
          </cell>
          <cell r="E864">
            <v>0</v>
          </cell>
        </row>
        <row r="865">
          <cell r="A865" t="str">
            <v>19 64</v>
          </cell>
          <cell r="B865" t="str">
            <v>19</v>
          </cell>
          <cell r="C865" t="str">
            <v>64</v>
          </cell>
          <cell r="D865">
            <v>7</v>
          </cell>
          <cell r="E865">
            <v>0</v>
          </cell>
        </row>
        <row r="866">
          <cell r="A866" t="str">
            <v>19 65</v>
          </cell>
          <cell r="B866" t="str">
            <v>19</v>
          </cell>
          <cell r="C866" t="str">
            <v>65</v>
          </cell>
          <cell r="D866">
            <v>11</v>
          </cell>
          <cell r="E866">
            <v>0</v>
          </cell>
        </row>
        <row r="867">
          <cell r="A867" t="str">
            <v>19 66</v>
          </cell>
          <cell r="B867" t="str">
            <v>19</v>
          </cell>
          <cell r="C867" t="str">
            <v>66</v>
          </cell>
          <cell r="D867">
            <v>5</v>
          </cell>
          <cell r="E867">
            <v>0</v>
          </cell>
        </row>
        <row r="868">
          <cell r="A868" t="str">
            <v>19 67</v>
          </cell>
          <cell r="B868" t="str">
            <v>19</v>
          </cell>
          <cell r="C868" t="str">
            <v>67</v>
          </cell>
          <cell r="D868">
            <v>2</v>
          </cell>
          <cell r="E868">
            <v>0</v>
          </cell>
        </row>
        <row r="869">
          <cell r="A869" t="str">
            <v>19 68</v>
          </cell>
          <cell r="B869" t="str">
            <v>19</v>
          </cell>
          <cell r="C869" t="str">
            <v>68</v>
          </cell>
          <cell r="D869">
            <v>3</v>
          </cell>
          <cell r="E869">
            <v>0</v>
          </cell>
        </row>
        <row r="870">
          <cell r="A870" t="str">
            <v>19 69</v>
          </cell>
          <cell r="B870" t="str">
            <v>19</v>
          </cell>
          <cell r="C870" t="str">
            <v>69</v>
          </cell>
          <cell r="D870">
            <v>0</v>
          </cell>
          <cell r="E870">
            <v>0</v>
          </cell>
        </row>
        <row r="871">
          <cell r="A871" t="str">
            <v>19 70</v>
          </cell>
          <cell r="B871" t="str">
            <v>19</v>
          </cell>
          <cell r="C871" t="str">
            <v>70</v>
          </cell>
          <cell r="D871">
            <v>0</v>
          </cell>
          <cell r="E871">
            <v>0</v>
          </cell>
        </row>
        <row r="872">
          <cell r="A872" t="str">
            <v>20 27</v>
          </cell>
          <cell r="B872" t="str">
            <v>20</v>
          </cell>
          <cell r="C872" t="str">
            <v>27</v>
          </cell>
          <cell r="D872">
            <v>0</v>
          </cell>
          <cell r="E872">
            <v>0</v>
          </cell>
        </row>
        <row r="873">
          <cell r="A873" t="str">
            <v>20 28</v>
          </cell>
          <cell r="B873" t="str">
            <v>20</v>
          </cell>
          <cell r="C873" t="str">
            <v>28</v>
          </cell>
          <cell r="D873">
            <v>0</v>
          </cell>
          <cell r="E873">
            <v>1</v>
          </cell>
        </row>
        <row r="874">
          <cell r="A874" t="str">
            <v>20 29</v>
          </cell>
          <cell r="B874" t="str">
            <v>20</v>
          </cell>
          <cell r="C874" t="str">
            <v>29</v>
          </cell>
          <cell r="D874">
            <v>0</v>
          </cell>
          <cell r="E874">
            <v>2</v>
          </cell>
        </row>
        <row r="875">
          <cell r="A875" t="str">
            <v>20 30</v>
          </cell>
          <cell r="B875" t="str">
            <v>20</v>
          </cell>
          <cell r="C875" t="str">
            <v>30</v>
          </cell>
          <cell r="D875">
            <v>1</v>
          </cell>
          <cell r="E875">
            <v>5</v>
          </cell>
        </row>
        <row r="876">
          <cell r="A876" t="str">
            <v>20 31</v>
          </cell>
          <cell r="B876" t="str">
            <v>20</v>
          </cell>
          <cell r="C876" t="str">
            <v>31</v>
          </cell>
          <cell r="D876">
            <v>3</v>
          </cell>
          <cell r="E876">
            <v>2</v>
          </cell>
        </row>
        <row r="877">
          <cell r="A877" t="str">
            <v>20 32</v>
          </cell>
          <cell r="B877" t="str">
            <v>20</v>
          </cell>
          <cell r="C877" t="str">
            <v>32</v>
          </cell>
          <cell r="D877">
            <v>3</v>
          </cell>
          <cell r="E877">
            <v>3</v>
          </cell>
        </row>
        <row r="878">
          <cell r="A878" t="str">
            <v>20 33</v>
          </cell>
          <cell r="B878" t="str">
            <v>20</v>
          </cell>
          <cell r="C878" t="str">
            <v>33</v>
          </cell>
          <cell r="D878">
            <v>1</v>
          </cell>
          <cell r="E878">
            <v>3</v>
          </cell>
        </row>
        <row r="879">
          <cell r="A879" t="str">
            <v>20 34</v>
          </cell>
          <cell r="B879" t="str">
            <v>20</v>
          </cell>
          <cell r="C879" t="str">
            <v>34</v>
          </cell>
          <cell r="D879">
            <v>1</v>
          </cell>
          <cell r="E879">
            <v>9</v>
          </cell>
        </row>
        <row r="880">
          <cell r="A880" t="str">
            <v>20 35</v>
          </cell>
          <cell r="B880" t="str">
            <v>20</v>
          </cell>
          <cell r="C880" t="str">
            <v>35</v>
          </cell>
          <cell r="D880">
            <v>6</v>
          </cell>
          <cell r="E880">
            <v>8</v>
          </cell>
        </row>
        <row r="881">
          <cell r="A881" t="str">
            <v>20 36</v>
          </cell>
          <cell r="B881" t="str">
            <v>20</v>
          </cell>
          <cell r="C881" t="str">
            <v>36</v>
          </cell>
          <cell r="D881">
            <v>1</v>
          </cell>
          <cell r="E881">
            <v>5</v>
          </cell>
        </row>
        <row r="882">
          <cell r="A882" t="str">
            <v>20 37</v>
          </cell>
          <cell r="B882" t="str">
            <v>20</v>
          </cell>
          <cell r="C882" t="str">
            <v>37</v>
          </cell>
          <cell r="D882">
            <v>3</v>
          </cell>
          <cell r="E882">
            <v>8</v>
          </cell>
        </row>
        <row r="883">
          <cell r="A883" t="str">
            <v>20 38</v>
          </cell>
          <cell r="B883" t="str">
            <v>20</v>
          </cell>
          <cell r="C883" t="str">
            <v>38</v>
          </cell>
          <cell r="D883">
            <v>1</v>
          </cell>
          <cell r="E883">
            <v>10</v>
          </cell>
        </row>
        <row r="884">
          <cell r="A884" t="str">
            <v>20 39</v>
          </cell>
          <cell r="B884" t="str">
            <v>20</v>
          </cell>
          <cell r="C884" t="str">
            <v>39</v>
          </cell>
          <cell r="D884">
            <v>3</v>
          </cell>
          <cell r="E884">
            <v>15</v>
          </cell>
        </row>
        <row r="885">
          <cell r="A885" t="str">
            <v>20 40</v>
          </cell>
          <cell r="B885" t="str">
            <v>20</v>
          </cell>
          <cell r="C885" t="str">
            <v>40</v>
          </cell>
          <cell r="D885">
            <v>3</v>
          </cell>
          <cell r="E885">
            <v>5</v>
          </cell>
        </row>
        <row r="886">
          <cell r="A886" t="str">
            <v>20 41</v>
          </cell>
          <cell r="B886" t="str">
            <v>20</v>
          </cell>
          <cell r="C886" t="str">
            <v>41</v>
          </cell>
          <cell r="D886">
            <v>6</v>
          </cell>
          <cell r="E886">
            <v>6</v>
          </cell>
        </row>
        <row r="887">
          <cell r="A887" t="str">
            <v>20 42</v>
          </cell>
          <cell r="B887" t="str">
            <v>20</v>
          </cell>
          <cell r="C887" t="str">
            <v>42</v>
          </cell>
          <cell r="D887">
            <v>5</v>
          </cell>
          <cell r="E887">
            <v>6</v>
          </cell>
        </row>
        <row r="888">
          <cell r="A888" t="str">
            <v>20 43</v>
          </cell>
          <cell r="B888" t="str">
            <v>20</v>
          </cell>
          <cell r="C888" t="str">
            <v>43</v>
          </cell>
          <cell r="D888">
            <v>9</v>
          </cell>
          <cell r="E888">
            <v>9</v>
          </cell>
        </row>
        <row r="889">
          <cell r="A889" t="str">
            <v>20 44</v>
          </cell>
          <cell r="B889" t="str">
            <v>20</v>
          </cell>
          <cell r="C889" t="str">
            <v>44</v>
          </cell>
          <cell r="D889">
            <v>4</v>
          </cell>
          <cell r="E889">
            <v>5</v>
          </cell>
        </row>
        <row r="890">
          <cell r="A890" t="str">
            <v>20 45</v>
          </cell>
          <cell r="B890" t="str">
            <v>20</v>
          </cell>
          <cell r="C890" t="str">
            <v>45</v>
          </cell>
          <cell r="D890">
            <v>4</v>
          </cell>
          <cell r="E890">
            <v>8</v>
          </cell>
        </row>
        <row r="891">
          <cell r="A891" t="str">
            <v>20 46</v>
          </cell>
          <cell r="B891" t="str">
            <v>20</v>
          </cell>
          <cell r="C891" t="str">
            <v>46</v>
          </cell>
          <cell r="D891">
            <v>4</v>
          </cell>
          <cell r="E891">
            <v>5</v>
          </cell>
        </row>
        <row r="892">
          <cell r="A892" t="str">
            <v>20 47</v>
          </cell>
          <cell r="B892" t="str">
            <v>20</v>
          </cell>
          <cell r="C892" t="str">
            <v>47</v>
          </cell>
          <cell r="D892">
            <v>8</v>
          </cell>
          <cell r="E892">
            <v>10</v>
          </cell>
        </row>
        <row r="893">
          <cell r="A893" t="str">
            <v>20 48</v>
          </cell>
          <cell r="B893" t="str">
            <v>20</v>
          </cell>
          <cell r="C893" t="str">
            <v>48</v>
          </cell>
          <cell r="D893">
            <v>7</v>
          </cell>
          <cell r="E893">
            <v>10</v>
          </cell>
        </row>
        <row r="894">
          <cell r="A894" t="str">
            <v>20 49</v>
          </cell>
          <cell r="B894" t="str">
            <v>20</v>
          </cell>
          <cell r="C894" t="str">
            <v>49</v>
          </cell>
          <cell r="D894">
            <v>8</v>
          </cell>
          <cell r="E894">
            <v>8</v>
          </cell>
        </row>
        <row r="895">
          <cell r="A895" t="str">
            <v>20 50</v>
          </cell>
          <cell r="B895" t="str">
            <v>20</v>
          </cell>
          <cell r="C895" t="str">
            <v>50</v>
          </cell>
          <cell r="D895">
            <v>7</v>
          </cell>
          <cell r="E895">
            <v>4</v>
          </cell>
        </row>
        <row r="896">
          <cell r="A896" t="str">
            <v>20 51</v>
          </cell>
          <cell r="B896" t="str">
            <v>20</v>
          </cell>
          <cell r="C896" t="str">
            <v>51</v>
          </cell>
          <cell r="D896">
            <v>5</v>
          </cell>
          <cell r="E896">
            <v>2</v>
          </cell>
        </row>
        <row r="897">
          <cell r="A897" t="str">
            <v>20 52</v>
          </cell>
          <cell r="B897" t="str">
            <v>20</v>
          </cell>
          <cell r="C897" t="str">
            <v>52</v>
          </cell>
          <cell r="D897">
            <v>9</v>
          </cell>
          <cell r="E897">
            <v>3</v>
          </cell>
        </row>
        <row r="898">
          <cell r="A898" t="str">
            <v>20 53</v>
          </cell>
          <cell r="B898" t="str">
            <v>20</v>
          </cell>
          <cell r="C898" t="str">
            <v>53</v>
          </cell>
          <cell r="D898">
            <v>6</v>
          </cell>
          <cell r="E898">
            <v>1</v>
          </cell>
        </row>
        <row r="899">
          <cell r="A899" t="str">
            <v>20 54</v>
          </cell>
          <cell r="B899" t="str">
            <v>20</v>
          </cell>
          <cell r="C899" t="str">
            <v>54</v>
          </cell>
          <cell r="D899">
            <v>6</v>
          </cell>
          <cell r="E899">
            <v>0</v>
          </cell>
        </row>
        <row r="900">
          <cell r="A900" t="str">
            <v>20 55</v>
          </cell>
          <cell r="B900" t="str">
            <v>20</v>
          </cell>
          <cell r="C900" t="str">
            <v>55</v>
          </cell>
          <cell r="D900">
            <v>10</v>
          </cell>
          <cell r="E900">
            <v>2</v>
          </cell>
        </row>
        <row r="901">
          <cell r="A901" t="str">
            <v>20 56</v>
          </cell>
          <cell r="B901" t="str">
            <v>20</v>
          </cell>
          <cell r="C901" t="str">
            <v>56</v>
          </cell>
          <cell r="D901">
            <v>8</v>
          </cell>
          <cell r="E901">
            <v>1</v>
          </cell>
        </row>
        <row r="902">
          <cell r="A902" t="str">
            <v>20 57</v>
          </cell>
          <cell r="B902" t="str">
            <v>20</v>
          </cell>
          <cell r="C902" t="str">
            <v>57</v>
          </cell>
          <cell r="D902">
            <v>11</v>
          </cell>
          <cell r="E902">
            <v>1</v>
          </cell>
        </row>
        <row r="903">
          <cell r="A903" t="str">
            <v>20 58</v>
          </cell>
          <cell r="B903" t="str">
            <v>20</v>
          </cell>
          <cell r="C903" t="str">
            <v>58</v>
          </cell>
          <cell r="D903">
            <v>13</v>
          </cell>
          <cell r="E903">
            <v>1</v>
          </cell>
        </row>
        <row r="904">
          <cell r="A904" t="str">
            <v>20 59</v>
          </cell>
          <cell r="B904" t="str">
            <v>20</v>
          </cell>
          <cell r="C904" t="str">
            <v>59</v>
          </cell>
          <cell r="D904">
            <v>18</v>
          </cell>
          <cell r="E904">
            <v>0</v>
          </cell>
        </row>
        <row r="905">
          <cell r="A905" t="str">
            <v>20 60</v>
          </cell>
          <cell r="B905" t="str">
            <v>20</v>
          </cell>
          <cell r="C905" t="str">
            <v>60</v>
          </cell>
          <cell r="D905">
            <v>8</v>
          </cell>
          <cell r="E905">
            <v>0</v>
          </cell>
        </row>
        <row r="906">
          <cell r="A906" t="str">
            <v>20 61</v>
          </cell>
          <cell r="B906" t="str">
            <v>20</v>
          </cell>
          <cell r="C906" t="str">
            <v>61</v>
          </cell>
          <cell r="D906">
            <v>16</v>
          </cell>
          <cell r="E906">
            <v>0</v>
          </cell>
        </row>
        <row r="907">
          <cell r="A907" t="str">
            <v>20 62</v>
          </cell>
          <cell r="B907" t="str">
            <v>20</v>
          </cell>
          <cell r="C907" t="str">
            <v>62</v>
          </cell>
          <cell r="D907">
            <v>10</v>
          </cell>
          <cell r="E907">
            <v>0</v>
          </cell>
        </row>
        <row r="908">
          <cell r="A908" t="str">
            <v>20 63</v>
          </cell>
          <cell r="B908" t="str">
            <v>20</v>
          </cell>
          <cell r="C908" t="str">
            <v>63</v>
          </cell>
          <cell r="D908">
            <v>9</v>
          </cell>
          <cell r="E908">
            <v>0</v>
          </cell>
        </row>
        <row r="909">
          <cell r="A909" t="str">
            <v>20 64</v>
          </cell>
          <cell r="B909" t="str">
            <v>20</v>
          </cell>
          <cell r="C909" t="str">
            <v>64</v>
          </cell>
          <cell r="D909">
            <v>9</v>
          </cell>
          <cell r="E909">
            <v>0</v>
          </cell>
        </row>
        <row r="910">
          <cell r="A910" t="str">
            <v>20 65</v>
          </cell>
          <cell r="B910" t="str">
            <v>20</v>
          </cell>
          <cell r="C910" t="str">
            <v>65</v>
          </cell>
          <cell r="D910">
            <v>5</v>
          </cell>
          <cell r="E910">
            <v>0</v>
          </cell>
        </row>
        <row r="911">
          <cell r="A911" t="str">
            <v>20 66</v>
          </cell>
          <cell r="B911" t="str">
            <v>20</v>
          </cell>
          <cell r="C911" t="str">
            <v>66</v>
          </cell>
          <cell r="D911">
            <v>6</v>
          </cell>
          <cell r="E911">
            <v>0</v>
          </cell>
        </row>
        <row r="912">
          <cell r="A912" t="str">
            <v>20 67</v>
          </cell>
          <cell r="B912" t="str">
            <v>20</v>
          </cell>
          <cell r="C912" t="str">
            <v>67</v>
          </cell>
          <cell r="D912">
            <v>0</v>
          </cell>
          <cell r="E912">
            <v>0</v>
          </cell>
        </row>
        <row r="913">
          <cell r="A913" t="str">
            <v>20 68</v>
          </cell>
          <cell r="B913" t="str">
            <v>20</v>
          </cell>
          <cell r="C913" t="str">
            <v>68</v>
          </cell>
          <cell r="D913">
            <v>1</v>
          </cell>
          <cell r="E913">
            <v>0</v>
          </cell>
        </row>
        <row r="914">
          <cell r="A914" t="str">
            <v>20 69</v>
          </cell>
          <cell r="B914" t="str">
            <v>20</v>
          </cell>
          <cell r="C914" t="str">
            <v>69</v>
          </cell>
          <cell r="D914">
            <v>0</v>
          </cell>
          <cell r="E914">
            <v>0</v>
          </cell>
        </row>
        <row r="915">
          <cell r="A915" t="str">
            <v>20 70</v>
          </cell>
          <cell r="B915" t="str">
            <v>20</v>
          </cell>
          <cell r="C915" t="str">
            <v>70</v>
          </cell>
          <cell r="D915">
            <v>0</v>
          </cell>
          <cell r="E915">
            <v>0</v>
          </cell>
        </row>
        <row r="916">
          <cell r="A916" t="str">
            <v>21 27</v>
          </cell>
          <cell r="B916" t="str">
            <v>21</v>
          </cell>
          <cell r="C916" t="str">
            <v>27</v>
          </cell>
          <cell r="D916">
            <v>0</v>
          </cell>
          <cell r="E916">
            <v>1</v>
          </cell>
        </row>
        <row r="917">
          <cell r="A917" t="str">
            <v>21 28</v>
          </cell>
          <cell r="B917" t="str">
            <v>21</v>
          </cell>
          <cell r="C917" t="str">
            <v>28</v>
          </cell>
          <cell r="D917">
            <v>0</v>
          </cell>
          <cell r="E917">
            <v>1</v>
          </cell>
        </row>
        <row r="918">
          <cell r="A918" t="str">
            <v>21 29</v>
          </cell>
          <cell r="B918" t="str">
            <v>21</v>
          </cell>
          <cell r="C918" t="str">
            <v>29</v>
          </cell>
          <cell r="D918">
            <v>0</v>
          </cell>
          <cell r="E918">
            <v>1</v>
          </cell>
        </row>
        <row r="919">
          <cell r="A919" t="str">
            <v>21 30</v>
          </cell>
          <cell r="B919" t="str">
            <v>21</v>
          </cell>
          <cell r="C919" t="str">
            <v>30</v>
          </cell>
          <cell r="D919">
            <v>1</v>
          </cell>
          <cell r="E919">
            <v>1</v>
          </cell>
        </row>
        <row r="920">
          <cell r="A920" t="str">
            <v>21 31</v>
          </cell>
          <cell r="B920" t="str">
            <v>21</v>
          </cell>
          <cell r="C920" t="str">
            <v>31</v>
          </cell>
          <cell r="D920">
            <v>0</v>
          </cell>
          <cell r="E920">
            <v>0</v>
          </cell>
        </row>
        <row r="921">
          <cell r="A921" t="str">
            <v>21 32</v>
          </cell>
          <cell r="B921" t="str">
            <v>21</v>
          </cell>
          <cell r="C921" t="str">
            <v>32</v>
          </cell>
          <cell r="D921">
            <v>0</v>
          </cell>
          <cell r="E921">
            <v>5</v>
          </cell>
        </row>
        <row r="922">
          <cell r="A922" t="str">
            <v>21 33</v>
          </cell>
          <cell r="B922" t="str">
            <v>21</v>
          </cell>
          <cell r="C922" t="str">
            <v>33</v>
          </cell>
          <cell r="D922">
            <v>1</v>
          </cell>
          <cell r="E922">
            <v>1</v>
          </cell>
        </row>
        <row r="923">
          <cell r="A923" t="str">
            <v>21 34</v>
          </cell>
          <cell r="B923" t="str">
            <v>21</v>
          </cell>
          <cell r="C923" t="str">
            <v>34</v>
          </cell>
          <cell r="D923">
            <v>2</v>
          </cell>
          <cell r="E923">
            <v>3</v>
          </cell>
        </row>
        <row r="924">
          <cell r="A924" t="str">
            <v>21 35</v>
          </cell>
          <cell r="B924" t="str">
            <v>21</v>
          </cell>
          <cell r="C924" t="str">
            <v>35</v>
          </cell>
          <cell r="D924">
            <v>1</v>
          </cell>
          <cell r="E924">
            <v>7</v>
          </cell>
        </row>
        <row r="925">
          <cell r="A925" t="str">
            <v>21 36</v>
          </cell>
          <cell r="B925" t="str">
            <v>21</v>
          </cell>
          <cell r="C925" t="str">
            <v>36</v>
          </cell>
          <cell r="D925">
            <v>2</v>
          </cell>
          <cell r="E925">
            <v>6</v>
          </cell>
        </row>
        <row r="926">
          <cell r="A926" t="str">
            <v>21 37</v>
          </cell>
          <cell r="B926" t="str">
            <v>21</v>
          </cell>
          <cell r="C926" t="str">
            <v>37</v>
          </cell>
          <cell r="D926">
            <v>1</v>
          </cell>
          <cell r="E926">
            <v>1</v>
          </cell>
        </row>
        <row r="927">
          <cell r="A927" t="str">
            <v>21 38</v>
          </cell>
          <cell r="B927" t="str">
            <v>21</v>
          </cell>
          <cell r="C927" t="str">
            <v>38</v>
          </cell>
          <cell r="D927">
            <v>2</v>
          </cell>
          <cell r="E927">
            <v>4</v>
          </cell>
        </row>
        <row r="928">
          <cell r="A928" t="str">
            <v>21 39</v>
          </cell>
          <cell r="B928" t="str">
            <v>21</v>
          </cell>
          <cell r="C928" t="str">
            <v>39</v>
          </cell>
          <cell r="D928">
            <v>5</v>
          </cell>
          <cell r="E928">
            <v>5</v>
          </cell>
        </row>
        <row r="929">
          <cell r="A929" t="str">
            <v>21 40</v>
          </cell>
          <cell r="B929" t="str">
            <v>21</v>
          </cell>
          <cell r="C929" t="str">
            <v>40</v>
          </cell>
          <cell r="D929">
            <v>2</v>
          </cell>
          <cell r="E929">
            <v>7</v>
          </cell>
        </row>
        <row r="930">
          <cell r="A930" t="str">
            <v>21 41</v>
          </cell>
          <cell r="B930" t="str">
            <v>21</v>
          </cell>
          <cell r="C930" t="str">
            <v>41</v>
          </cell>
          <cell r="D930">
            <v>1</v>
          </cell>
          <cell r="E930">
            <v>9</v>
          </cell>
        </row>
        <row r="931">
          <cell r="A931" t="str">
            <v>21 42</v>
          </cell>
          <cell r="B931" t="str">
            <v>21</v>
          </cell>
          <cell r="C931" t="str">
            <v>42</v>
          </cell>
          <cell r="D931">
            <v>2</v>
          </cell>
          <cell r="E931">
            <v>5</v>
          </cell>
        </row>
        <row r="932">
          <cell r="A932" t="str">
            <v>21 43</v>
          </cell>
          <cell r="B932" t="str">
            <v>21</v>
          </cell>
          <cell r="C932" t="str">
            <v>43</v>
          </cell>
          <cell r="D932">
            <v>4</v>
          </cell>
          <cell r="E932">
            <v>13</v>
          </cell>
        </row>
        <row r="933">
          <cell r="A933" t="str">
            <v>21 44</v>
          </cell>
          <cell r="B933" t="str">
            <v>21</v>
          </cell>
          <cell r="C933" t="str">
            <v>44</v>
          </cell>
          <cell r="D933">
            <v>4</v>
          </cell>
          <cell r="E933">
            <v>9</v>
          </cell>
        </row>
        <row r="934">
          <cell r="A934" t="str">
            <v>21 45</v>
          </cell>
          <cell r="B934" t="str">
            <v>21</v>
          </cell>
          <cell r="C934" t="str">
            <v>45</v>
          </cell>
          <cell r="D934">
            <v>2</v>
          </cell>
          <cell r="E934">
            <v>4</v>
          </cell>
        </row>
        <row r="935">
          <cell r="A935" t="str">
            <v>21 46</v>
          </cell>
          <cell r="B935" t="str">
            <v>21</v>
          </cell>
          <cell r="C935" t="str">
            <v>46</v>
          </cell>
          <cell r="D935">
            <v>2</v>
          </cell>
          <cell r="E935">
            <v>8</v>
          </cell>
        </row>
        <row r="936">
          <cell r="A936" t="str">
            <v>21 47</v>
          </cell>
          <cell r="B936" t="str">
            <v>21</v>
          </cell>
          <cell r="C936" t="str">
            <v>47</v>
          </cell>
          <cell r="D936">
            <v>3</v>
          </cell>
          <cell r="E936">
            <v>7</v>
          </cell>
        </row>
        <row r="937">
          <cell r="A937" t="str">
            <v>21 48</v>
          </cell>
          <cell r="B937" t="str">
            <v>21</v>
          </cell>
          <cell r="C937" t="str">
            <v>48</v>
          </cell>
          <cell r="D937">
            <v>8</v>
          </cell>
          <cell r="E937">
            <v>6</v>
          </cell>
        </row>
        <row r="938">
          <cell r="A938" t="str">
            <v>21 49</v>
          </cell>
          <cell r="B938" t="str">
            <v>21</v>
          </cell>
          <cell r="C938" t="str">
            <v>49</v>
          </cell>
          <cell r="D938">
            <v>2</v>
          </cell>
          <cell r="E938">
            <v>7</v>
          </cell>
        </row>
        <row r="939">
          <cell r="A939" t="str">
            <v>21 50</v>
          </cell>
          <cell r="B939" t="str">
            <v>21</v>
          </cell>
          <cell r="C939" t="str">
            <v>50</v>
          </cell>
          <cell r="D939">
            <v>2</v>
          </cell>
          <cell r="E939">
            <v>5</v>
          </cell>
        </row>
        <row r="940">
          <cell r="A940" t="str">
            <v>21 51</v>
          </cell>
          <cell r="B940" t="str">
            <v>21</v>
          </cell>
          <cell r="C940" t="str">
            <v>51</v>
          </cell>
          <cell r="D940">
            <v>4</v>
          </cell>
          <cell r="E940">
            <v>5</v>
          </cell>
        </row>
        <row r="941">
          <cell r="A941" t="str">
            <v>21 52</v>
          </cell>
          <cell r="B941" t="str">
            <v>21</v>
          </cell>
          <cell r="C941" t="str">
            <v>52</v>
          </cell>
          <cell r="D941">
            <v>4</v>
          </cell>
          <cell r="E941">
            <v>4</v>
          </cell>
        </row>
        <row r="942">
          <cell r="A942" t="str">
            <v>21 53</v>
          </cell>
          <cell r="B942" t="str">
            <v>21</v>
          </cell>
          <cell r="C942" t="str">
            <v>53</v>
          </cell>
          <cell r="D942">
            <v>7</v>
          </cell>
          <cell r="E942">
            <v>2</v>
          </cell>
        </row>
        <row r="943">
          <cell r="A943" t="str">
            <v>21 54</v>
          </cell>
          <cell r="B943" t="str">
            <v>21</v>
          </cell>
          <cell r="C943" t="str">
            <v>54</v>
          </cell>
          <cell r="D943">
            <v>10</v>
          </cell>
          <cell r="E943">
            <v>1</v>
          </cell>
        </row>
        <row r="944">
          <cell r="A944" t="str">
            <v>21 55</v>
          </cell>
          <cell r="B944" t="str">
            <v>21</v>
          </cell>
          <cell r="C944" t="str">
            <v>55</v>
          </cell>
          <cell r="D944">
            <v>10</v>
          </cell>
          <cell r="E944">
            <v>2</v>
          </cell>
        </row>
        <row r="945">
          <cell r="A945" t="str">
            <v>21 56</v>
          </cell>
          <cell r="B945" t="str">
            <v>21</v>
          </cell>
          <cell r="C945" t="str">
            <v>56</v>
          </cell>
          <cell r="D945">
            <v>10</v>
          </cell>
          <cell r="E945">
            <v>2</v>
          </cell>
        </row>
        <row r="946">
          <cell r="A946" t="str">
            <v>21 57</v>
          </cell>
          <cell r="B946" t="str">
            <v>21</v>
          </cell>
          <cell r="C946" t="str">
            <v>57</v>
          </cell>
          <cell r="D946">
            <v>6</v>
          </cell>
          <cell r="E946">
            <v>0</v>
          </cell>
        </row>
        <row r="947">
          <cell r="A947" t="str">
            <v>21 58</v>
          </cell>
          <cell r="B947" t="str">
            <v>21</v>
          </cell>
          <cell r="C947" t="str">
            <v>58</v>
          </cell>
          <cell r="D947">
            <v>16</v>
          </cell>
          <cell r="E947">
            <v>0</v>
          </cell>
        </row>
        <row r="948">
          <cell r="A948" t="str">
            <v>21 59</v>
          </cell>
          <cell r="B948" t="str">
            <v>21</v>
          </cell>
          <cell r="C948" t="str">
            <v>59</v>
          </cell>
          <cell r="D948">
            <v>8</v>
          </cell>
          <cell r="E948">
            <v>0</v>
          </cell>
        </row>
        <row r="949">
          <cell r="A949" t="str">
            <v>21 60</v>
          </cell>
          <cell r="B949" t="str">
            <v>21</v>
          </cell>
          <cell r="C949" t="str">
            <v>60</v>
          </cell>
          <cell r="D949">
            <v>17</v>
          </cell>
          <cell r="E949">
            <v>0</v>
          </cell>
        </row>
        <row r="950">
          <cell r="A950" t="str">
            <v>21 61</v>
          </cell>
          <cell r="B950" t="str">
            <v>21</v>
          </cell>
          <cell r="C950" t="str">
            <v>61</v>
          </cell>
          <cell r="D950">
            <v>12</v>
          </cell>
          <cell r="E950">
            <v>0</v>
          </cell>
        </row>
        <row r="951">
          <cell r="A951" t="str">
            <v>21 62</v>
          </cell>
          <cell r="B951" t="str">
            <v>21</v>
          </cell>
          <cell r="C951" t="str">
            <v>62</v>
          </cell>
          <cell r="D951">
            <v>8</v>
          </cell>
          <cell r="E951">
            <v>0</v>
          </cell>
        </row>
        <row r="952">
          <cell r="A952" t="str">
            <v>21 63</v>
          </cell>
          <cell r="B952" t="str">
            <v>21</v>
          </cell>
          <cell r="C952" t="str">
            <v>63</v>
          </cell>
          <cell r="D952">
            <v>7</v>
          </cell>
          <cell r="E952">
            <v>0</v>
          </cell>
        </row>
        <row r="953">
          <cell r="A953" t="str">
            <v>21 64</v>
          </cell>
          <cell r="B953" t="str">
            <v>21</v>
          </cell>
          <cell r="C953" t="str">
            <v>64</v>
          </cell>
          <cell r="D953">
            <v>5</v>
          </cell>
          <cell r="E953">
            <v>0</v>
          </cell>
        </row>
        <row r="954">
          <cell r="A954" t="str">
            <v>21 65</v>
          </cell>
          <cell r="B954" t="str">
            <v>21</v>
          </cell>
          <cell r="C954" t="str">
            <v>65</v>
          </cell>
          <cell r="D954">
            <v>3</v>
          </cell>
          <cell r="E954">
            <v>0</v>
          </cell>
        </row>
        <row r="955">
          <cell r="A955" t="str">
            <v>21 66</v>
          </cell>
          <cell r="B955" t="str">
            <v>21</v>
          </cell>
          <cell r="C955" t="str">
            <v>66</v>
          </cell>
          <cell r="D955">
            <v>1</v>
          </cell>
          <cell r="E955">
            <v>0</v>
          </cell>
        </row>
        <row r="956">
          <cell r="A956" t="str">
            <v>21 67</v>
          </cell>
          <cell r="B956" t="str">
            <v>21</v>
          </cell>
          <cell r="C956" t="str">
            <v>67</v>
          </cell>
          <cell r="D956">
            <v>0</v>
          </cell>
          <cell r="E956">
            <v>0</v>
          </cell>
        </row>
        <row r="957">
          <cell r="A957" t="str">
            <v>21 68</v>
          </cell>
          <cell r="B957" t="str">
            <v>21</v>
          </cell>
          <cell r="C957" t="str">
            <v>68</v>
          </cell>
          <cell r="D957">
            <v>0</v>
          </cell>
          <cell r="E957">
            <v>0</v>
          </cell>
        </row>
        <row r="958">
          <cell r="A958" t="str">
            <v>21 69</v>
          </cell>
          <cell r="B958" t="str">
            <v>21</v>
          </cell>
          <cell r="C958" t="str">
            <v>69</v>
          </cell>
          <cell r="D958">
            <v>0</v>
          </cell>
          <cell r="E958">
            <v>0</v>
          </cell>
        </row>
        <row r="959">
          <cell r="A959" t="str">
            <v>21 70</v>
          </cell>
          <cell r="B959" t="str">
            <v>21</v>
          </cell>
          <cell r="C959" t="str">
            <v>70</v>
          </cell>
          <cell r="D959">
            <v>0</v>
          </cell>
          <cell r="E959">
            <v>0</v>
          </cell>
        </row>
        <row r="960">
          <cell r="A960" t="str">
            <v>22 27</v>
          </cell>
          <cell r="B960" t="str">
            <v>22</v>
          </cell>
          <cell r="C960" t="str">
            <v>27</v>
          </cell>
          <cell r="D960">
            <v>0</v>
          </cell>
          <cell r="E960">
            <v>1</v>
          </cell>
        </row>
        <row r="961">
          <cell r="A961" t="str">
            <v>22 28</v>
          </cell>
          <cell r="B961" t="str">
            <v>22</v>
          </cell>
          <cell r="C961" t="str">
            <v>28</v>
          </cell>
          <cell r="D961">
            <v>0</v>
          </cell>
          <cell r="E961">
            <v>0</v>
          </cell>
        </row>
        <row r="962">
          <cell r="A962" t="str">
            <v>22 29</v>
          </cell>
          <cell r="B962" t="str">
            <v>22</v>
          </cell>
          <cell r="C962" t="str">
            <v>29</v>
          </cell>
          <cell r="D962">
            <v>0</v>
          </cell>
          <cell r="E962">
            <v>1</v>
          </cell>
        </row>
        <row r="963">
          <cell r="A963" t="str">
            <v>22 30</v>
          </cell>
          <cell r="B963" t="str">
            <v>22</v>
          </cell>
          <cell r="C963" t="str">
            <v>30</v>
          </cell>
          <cell r="D963">
            <v>0</v>
          </cell>
          <cell r="E963">
            <v>4</v>
          </cell>
        </row>
        <row r="964">
          <cell r="A964" t="str">
            <v>22 31</v>
          </cell>
          <cell r="B964" t="str">
            <v>22</v>
          </cell>
          <cell r="C964" t="str">
            <v>31</v>
          </cell>
          <cell r="D964">
            <v>1</v>
          </cell>
          <cell r="E964">
            <v>4</v>
          </cell>
        </row>
        <row r="965">
          <cell r="A965" t="str">
            <v>22 32</v>
          </cell>
          <cell r="B965" t="str">
            <v>22</v>
          </cell>
          <cell r="C965" t="str">
            <v>32</v>
          </cell>
          <cell r="D965">
            <v>0</v>
          </cell>
          <cell r="E965">
            <v>5</v>
          </cell>
        </row>
        <row r="966">
          <cell r="A966" t="str">
            <v>22 33</v>
          </cell>
          <cell r="B966" t="str">
            <v>22</v>
          </cell>
          <cell r="C966" t="str">
            <v>33</v>
          </cell>
          <cell r="D966">
            <v>0</v>
          </cell>
          <cell r="E966">
            <v>0</v>
          </cell>
        </row>
        <row r="967">
          <cell r="A967" t="str">
            <v>22 34</v>
          </cell>
          <cell r="B967" t="str">
            <v>22</v>
          </cell>
          <cell r="C967" t="str">
            <v>34</v>
          </cell>
          <cell r="D967">
            <v>3</v>
          </cell>
          <cell r="E967">
            <v>1</v>
          </cell>
        </row>
        <row r="968">
          <cell r="A968" t="str">
            <v>22 35</v>
          </cell>
          <cell r="B968" t="str">
            <v>22</v>
          </cell>
          <cell r="C968" t="str">
            <v>35</v>
          </cell>
          <cell r="D968">
            <v>2</v>
          </cell>
          <cell r="E968">
            <v>4</v>
          </cell>
        </row>
        <row r="969">
          <cell r="A969" t="str">
            <v>22 36</v>
          </cell>
          <cell r="B969" t="str">
            <v>22</v>
          </cell>
          <cell r="C969" t="str">
            <v>36</v>
          </cell>
          <cell r="D969">
            <v>2</v>
          </cell>
          <cell r="E969">
            <v>7</v>
          </cell>
        </row>
        <row r="970">
          <cell r="A970" t="str">
            <v>22 37</v>
          </cell>
          <cell r="B970" t="str">
            <v>22</v>
          </cell>
          <cell r="C970" t="str">
            <v>37</v>
          </cell>
          <cell r="D970">
            <v>1</v>
          </cell>
          <cell r="E970">
            <v>8</v>
          </cell>
        </row>
        <row r="971">
          <cell r="A971" t="str">
            <v>22 38</v>
          </cell>
          <cell r="B971" t="str">
            <v>22</v>
          </cell>
          <cell r="C971" t="str">
            <v>38</v>
          </cell>
          <cell r="D971">
            <v>3</v>
          </cell>
          <cell r="E971">
            <v>2</v>
          </cell>
        </row>
        <row r="972">
          <cell r="A972" t="str">
            <v>22 39</v>
          </cell>
          <cell r="B972" t="str">
            <v>22</v>
          </cell>
          <cell r="C972" t="str">
            <v>39</v>
          </cell>
          <cell r="D972">
            <v>5</v>
          </cell>
          <cell r="E972">
            <v>3</v>
          </cell>
        </row>
        <row r="973">
          <cell r="A973" t="str">
            <v>22 40</v>
          </cell>
          <cell r="B973" t="str">
            <v>22</v>
          </cell>
          <cell r="C973" t="str">
            <v>40</v>
          </cell>
          <cell r="D973">
            <v>5</v>
          </cell>
          <cell r="E973">
            <v>5</v>
          </cell>
        </row>
        <row r="974">
          <cell r="A974" t="str">
            <v>22 41</v>
          </cell>
          <cell r="B974" t="str">
            <v>22</v>
          </cell>
          <cell r="C974" t="str">
            <v>41</v>
          </cell>
          <cell r="D974">
            <v>1</v>
          </cell>
          <cell r="E974">
            <v>4</v>
          </cell>
        </row>
        <row r="975">
          <cell r="A975" t="str">
            <v>22 42</v>
          </cell>
          <cell r="B975" t="str">
            <v>22</v>
          </cell>
          <cell r="C975" t="str">
            <v>42</v>
          </cell>
          <cell r="D975">
            <v>2</v>
          </cell>
          <cell r="E975">
            <v>5</v>
          </cell>
        </row>
        <row r="976">
          <cell r="A976" t="str">
            <v>22 43</v>
          </cell>
          <cell r="B976" t="str">
            <v>22</v>
          </cell>
          <cell r="C976" t="str">
            <v>43</v>
          </cell>
          <cell r="D976">
            <v>0</v>
          </cell>
          <cell r="E976">
            <v>5</v>
          </cell>
        </row>
        <row r="977">
          <cell r="A977" t="str">
            <v>22 44</v>
          </cell>
          <cell r="B977" t="str">
            <v>22</v>
          </cell>
          <cell r="C977" t="str">
            <v>44</v>
          </cell>
          <cell r="D977">
            <v>4</v>
          </cell>
          <cell r="E977">
            <v>6</v>
          </cell>
        </row>
        <row r="978">
          <cell r="A978" t="str">
            <v>22 45</v>
          </cell>
          <cell r="B978" t="str">
            <v>22</v>
          </cell>
          <cell r="C978" t="str">
            <v>45</v>
          </cell>
          <cell r="D978">
            <v>2</v>
          </cell>
          <cell r="E978">
            <v>2</v>
          </cell>
        </row>
        <row r="979">
          <cell r="A979" t="str">
            <v>22 46</v>
          </cell>
          <cell r="B979" t="str">
            <v>22</v>
          </cell>
          <cell r="C979" t="str">
            <v>46</v>
          </cell>
          <cell r="D979">
            <v>3</v>
          </cell>
          <cell r="E979">
            <v>3</v>
          </cell>
        </row>
        <row r="980">
          <cell r="A980" t="str">
            <v>22 47</v>
          </cell>
          <cell r="B980" t="str">
            <v>22</v>
          </cell>
          <cell r="C980" t="str">
            <v>47</v>
          </cell>
          <cell r="D980">
            <v>7</v>
          </cell>
          <cell r="E980">
            <v>2</v>
          </cell>
        </row>
        <row r="981">
          <cell r="A981" t="str">
            <v>22 48</v>
          </cell>
          <cell r="B981" t="str">
            <v>22</v>
          </cell>
          <cell r="C981" t="str">
            <v>48</v>
          </cell>
          <cell r="D981">
            <v>3</v>
          </cell>
          <cell r="E981">
            <v>3</v>
          </cell>
        </row>
        <row r="982">
          <cell r="A982" t="str">
            <v>22 49</v>
          </cell>
          <cell r="B982" t="str">
            <v>22</v>
          </cell>
          <cell r="C982" t="str">
            <v>49</v>
          </cell>
          <cell r="D982">
            <v>0</v>
          </cell>
          <cell r="E982">
            <v>8</v>
          </cell>
        </row>
        <row r="983">
          <cell r="A983" t="str">
            <v>22 50</v>
          </cell>
          <cell r="B983" t="str">
            <v>22</v>
          </cell>
          <cell r="C983" t="str">
            <v>50</v>
          </cell>
          <cell r="D983">
            <v>4</v>
          </cell>
          <cell r="E983">
            <v>7</v>
          </cell>
        </row>
        <row r="984">
          <cell r="A984" t="str">
            <v>22 51</v>
          </cell>
          <cell r="B984" t="str">
            <v>22</v>
          </cell>
          <cell r="C984" t="str">
            <v>51</v>
          </cell>
          <cell r="D984">
            <v>4</v>
          </cell>
          <cell r="E984">
            <v>1</v>
          </cell>
        </row>
        <row r="985">
          <cell r="A985" t="str">
            <v>22 52</v>
          </cell>
          <cell r="B985" t="str">
            <v>22</v>
          </cell>
          <cell r="C985" t="str">
            <v>52</v>
          </cell>
          <cell r="D985">
            <v>8</v>
          </cell>
          <cell r="E985">
            <v>0</v>
          </cell>
        </row>
        <row r="986">
          <cell r="A986" t="str">
            <v>22 53</v>
          </cell>
          <cell r="B986" t="str">
            <v>22</v>
          </cell>
          <cell r="C986" t="str">
            <v>53</v>
          </cell>
          <cell r="D986">
            <v>4</v>
          </cell>
          <cell r="E986">
            <v>3</v>
          </cell>
        </row>
        <row r="987">
          <cell r="A987" t="str">
            <v>22 54</v>
          </cell>
          <cell r="B987" t="str">
            <v>22</v>
          </cell>
          <cell r="C987" t="str">
            <v>54</v>
          </cell>
          <cell r="D987">
            <v>5</v>
          </cell>
          <cell r="E987">
            <v>4</v>
          </cell>
        </row>
        <row r="988">
          <cell r="A988" t="str">
            <v>22 55</v>
          </cell>
          <cell r="B988" t="str">
            <v>22</v>
          </cell>
          <cell r="C988" t="str">
            <v>55</v>
          </cell>
          <cell r="D988">
            <v>0</v>
          </cell>
          <cell r="E988">
            <v>0</v>
          </cell>
        </row>
        <row r="989">
          <cell r="A989" t="str">
            <v>22 56</v>
          </cell>
          <cell r="B989" t="str">
            <v>22</v>
          </cell>
          <cell r="C989" t="str">
            <v>56</v>
          </cell>
          <cell r="D989">
            <v>16</v>
          </cell>
          <cell r="E989">
            <v>0</v>
          </cell>
        </row>
        <row r="990">
          <cell r="A990" t="str">
            <v>22 57</v>
          </cell>
          <cell r="B990" t="str">
            <v>22</v>
          </cell>
          <cell r="C990" t="str">
            <v>57</v>
          </cell>
          <cell r="D990">
            <v>7</v>
          </cell>
          <cell r="E990">
            <v>0</v>
          </cell>
        </row>
        <row r="991">
          <cell r="A991" t="str">
            <v>22 58</v>
          </cell>
          <cell r="B991" t="str">
            <v>22</v>
          </cell>
          <cell r="C991" t="str">
            <v>58</v>
          </cell>
          <cell r="D991">
            <v>7</v>
          </cell>
          <cell r="E991">
            <v>1</v>
          </cell>
        </row>
        <row r="992">
          <cell r="A992" t="str">
            <v>22 59</v>
          </cell>
          <cell r="B992" t="str">
            <v>22</v>
          </cell>
          <cell r="C992" t="str">
            <v>59</v>
          </cell>
          <cell r="D992">
            <v>6</v>
          </cell>
          <cell r="E992">
            <v>0</v>
          </cell>
        </row>
        <row r="993">
          <cell r="A993" t="str">
            <v>22 60</v>
          </cell>
          <cell r="B993" t="str">
            <v>22</v>
          </cell>
          <cell r="C993" t="str">
            <v>60</v>
          </cell>
          <cell r="D993">
            <v>5</v>
          </cell>
          <cell r="E993">
            <v>0</v>
          </cell>
        </row>
        <row r="994">
          <cell r="A994" t="str">
            <v>22 61</v>
          </cell>
          <cell r="B994" t="str">
            <v>22</v>
          </cell>
          <cell r="C994" t="str">
            <v>61</v>
          </cell>
          <cell r="D994">
            <v>9</v>
          </cell>
          <cell r="E994">
            <v>0</v>
          </cell>
        </row>
        <row r="995">
          <cell r="A995" t="str">
            <v>22 62</v>
          </cell>
          <cell r="B995" t="str">
            <v>22</v>
          </cell>
          <cell r="C995" t="str">
            <v>62</v>
          </cell>
          <cell r="D995">
            <v>2</v>
          </cell>
          <cell r="E995">
            <v>0</v>
          </cell>
        </row>
        <row r="996">
          <cell r="A996" t="str">
            <v>22 63</v>
          </cell>
          <cell r="B996" t="str">
            <v>22</v>
          </cell>
          <cell r="C996" t="str">
            <v>63</v>
          </cell>
          <cell r="D996">
            <v>2</v>
          </cell>
          <cell r="E996">
            <v>0</v>
          </cell>
        </row>
        <row r="997">
          <cell r="A997" t="str">
            <v>22 64</v>
          </cell>
          <cell r="B997" t="str">
            <v>22</v>
          </cell>
          <cell r="C997" t="str">
            <v>64</v>
          </cell>
          <cell r="D997">
            <v>4</v>
          </cell>
          <cell r="E997">
            <v>0</v>
          </cell>
        </row>
        <row r="998">
          <cell r="A998" t="str">
            <v>22 65</v>
          </cell>
          <cell r="B998" t="str">
            <v>22</v>
          </cell>
          <cell r="C998" t="str">
            <v>65</v>
          </cell>
          <cell r="D998">
            <v>4</v>
          </cell>
          <cell r="E998">
            <v>0</v>
          </cell>
        </row>
        <row r="999">
          <cell r="A999" t="str">
            <v>22 66</v>
          </cell>
          <cell r="B999" t="str">
            <v>22</v>
          </cell>
          <cell r="C999" t="str">
            <v>66</v>
          </cell>
          <cell r="D999">
            <v>1</v>
          </cell>
          <cell r="E999">
            <v>0</v>
          </cell>
        </row>
        <row r="1000">
          <cell r="A1000" t="str">
            <v>22 67</v>
          </cell>
          <cell r="B1000" t="str">
            <v>22</v>
          </cell>
          <cell r="C1000" t="str">
            <v>67</v>
          </cell>
          <cell r="D1000">
            <v>0</v>
          </cell>
          <cell r="E1000">
            <v>0</v>
          </cell>
        </row>
        <row r="1001">
          <cell r="A1001" t="str">
            <v>22 68</v>
          </cell>
          <cell r="B1001" t="str">
            <v>22</v>
          </cell>
          <cell r="C1001" t="str">
            <v>68</v>
          </cell>
          <cell r="D1001">
            <v>0</v>
          </cell>
          <cell r="E1001">
            <v>0</v>
          </cell>
        </row>
        <row r="1002">
          <cell r="A1002" t="str">
            <v>22 69</v>
          </cell>
          <cell r="B1002" t="str">
            <v>22</v>
          </cell>
          <cell r="C1002" t="str">
            <v>69</v>
          </cell>
          <cell r="D1002">
            <v>0</v>
          </cell>
          <cell r="E1002">
            <v>0</v>
          </cell>
        </row>
        <row r="1003">
          <cell r="A1003" t="str">
            <v>22 70</v>
          </cell>
          <cell r="B1003" t="str">
            <v>22</v>
          </cell>
          <cell r="C1003" t="str">
            <v>70</v>
          </cell>
          <cell r="D1003">
            <v>0</v>
          </cell>
          <cell r="E1003">
            <v>0</v>
          </cell>
        </row>
        <row r="1004">
          <cell r="A1004" t="str">
            <v>23 27</v>
          </cell>
          <cell r="B1004" t="str">
            <v>23</v>
          </cell>
          <cell r="C1004" t="str">
            <v>27</v>
          </cell>
          <cell r="D1004">
            <v>0</v>
          </cell>
          <cell r="E1004">
            <v>1</v>
          </cell>
        </row>
        <row r="1005">
          <cell r="A1005" t="str">
            <v>23 28</v>
          </cell>
          <cell r="B1005" t="str">
            <v>23</v>
          </cell>
          <cell r="C1005" t="str">
            <v>28</v>
          </cell>
          <cell r="D1005">
            <v>0</v>
          </cell>
          <cell r="E1005">
            <v>0</v>
          </cell>
        </row>
        <row r="1006">
          <cell r="A1006" t="str">
            <v>23 29</v>
          </cell>
          <cell r="B1006" t="str">
            <v>23</v>
          </cell>
          <cell r="C1006" t="str">
            <v>29</v>
          </cell>
          <cell r="D1006">
            <v>1</v>
          </cell>
          <cell r="E1006">
            <v>5</v>
          </cell>
        </row>
        <row r="1007">
          <cell r="A1007" t="str">
            <v>23 30</v>
          </cell>
          <cell r="B1007" t="str">
            <v>23</v>
          </cell>
          <cell r="C1007" t="str">
            <v>30</v>
          </cell>
          <cell r="D1007">
            <v>1</v>
          </cell>
          <cell r="E1007">
            <v>1</v>
          </cell>
        </row>
        <row r="1008">
          <cell r="A1008" t="str">
            <v>23 31</v>
          </cell>
          <cell r="B1008" t="str">
            <v>23</v>
          </cell>
          <cell r="C1008" t="str">
            <v>31</v>
          </cell>
          <cell r="D1008">
            <v>1</v>
          </cell>
          <cell r="E1008">
            <v>2</v>
          </cell>
        </row>
        <row r="1009">
          <cell r="A1009" t="str">
            <v>23 32</v>
          </cell>
          <cell r="B1009" t="str">
            <v>23</v>
          </cell>
          <cell r="C1009" t="str">
            <v>32</v>
          </cell>
          <cell r="D1009">
            <v>0</v>
          </cell>
          <cell r="E1009">
            <v>1</v>
          </cell>
        </row>
        <row r="1010">
          <cell r="A1010" t="str">
            <v>23 33</v>
          </cell>
          <cell r="B1010" t="str">
            <v>23</v>
          </cell>
          <cell r="C1010" t="str">
            <v>33</v>
          </cell>
          <cell r="D1010">
            <v>3</v>
          </cell>
          <cell r="E1010">
            <v>5</v>
          </cell>
        </row>
        <row r="1011">
          <cell r="A1011" t="str">
            <v>23 34</v>
          </cell>
          <cell r="B1011" t="str">
            <v>23</v>
          </cell>
          <cell r="C1011" t="str">
            <v>34</v>
          </cell>
          <cell r="D1011">
            <v>2</v>
          </cell>
          <cell r="E1011">
            <v>3</v>
          </cell>
        </row>
        <row r="1012">
          <cell r="A1012" t="str">
            <v>23 35</v>
          </cell>
          <cell r="B1012" t="str">
            <v>23</v>
          </cell>
          <cell r="C1012" t="str">
            <v>35</v>
          </cell>
          <cell r="D1012">
            <v>2</v>
          </cell>
          <cell r="E1012">
            <v>4</v>
          </cell>
        </row>
        <row r="1013">
          <cell r="A1013" t="str">
            <v>23 36</v>
          </cell>
          <cell r="B1013" t="str">
            <v>23</v>
          </cell>
          <cell r="C1013" t="str">
            <v>36</v>
          </cell>
          <cell r="D1013">
            <v>1</v>
          </cell>
          <cell r="E1013">
            <v>2</v>
          </cell>
        </row>
        <row r="1014">
          <cell r="A1014" t="str">
            <v>23 37</v>
          </cell>
          <cell r="B1014" t="str">
            <v>23</v>
          </cell>
          <cell r="C1014" t="str">
            <v>37</v>
          </cell>
          <cell r="D1014">
            <v>5</v>
          </cell>
          <cell r="E1014">
            <v>2</v>
          </cell>
        </row>
        <row r="1015">
          <cell r="A1015" t="str">
            <v>23 38</v>
          </cell>
          <cell r="B1015" t="str">
            <v>23</v>
          </cell>
          <cell r="C1015" t="str">
            <v>38</v>
          </cell>
          <cell r="D1015">
            <v>6</v>
          </cell>
          <cell r="E1015">
            <v>8</v>
          </cell>
        </row>
        <row r="1016">
          <cell r="A1016" t="str">
            <v>23 39</v>
          </cell>
          <cell r="B1016" t="str">
            <v>23</v>
          </cell>
          <cell r="C1016" t="str">
            <v>39</v>
          </cell>
          <cell r="D1016">
            <v>3</v>
          </cell>
          <cell r="E1016">
            <v>8</v>
          </cell>
        </row>
        <row r="1017">
          <cell r="A1017" t="str">
            <v>23 40</v>
          </cell>
          <cell r="B1017" t="str">
            <v>23</v>
          </cell>
          <cell r="C1017" t="str">
            <v>40</v>
          </cell>
          <cell r="D1017">
            <v>2</v>
          </cell>
          <cell r="E1017">
            <v>5</v>
          </cell>
        </row>
        <row r="1018">
          <cell r="A1018" t="str">
            <v>23 41</v>
          </cell>
          <cell r="B1018" t="str">
            <v>23</v>
          </cell>
          <cell r="C1018" t="str">
            <v>41</v>
          </cell>
          <cell r="D1018">
            <v>6</v>
          </cell>
          <cell r="E1018">
            <v>4</v>
          </cell>
        </row>
        <row r="1019">
          <cell r="A1019" t="str">
            <v>23 42</v>
          </cell>
          <cell r="B1019" t="str">
            <v>23</v>
          </cell>
          <cell r="C1019" t="str">
            <v>42</v>
          </cell>
          <cell r="D1019">
            <v>4</v>
          </cell>
          <cell r="E1019">
            <v>8</v>
          </cell>
        </row>
        <row r="1020">
          <cell r="A1020" t="str">
            <v>23 43</v>
          </cell>
          <cell r="B1020" t="str">
            <v>23</v>
          </cell>
          <cell r="C1020" t="str">
            <v>43</v>
          </cell>
          <cell r="D1020">
            <v>1</v>
          </cell>
          <cell r="E1020">
            <v>8</v>
          </cell>
        </row>
        <row r="1021">
          <cell r="A1021" t="str">
            <v>23 44</v>
          </cell>
          <cell r="B1021" t="str">
            <v>23</v>
          </cell>
          <cell r="C1021" t="str">
            <v>44</v>
          </cell>
          <cell r="D1021">
            <v>5</v>
          </cell>
          <cell r="E1021">
            <v>6</v>
          </cell>
        </row>
        <row r="1022">
          <cell r="A1022" t="str">
            <v>23 45</v>
          </cell>
          <cell r="B1022" t="str">
            <v>23</v>
          </cell>
          <cell r="C1022" t="str">
            <v>45</v>
          </cell>
          <cell r="D1022">
            <v>6</v>
          </cell>
          <cell r="E1022">
            <v>9</v>
          </cell>
        </row>
        <row r="1023">
          <cell r="A1023" t="str">
            <v>23 46</v>
          </cell>
          <cell r="B1023" t="str">
            <v>23</v>
          </cell>
          <cell r="C1023" t="str">
            <v>46</v>
          </cell>
          <cell r="D1023">
            <v>11</v>
          </cell>
          <cell r="E1023">
            <v>11</v>
          </cell>
        </row>
        <row r="1024">
          <cell r="A1024" t="str">
            <v>23 47</v>
          </cell>
          <cell r="B1024" t="str">
            <v>23</v>
          </cell>
          <cell r="C1024" t="str">
            <v>47</v>
          </cell>
          <cell r="D1024">
            <v>7</v>
          </cell>
          <cell r="E1024">
            <v>4</v>
          </cell>
        </row>
        <row r="1025">
          <cell r="A1025" t="str">
            <v>23 48</v>
          </cell>
          <cell r="B1025" t="str">
            <v>23</v>
          </cell>
          <cell r="C1025" t="str">
            <v>48</v>
          </cell>
          <cell r="D1025">
            <v>6</v>
          </cell>
          <cell r="E1025">
            <v>10</v>
          </cell>
        </row>
        <row r="1026">
          <cell r="A1026" t="str">
            <v>23 49</v>
          </cell>
          <cell r="B1026" t="str">
            <v>23</v>
          </cell>
          <cell r="C1026" t="str">
            <v>49</v>
          </cell>
          <cell r="D1026">
            <v>9</v>
          </cell>
          <cell r="E1026">
            <v>8</v>
          </cell>
        </row>
        <row r="1027">
          <cell r="A1027" t="str">
            <v>23 50</v>
          </cell>
          <cell r="B1027" t="str">
            <v>23</v>
          </cell>
          <cell r="C1027" t="str">
            <v>50</v>
          </cell>
          <cell r="D1027">
            <v>12</v>
          </cell>
          <cell r="E1027">
            <v>5</v>
          </cell>
        </row>
        <row r="1028">
          <cell r="A1028" t="str">
            <v>23 51</v>
          </cell>
          <cell r="B1028" t="str">
            <v>23</v>
          </cell>
          <cell r="C1028" t="str">
            <v>51</v>
          </cell>
          <cell r="D1028">
            <v>8</v>
          </cell>
          <cell r="E1028">
            <v>5</v>
          </cell>
        </row>
        <row r="1029">
          <cell r="A1029" t="str">
            <v>23 52</v>
          </cell>
          <cell r="B1029" t="str">
            <v>23</v>
          </cell>
          <cell r="C1029" t="str">
            <v>52</v>
          </cell>
          <cell r="D1029">
            <v>9</v>
          </cell>
          <cell r="E1029">
            <v>4</v>
          </cell>
        </row>
        <row r="1030">
          <cell r="A1030" t="str">
            <v>23 53</v>
          </cell>
          <cell r="B1030" t="str">
            <v>23</v>
          </cell>
          <cell r="C1030" t="str">
            <v>53</v>
          </cell>
          <cell r="D1030">
            <v>6</v>
          </cell>
          <cell r="E1030">
            <v>5</v>
          </cell>
        </row>
        <row r="1031">
          <cell r="A1031" t="str">
            <v>23 54</v>
          </cell>
          <cell r="B1031" t="str">
            <v>23</v>
          </cell>
          <cell r="C1031" t="str">
            <v>54</v>
          </cell>
          <cell r="D1031">
            <v>4</v>
          </cell>
          <cell r="E1031">
            <v>2</v>
          </cell>
        </row>
        <row r="1032">
          <cell r="A1032" t="str">
            <v>23 55</v>
          </cell>
          <cell r="B1032" t="str">
            <v>23</v>
          </cell>
          <cell r="C1032" t="str">
            <v>55</v>
          </cell>
          <cell r="D1032">
            <v>13</v>
          </cell>
          <cell r="E1032">
            <v>0</v>
          </cell>
        </row>
        <row r="1033">
          <cell r="A1033" t="str">
            <v>23 56</v>
          </cell>
          <cell r="B1033" t="str">
            <v>23</v>
          </cell>
          <cell r="C1033" t="str">
            <v>56</v>
          </cell>
          <cell r="D1033">
            <v>17</v>
          </cell>
          <cell r="E1033">
            <v>5</v>
          </cell>
        </row>
        <row r="1034">
          <cell r="A1034" t="str">
            <v>23 57</v>
          </cell>
          <cell r="B1034" t="str">
            <v>23</v>
          </cell>
          <cell r="C1034" t="str">
            <v>57</v>
          </cell>
          <cell r="D1034">
            <v>17</v>
          </cell>
          <cell r="E1034">
            <v>1</v>
          </cell>
        </row>
        <row r="1035">
          <cell r="A1035" t="str">
            <v>23 58</v>
          </cell>
          <cell r="B1035" t="str">
            <v>23</v>
          </cell>
          <cell r="C1035" t="str">
            <v>58</v>
          </cell>
          <cell r="D1035">
            <v>20</v>
          </cell>
          <cell r="E1035">
            <v>0</v>
          </cell>
        </row>
        <row r="1036">
          <cell r="A1036" t="str">
            <v>23 59</v>
          </cell>
          <cell r="B1036" t="str">
            <v>23</v>
          </cell>
          <cell r="C1036" t="str">
            <v>59</v>
          </cell>
          <cell r="D1036">
            <v>21</v>
          </cell>
          <cell r="E1036">
            <v>0</v>
          </cell>
        </row>
        <row r="1037">
          <cell r="A1037" t="str">
            <v>23 60</v>
          </cell>
          <cell r="B1037" t="str">
            <v>23</v>
          </cell>
          <cell r="C1037" t="str">
            <v>60</v>
          </cell>
          <cell r="D1037">
            <v>14</v>
          </cell>
          <cell r="E1037">
            <v>0</v>
          </cell>
        </row>
        <row r="1038">
          <cell r="A1038" t="str">
            <v>23 61</v>
          </cell>
          <cell r="B1038" t="str">
            <v>23</v>
          </cell>
          <cell r="C1038" t="str">
            <v>61</v>
          </cell>
          <cell r="D1038">
            <v>11</v>
          </cell>
          <cell r="E1038">
            <v>0</v>
          </cell>
        </row>
        <row r="1039">
          <cell r="A1039" t="str">
            <v>23 62</v>
          </cell>
          <cell r="B1039" t="str">
            <v>23</v>
          </cell>
          <cell r="C1039" t="str">
            <v>62</v>
          </cell>
          <cell r="D1039">
            <v>16</v>
          </cell>
          <cell r="E1039">
            <v>0</v>
          </cell>
        </row>
        <row r="1040">
          <cell r="A1040" t="str">
            <v>23 63</v>
          </cell>
          <cell r="B1040" t="str">
            <v>23</v>
          </cell>
          <cell r="C1040" t="str">
            <v>63</v>
          </cell>
          <cell r="D1040">
            <v>9</v>
          </cell>
          <cell r="E1040">
            <v>0</v>
          </cell>
        </row>
        <row r="1041">
          <cell r="A1041" t="str">
            <v>23 64</v>
          </cell>
          <cell r="B1041" t="str">
            <v>23</v>
          </cell>
          <cell r="C1041" t="str">
            <v>64</v>
          </cell>
          <cell r="D1041">
            <v>8</v>
          </cell>
          <cell r="E1041">
            <v>0</v>
          </cell>
        </row>
        <row r="1042">
          <cell r="A1042" t="str">
            <v>23 65</v>
          </cell>
          <cell r="B1042" t="str">
            <v>23</v>
          </cell>
          <cell r="C1042" t="str">
            <v>65</v>
          </cell>
          <cell r="D1042">
            <v>7</v>
          </cell>
          <cell r="E1042">
            <v>0</v>
          </cell>
        </row>
        <row r="1043">
          <cell r="A1043" t="str">
            <v>23 66</v>
          </cell>
          <cell r="B1043" t="str">
            <v>23</v>
          </cell>
          <cell r="C1043" t="str">
            <v>66</v>
          </cell>
          <cell r="D1043">
            <v>0</v>
          </cell>
          <cell r="E1043">
            <v>0</v>
          </cell>
        </row>
        <row r="1044">
          <cell r="A1044" t="str">
            <v>23 67</v>
          </cell>
          <cell r="B1044" t="str">
            <v>23</v>
          </cell>
          <cell r="C1044" t="str">
            <v>67</v>
          </cell>
          <cell r="D1044">
            <v>0</v>
          </cell>
          <cell r="E1044">
            <v>0</v>
          </cell>
        </row>
        <row r="1045">
          <cell r="A1045" t="str">
            <v>23 68</v>
          </cell>
          <cell r="B1045" t="str">
            <v>23</v>
          </cell>
          <cell r="C1045" t="str">
            <v>68</v>
          </cell>
          <cell r="D1045">
            <v>0</v>
          </cell>
          <cell r="E1045">
            <v>0</v>
          </cell>
        </row>
        <row r="1046">
          <cell r="A1046" t="str">
            <v>23 69</v>
          </cell>
          <cell r="B1046" t="str">
            <v>23</v>
          </cell>
          <cell r="C1046" t="str">
            <v>69</v>
          </cell>
          <cell r="D1046">
            <v>0</v>
          </cell>
          <cell r="E1046">
            <v>0</v>
          </cell>
        </row>
        <row r="1047">
          <cell r="A1047" t="str">
            <v>23 70</v>
          </cell>
          <cell r="B1047" t="str">
            <v>23</v>
          </cell>
          <cell r="C1047" t="str">
            <v>70</v>
          </cell>
          <cell r="D1047">
            <v>0</v>
          </cell>
          <cell r="E1047">
            <v>0</v>
          </cell>
        </row>
        <row r="1048">
          <cell r="A1048" t="str">
            <v>24 27</v>
          </cell>
          <cell r="B1048" t="str">
            <v>24</v>
          </cell>
          <cell r="C1048" t="str">
            <v>27</v>
          </cell>
          <cell r="D1048">
            <v>0</v>
          </cell>
          <cell r="E1048">
            <v>0</v>
          </cell>
        </row>
        <row r="1049">
          <cell r="A1049" t="str">
            <v>24 28</v>
          </cell>
          <cell r="B1049" t="str">
            <v>24</v>
          </cell>
          <cell r="C1049" t="str">
            <v>28</v>
          </cell>
          <cell r="D1049">
            <v>0</v>
          </cell>
          <cell r="E1049">
            <v>5</v>
          </cell>
        </row>
        <row r="1050">
          <cell r="A1050" t="str">
            <v>24 29</v>
          </cell>
          <cell r="B1050" t="str">
            <v>24</v>
          </cell>
          <cell r="C1050" t="str">
            <v>29</v>
          </cell>
          <cell r="D1050">
            <v>0</v>
          </cell>
          <cell r="E1050">
            <v>0</v>
          </cell>
        </row>
        <row r="1051">
          <cell r="A1051" t="str">
            <v>24 30</v>
          </cell>
          <cell r="B1051" t="str">
            <v>24</v>
          </cell>
          <cell r="C1051" t="str">
            <v>30</v>
          </cell>
          <cell r="D1051">
            <v>1</v>
          </cell>
          <cell r="E1051">
            <v>3</v>
          </cell>
        </row>
        <row r="1052">
          <cell r="A1052" t="str">
            <v>24 31</v>
          </cell>
          <cell r="B1052" t="str">
            <v>24</v>
          </cell>
          <cell r="C1052" t="str">
            <v>31</v>
          </cell>
          <cell r="D1052">
            <v>0</v>
          </cell>
          <cell r="E1052">
            <v>1</v>
          </cell>
        </row>
        <row r="1053">
          <cell r="A1053" t="str">
            <v>24 32</v>
          </cell>
          <cell r="B1053" t="str">
            <v>24</v>
          </cell>
          <cell r="C1053" t="str">
            <v>32</v>
          </cell>
          <cell r="D1053">
            <v>2</v>
          </cell>
          <cell r="E1053">
            <v>5</v>
          </cell>
        </row>
        <row r="1054">
          <cell r="A1054" t="str">
            <v>24 33</v>
          </cell>
          <cell r="B1054" t="str">
            <v>24</v>
          </cell>
          <cell r="C1054" t="str">
            <v>33</v>
          </cell>
          <cell r="D1054">
            <v>1</v>
          </cell>
          <cell r="E1054">
            <v>2</v>
          </cell>
        </row>
        <row r="1055">
          <cell r="A1055" t="str">
            <v>24 34</v>
          </cell>
          <cell r="B1055" t="str">
            <v>24</v>
          </cell>
          <cell r="C1055" t="str">
            <v>34</v>
          </cell>
          <cell r="D1055">
            <v>4</v>
          </cell>
          <cell r="E1055">
            <v>2</v>
          </cell>
        </row>
        <row r="1056">
          <cell r="A1056" t="str">
            <v>24 35</v>
          </cell>
          <cell r="B1056" t="str">
            <v>24</v>
          </cell>
          <cell r="C1056" t="str">
            <v>35</v>
          </cell>
          <cell r="D1056">
            <v>2</v>
          </cell>
          <cell r="E1056">
            <v>2</v>
          </cell>
        </row>
        <row r="1057">
          <cell r="A1057" t="str">
            <v>24 36</v>
          </cell>
          <cell r="B1057" t="str">
            <v>24</v>
          </cell>
          <cell r="C1057" t="str">
            <v>36</v>
          </cell>
          <cell r="D1057">
            <v>4</v>
          </cell>
          <cell r="E1057">
            <v>7</v>
          </cell>
        </row>
        <row r="1058">
          <cell r="A1058" t="str">
            <v>24 37</v>
          </cell>
          <cell r="B1058" t="str">
            <v>24</v>
          </cell>
          <cell r="C1058" t="str">
            <v>37</v>
          </cell>
          <cell r="D1058">
            <v>4</v>
          </cell>
          <cell r="E1058">
            <v>5</v>
          </cell>
        </row>
        <row r="1059">
          <cell r="A1059" t="str">
            <v>24 38</v>
          </cell>
          <cell r="B1059" t="str">
            <v>24</v>
          </cell>
          <cell r="C1059" t="str">
            <v>38</v>
          </cell>
          <cell r="D1059">
            <v>4</v>
          </cell>
          <cell r="E1059">
            <v>9</v>
          </cell>
        </row>
        <row r="1060">
          <cell r="A1060" t="str">
            <v>24 39</v>
          </cell>
          <cell r="B1060" t="str">
            <v>24</v>
          </cell>
          <cell r="C1060" t="str">
            <v>39</v>
          </cell>
          <cell r="D1060">
            <v>8</v>
          </cell>
          <cell r="E1060">
            <v>6</v>
          </cell>
        </row>
        <row r="1061">
          <cell r="A1061" t="str">
            <v>24 40</v>
          </cell>
          <cell r="B1061" t="str">
            <v>24</v>
          </cell>
          <cell r="C1061" t="str">
            <v>40</v>
          </cell>
          <cell r="D1061">
            <v>3</v>
          </cell>
          <cell r="E1061">
            <v>6</v>
          </cell>
        </row>
        <row r="1062">
          <cell r="A1062" t="str">
            <v>24 41</v>
          </cell>
          <cell r="B1062" t="str">
            <v>24</v>
          </cell>
          <cell r="C1062" t="str">
            <v>41</v>
          </cell>
          <cell r="D1062">
            <v>3</v>
          </cell>
          <cell r="E1062">
            <v>3</v>
          </cell>
        </row>
        <row r="1063">
          <cell r="A1063" t="str">
            <v>24 42</v>
          </cell>
          <cell r="B1063" t="str">
            <v>24</v>
          </cell>
          <cell r="C1063" t="str">
            <v>42</v>
          </cell>
          <cell r="D1063">
            <v>9</v>
          </cell>
          <cell r="E1063">
            <v>7</v>
          </cell>
        </row>
        <row r="1064">
          <cell r="A1064" t="str">
            <v>24 43</v>
          </cell>
          <cell r="B1064" t="str">
            <v>24</v>
          </cell>
          <cell r="C1064" t="str">
            <v>43</v>
          </cell>
          <cell r="D1064">
            <v>7</v>
          </cell>
          <cell r="E1064">
            <v>6</v>
          </cell>
        </row>
        <row r="1065">
          <cell r="A1065" t="str">
            <v>24 44</v>
          </cell>
          <cell r="B1065" t="str">
            <v>24</v>
          </cell>
          <cell r="C1065" t="str">
            <v>44</v>
          </cell>
          <cell r="D1065">
            <v>12</v>
          </cell>
          <cell r="E1065">
            <v>6</v>
          </cell>
        </row>
        <row r="1066">
          <cell r="A1066" t="str">
            <v>24 45</v>
          </cell>
          <cell r="B1066" t="str">
            <v>24</v>
          </cell>
          <cell r="C1066" t="str">
            <v>45</v>
          </cell>
          <cell r="D1066">
            <v>4</v>
          </cell>
          <cell r="E1066">
            <v>6</v>
          </cell>
        </row>
        <row r="1067">
          <cell r="A1067" t="str">
            <v>24 46</v>
          </cell>
          <cell r="B1067" t="str">
            <v>24</v>
          </cell>
          <cell r="C1067" t="str">
            <v>46</v>
          </cell>
          <cell r="D1067">
            <v>9</v>
          </cell>
          <cell r="E1067">
            <v>4</v>
          </cell>
        </row>
        <row r="1068">
          <cell r="A1068" t="str">
            <v>24 47</v>
          </cell>
          <cell r="B1068" t="str">
            <v>24</v>
          </cell>
          <cell r="C1068" t="str">
            <v>47</v>
          </cell>
          <cell r="D1068">
            <v>5</v>
          </cell>
          <cell r="E1068">
            <v>8</v>
          </cell>
        </row>
        <row r="1069">
          <cell r="A1069" t="str">
            <v>24 48</v>
          </cell>
          <cell r="B1069" t="str">
            <v>24</v>
          </cell>
          <cell r="C1069" t="str">
            <v>48</v>
          </cell>
          <cell r="D1069">
            <v>5</v>
          </cell>
          <cell r="E1069">
            <v>6</v>
          </cell>
        </row>
        <row r="1070">
          <cell r="A1070" t="str">
            <v>24 49</v>
          </cell>
          <cell r="B1070" t="str">
            <v>24</v>
          </cell>
          <cell r="C1070" t="str">
            <v>49</v>
          </cell>
          <cell r="D1070">
            <v>4</v>
          </cell>
          <cell r="E1070">
            <v>2</v>
          </cell>
        </row>
        <row r="1071">
          <cell r="A1071" t="str">
            <v>24 50</v>
          </cell>
          <cell r="B1071" t="str">
            <v>24</v>
          </cell>
          <cell r="C1071" t="str">
            <v>50</v>
          </cell>
          <cell r="D1071">
            <v>5</v>
          </cell>
          <cell r="E1071">
            <v>3</v>
          </cell>
        </row>
        <row r="1072">
          <cell r="A1072" t="str">
            <v>24 51</v>
          </cell>
          <cell r="B1072" t="str">
            <v>24</v>
          </cell>
          <cell r="C1072" t="str">
            <v>51</v>
          </cell>
          <cell r="D1072">
            <v>7</v>
          </cell>
          <cell r="E1072">
            <v>6</v>
          </cell>
        </row>
        <row r="1073">
          <cell r="A1073" t="str">
            <v>24 52</v>
          </cell>
          <cell r="B1073" t="str">
            <v>24</v>
          </cell>
          <cell r="C1073" t="str">
            <v>52</v>
          </cell>
          <cell r="D1073">
            <v>7</v>
          </cell>
          <cell r="E1073">
            <v>3</v>
          </cell>
        </row>
        <row r="1074">
          <cell r="A1074" t="str">
            <v>24 53</v>
          </cell>
          <cell r="B1074" t="str">
            <v>24</v>
          </cell>
          <cell r="C1074" t="str">
            <v>53</v>
          </cell>
          <cell r="D1074">
            <v>5</v>
          </cell>
          <cell r="E1074">
            <v>3</v>
          </cell>
        </row>
        <row r="1075">
          <cell r="A1075" t="str">
            <v>24 54</v>
          </cell>
          <cell r="B1075" t="str">
            <v>24</v>
          </cell>
          <cell r="C1075" t="str">
            <v>54</v>
          </cell>
          <cell r="D1075">
            <v>8</v>
          </cell>
          <cell r="E1075">
            <v>1</v>
          </cell>
        </row>
        <row r="1076">
          <cell r="A1076" t="str">
            <v>24 55</v>
          </cell>
          <cell r="B1076" t="str">
            <v>24</v>
          </cell>
          <cell r="C1076" t="str">
            <v>55</v>
          </cell>
          <cell r="D1076">
            <v>10</v>
          </cell>
          <cell r="E1076">
            <v>10</v>
          </cell>
        </row>
        <row r="1077">
          <cell r="A1077" t="str">
            <v>24 56</v>
          </cell>
          <cell r="B1077" t="str">
            <v>24</v>
          </cell>
          <cell r="C1077" t="str">
            <v>56</v>
          </cell>
          <cell r="D1077">
            <v>11</v>
          </cell>
          <cell r="E1077">
            <v>1</v>
          </cell>
        </row>
        <row r="1078">
          <cell r="A1078" t="str">
            <v>24 57</v>
          </cell>
          <cell r="B1078" t="str">
            <v>24</v>
          </cell>
          <cell r="C1078" t="str">
            <v>57</v>
          </cell>
          <cell r="D1078">
            <v>11</v>
          </cell>
          <cell r="E1078">
            <v>0</v>
          </cell>
        </row>
        <row r="1079">
          <cell r="A1079" t="str">
            <v>24 58</v>
          </cell>
          <cell r="B1079" t="str">
            <v>24</v>
          </cell>
          <cell r="C1079" t="str">
            <v>58</v>
          </cell>
          <cell r="D1079">
            <v>10</v>
          </cell>
          <cell r="E1079">
            <v>0</v>
          </cell>
        </row>
        <row r="1080">
          <cell r="A1080" t="str">
            <v>24 59</v>
          </cell>
          <cell r="B1080" t="str">
            <v>24</v>
          </cell>
          <cell r="C1080" t="str">
            <v>59</v>
          </cell>
          <cell r="D1080">
            <v>15</v>
          </cell>
          <cell r="E1080">
            <v>1</v>
          </cell>
        </row>
        <row r="1081">
          <cell r="A1081" t="str">
            <v>24 60</v>
          </cell>
          <cell r="B1081" t="str">
            <v>24</v>
          </cell>
          <cell r="C1081" t="str">
            <v>60</v>
          </cell>
          <cell r="D1081">
            <v>10</v>
          </cell>
          <cell r="E1081">
            <v>0</v>
          </cell>
        </row>
        <row r="1082">
          <cell r="A1082" t="str">
            <v>24 61</v>
          </cell>
          <cell r="B1082" t="str">
            <v>24</v>
          </cell>
          <cell r="C1082" t="str">
            <v>61</v>
          </cell>
          <cell r="D1082">
            <v>8</v>
          </cell>
          <cell r="E1082">
            <v>0</v>
          </cell>
        </row>
        <row r="1083">
          <cell r="A1083" t="str">
            <v>24 62</v>
          </cell>
          <cell r="B1083" t="str">
            <v>24</v>
          </cell>
          <cell r="C1083" t="str">
            <v>62</v>
          </cell>
          <cell r="D1083">
            <v>10</v>
          </cell>
          <cell r="E1083">
            <v>0</v>
          </cell>
        </row>
        <row r="1084">
          <cell r="A1084" t="str">
            <v>24 63</v>
          </cell>
          <cell r="B1084" t="str">
            <v>24</v>
          </cell>
          <cell r="C1084" t="str">
            <v>63</v>
          </cell>
          <cell r="D1084">
            <v>7</v>
          </cell>
          <cell r="E1084">
            <v>0</v>
          </cell>
        </row>
        <row r="1085">
          <cell r="A1085" t="str">
            <v>24 64</v>
          </cell>
          <cell r="B1085" t="str">
            <v>24</v>
          </cell>
          <cell r="C1085" t="str">
            <v>64</v>
          </cell>
          <cell r="D1085">
            <v>2</v>
          </cell>
          <cell r="E1085">
            <v>0</v>
          </cell>
        </row>
        <row r="1086">
          <cell r="A1086" t="str">
            <v>24 65</v>
          </cell>
          <cell r="B1086" t="str">
            <v>24</v>
          </cell>
          <cell r="C1086" t="str">
            <v>65</v>
          </cell>
          <cell r="D1086">
            <v>2</v>
          </cell>
          <cell r="E1086">
            <v>0</v>
          </cell>
        </row>
        <row r="1087">
          <cell r="A1087" t="str">
            <v>24 66</v>
          </cell>
          <cell r="B1087" t="str">
            <v>24</v>
          </cell>
          <cell r="C1087" t="str">
            <v>66</v>
          </cell>
          <cell r="D1087">
            <v>0</v>
          </cell>
          <cell r="E1087">
            <v>0</v>
          </cell>
        </row>
        <row r="1088">
          <cell r="A1088" t="str">
            <v>24 67</v>
          </cell>
          <cell r="B1088" t="str">
            <v>24</v>
          </cell>
          <cell r="C1088" t="str">
            <v>67</v>
          </cell>
          <cell r="D1088">
            <v>1</v>
          </cell>
          <cell r="E1088">
            <v>0</v>
          </cell>
        </row>
        <row r="1089">
          <cell r="A1089" t="str">
            <v>24 68</v>
          </cell>
          <cell r="B1089" t="str">
            <v>24</v>
          </cell>
          <cell r="C1089" t="str">
            <v>68</v>
          </cell>
          <cell r="D1089">
            <v>0</v>
          </cell>
          <cell r="E1089">
            <v>0</v>
          </cell>
        </row>
        <row r="1090">
          <cell r="A1090" t="str">
            <v>24 69</v>
          </cell>
          <cell r="B1090" t="str">
            <v>24</v>
          </cell>
          <cell r="C1090" t="str">
            <v>69</v>
          </cell>
          <cell r="D1090">
            <v>0</v>
          </cell>
          <cell r="E1090">
            <v>0</v>
          </cell>
        </row>
        <row r="1091">
          <cell r="A1091" t="str">
            <v>24 70</v>
          </cell>
          <cell r="B1091" t="str">
            <v>24</v>
          </cell>
          <cell r="C1091" t="str">
            <v>70</v>
          </cell>
          <cell r="D1091">
            <v>0</v>
          </cell>
          <cell r="E1091">
            <v>0</v>
          </cell>
        </row>
        <row r="1092">
          <cell r="A1092" t="str">
            <v>25 27</v>
          </cell>
          <cell r="B1092" t="str">
            <v>25</v>
          </cell>
          <cell r="C1092" t="str">
            <v>27</v>
          </cell>
          <cell r="D1092">
            <v>0</v>
          </cell>
          <cell r="E1092">
            <v>1</v>
          </cell>
        </row>
        <row r="1093">
          <cell r="A1093" t="str">
            <v>25 28</v>
          </cell>
          <cell r="B1093" t="str">
            <v>25</v>
          </cell>
          <cell r="C1093" t="str">
            <v>28</v>
          </cell>
          <cell r="D1093">
            <v>0</v>
          </cell>
          <cell r="E1093">
            <v>3</v>
          </cell>
        </row>
        <row r="1094">
          <cell r="A1094" t="str">
            <v>25 29</v>
          </cell>
          <cell r="B1094" t="str">
            <v>25</v>
          </cell>
          <cell r="C1094" t="str">
            <v>29</v>
          </cell>
          <cell r="D1094">
            <v>0</v>
          </cell>
          <cell r="E1094">
            <v>1</v>
          </cell>
        </row>
        <row r="1095">
          <cell r="A1095" t="str">
            <v>25 30</v>
          </cell>
          <cell r="B1095" t="str">
            <v>25</v>
          </cell>
          <cell r="C1095" t="str">
            <v>30</v>
          </cell>
          <cell r="D1095">
            <v>0</v>
          </cell>
          <cell r="E1095">
            <v>4</v>
          </cell>
        </row>
        <row r="1096">
          <cell r="A1096" t="str">
            <v>25 31</v>
          </cell>
          <cell r="B1096" t="str">
            <v>25</v>
          </cell>
          <cell r="C1096" t="str">
            <v>31</v>
          </cell>
          <cell r="D1096">
            <v>0</v>
          </cell>
          <cell r="E1096">
            <v>2</v>
          </cell>
        </row>
        <row r="1097">
          <cell r="A1097" t="str">
            <v>25 32</v>
          </cell>
          <cell r="B1097" t="str">
            <v>25</v>
          </cell>
          <cell r="C1097" t="str">
            <v>32</v>
          </cell>
          <cell r="D1097">
            <v>0</v>
          </cell>
          <cell r="E1097">
            <v>5</v>
          </cell>
        </row>
        <row r="1098">
          <cell r="A1098" t="str">
            <v>25 33</v>
          </cell>
          <cell r="B1098" t="str">
            <v>25</v>
          </cell>
          <cell r="C1098" t="str">
            <v>33</v>
          </cell>
          <cell r="D1098">
            <v>2</v>
          </cell>
          <cell r="E1098">
            <v>2</v>
          </cell>
        </row>
        <row r="1099">
          <cell r="A1099" t="str">
            <v>25 34</v>
          </cell>
          <cell r="B1099" t="str">
            <v>25</v>
          </cell>
          <cell r="C1099" t="str">
            <v>34</v>
          </cell>
          <cell r="D1099">
            <v>2</v>
          </cell>
          <cell r="E1099">
            <v>5</v>
          </cell>
        </row>
        <row r="1100">
          <cell r="A1100" t="str">
            <v>25 35</v>
          </cell>
          <cell r="B1100" t="str">
            <v>25</v>
          </cell>
          <cell r="C1100" t="str">
            <v>35</v>
          </cell>
          <cell r="D1100">
            <v>4</v>
          </cell>
          <cell r="E1100">
            <v>4</v>
          </cell>
        </row>
        <row r="1101">
          <cell r="A1101" t="str">
            <v>25 36</v>
          </cell>
          <cell r="B1101" t="str">
            <v>25</v>
          </cell>
          <cell r="C1101" t="str">
            <v>36</v>
          </cell>
          <cell r="D1101">
            <v>3</v>
          </cell>
          <cell r="E1101">
            <v>6</v>
          </cell>
        </row>
        <row r="1102">
          <cell r="A1102" t="str">
            <v>25 37</v>
          </cell>
          <cell r="B1102" t="str">
            <v>25</v>
          </cell>
          <cell r="C1102" t="str">
            <v>37</v>
          </cell>
          <cell r="D1102">
            <v>2</v>
          </cell>
          <cell r="E1102">
            <v>6</v>
          </cell>
        </row>
        <row r="1103">
          <cell r="A1103" t="str">
            <v>25 38</v>
          </cell>
          <cell r="B1103" t="str">
            <v>25</v>
          </cell>
          <cell r="C1103" t="str">
            <v>38</v>
          </cell>
          <cell r="D1103">
            <v>5</v>
          </cell>
          <cell r="E1103">
            <v>8</v>
          </cell>
        </row>
        <row r="1104">
          <cell r="A1104" t="str">
            <v>25 39</v>
          </cell>
          <cell r="B1104" t="str">
            <v>25</v>
          </cell>
          <cell r="C1104" t="str">
            <v>39</v>
          </cell>
          <cell r="D1104">
            <v>3</v>
          </cell>
          <cell r="E1104">
            <v>2</v>
          </cell>
        </row>
        <row r="1105">
          <cell r="A1105" t="str">
            <v>25 40</v>
          </cell>
          <cell r="B1105" t="str">
            <v>25</v>
          </cell>
          <cell r="C1105" t="str">
            <v>40</v>
          </cell>
          <cell r="D1105">
            <v>3</v>
          </cell>
          <cell r="E1105">
            <v>4</v>
          </cell>
        </row>
        <row r="1106">
          <cell r="A1106" t="str">
            <v>25 41</v>
          </cell>
          <cell r="B1106" t="str">
            <v>25</v>
          </cell>
          <cell r="C1106" t="str">
            <v>41</v>
          </cell>
          <cell r="D1106">
            <v>6</v>
          </cell>
          <cell r="E1106">
            <v>5</v>
          </cell>
        </row>
        <row r="1107">
          <cell r="A1107" t="str">
            <v>25 42</v>
          </cell>
          <cell r="B1107" t="str">
            <v>25</v>
          </cell>
          <cell r="C1107" t="str">
            <v>42</v>
          </cell>
          <cell r="D1107">
            <v>3</v>
          </cell>
          <cell r="E1107">
            <v>7</v>
          </cell>
        </row>
        <row r="1108">
          <cell r="A1108" t="str">
            <v>25 43</v>
          </cell>
          <cell r="B1108" t="str">
            <v>25</v>
          </cell>
          <cell r="C1108" t="str">
            <v>43</v>
          </cell>
          <cell r="D1108">
            <v>3</v>
          </cell>
          <cell r="E1108">
            <v>6</v>
          </cell>
        </row>
        <row r="1109">
          <cell r="A1109" t="str">
            <v>25 44</v>
          </cell>
          <cell r="B1109" t="str">
            <v>25</v>
          </cell>
          <cell r="C1109" t="str">
            <v>44</v>
          </cell>
          <cell r="D1109">
            <v>6</v>
          </cell>
          <cell r="E1109">
            <v>6</v>
          </cell>
        </row>
        <row r="1110">
          <cell r="A1110" t="str">
            <v>25 45</v>
          </cell>
          <cell r="B1110" t="str">
            <v>25</v>
          </cell>
          <cell r="C1110" t="str">
            <v>45</v>
          </cell>
          <cell r="D1110">
            <v>4</v>
          </cell>
          <cell r="E1110">
            <v>5</v>
          </cell>
        </row>
        <row r="1111">
          <cell r="A1111" t="str">
            <v>25 46</v>
          </cell>
          <cell r="B1111" t="str">
            <v>25</v>
          </cell>
          <cell r="C1111" t="str">
            <v>46</v>
          </cell>
          <cell r="D1111">
            <v>4</v>
          </cell>
          <cell r="E1111">
            <v>7</v>
          </cell>
        </row>
        <row r="1112">
          <cell r="A1112" t="str">
            <v>25 47</v>
          </cell>
          <cell r="B1112" t="str">
            <v>25</v>
          </cell>
          <cell r="C1112" t="str">
            <v>47</v>
          </cell>
          <cell r="D1112">
            <v>9</v>
          </cell>
          <cell r="E1112">
            <v>3</v>
          </cell>
        </row>
        <row r="1113">
          <cell r="A1113" t="str">
            <v>25 48</v>
          </cell>
          <cell r="B1113" t="str">
            <v>25</v>
          </cell>
          <cell r="C1113" t="str">
            <v>48</v>
          </cell>
          <cell r="D1113">
            <v>9</v>
          </cell>
          <cell r="E1113">
            <v>10</v>
          </cell>
        </row>
        <row r="1114">
          <cell r="A1114" t="str">
            <v>25 49</v>
          </cell>
          <cell r="B1114" t="str">
            <v>25</v>
          </cell>
          <cell r="C1114" t="str">
            <v>49</v>
          </cell>
          <cell r="D1114">
            <v>8</v>
          </cell>
          <cell r="E1114">
            <v>8</v>
          </cell>
        </row>
        <row r="1115">
          <cell r="A1115" t="str">
            <v>25 50</v>
          </cell>
          <cell r="B1115" t="str">
            <v>25</v>
          </cell>
          <cell r="C1115" t="str">
            <v>50</v>
          </cell>
          <cell r="D1115">
            <v>7</v>
          </cell>
          <cell r="E1115">
            <v>4</v>
          </cell>
        </row>
        <row r="1116">
          <cell r="A1116" t="str">
            <v>25 51</v>
          </cell>
          <cell r="B1116" t="str">
            <v>25</v>
          </cell>
          <cell r="C1116" t="str">
            <v>51</v>
          </cell>
          <cell r="D1116">
            <v>10</v>
          </cell>
          <cell r="E1116">
            <v>7</v>
          </cell>
        </row>
        <row r="1117">
          <cell r="A1117" t="str">
            <v>25 52</v>
          </cell>
          <cell r="B1117" t="str">
            <v>25</v>
          </cell>
          <cell r="C1117" t="str">
            <v>52</v>
          </cell>
          <cell r="D1117">
            <v>10</v>
          </cell>
          <cell r="E1117">
            <v>1</v>
          </cell>
        </row>
        <row r="1118">
          <cell r="A1118" t="str">
            <v>25 53</v>
          </cell>
          <cell r="B1118" t="str">
            <v>25</v>
          </cell>
          <cell r="C1118" t="str">
            <v>53</v>
          </cell>
          <cell r="D1118">
            <v>7</v>
          </cell>
          <cell r="E1118">
            <v>4</v>
          </cell>
        </row>
        <row r="1119">
          <cell r="A1119" t="str">
            <v>25 54</v>
          </cell>
          <cell r="B1119" t="str">
            <v>25</v>
          </cell>
          <cell r="C1119" t="str">
            <v>54</v>
          </cell>
          <cell r="D1119">
            <v>10</v>
          </cell>
          <cell r="E1119">
            <v>3</v>
          </cell>
        </row>
        <row r="1120">
          <cell r="A1120" t="str">
            <v>25 55</v>
          </cell>
          <cell r="B1120" t="str">
            <v>25</v>
          </cell>
          <cell r="C1120" t="str">
            <v>55</v>
          </cell>
          <cell r="D1120">
            <v>9</v>
          </cell>
          <cell r="E1120">
            <v>2</v>
          </cell>
        </row>
        <row r="1121">
          <cell r="A1121" t="str">
            <v>25 56</v>
          </cell>
          <cell r="B1121" t="str">
            <v>25</v>
          </cell>
          <cell r="C1121" t="str">
            <v>56</v>
          </cell>
          <cell r="D1121">
            <v>17</v>
          </cell>
          <cell r="E1121">
            <v>1</v>
          </cell>
        </row>
        <row r="1122">
          <cell r="A1122" t="str">
            <v>25 57</v>
          </cell>
          <cell r="B1122" t="str">
            <v>25</v>
          </cell>
          <cell r="C1122" t="str">
            <v>57</v>
          </cell>
          <cell r="D1122">
            <v>14</v>
          </cell>
          <cell r="E1122">
            <v>0</v>
          </cell>
        </row>
        <row r="1123">
          <cell r="A1123" t="str">
            <v>25 58</v>
          </cell>
          <cell r="B1123" t="str">
            <v>25</v>
          </cell>
          <cell r="C1123" t="str">
            <v>58</v>
          </cell>
          <cell r="D1123">
            <v>11</v>
          </cell>
          <cell r="E1123">
            <v>3</v>
          </cell>
        </row>
        <row r="1124">
          <cell r="A1124" t="str">
            <v>25 59</v>
          </cell>
          <cell r="B1124" t="str">
            <v>25</v>
          </cell>
          <cell r="C1124" t="str">
            <v>59</v>
          </cell>
          <cell r="D1124">
            <v>9</v>
          </cell>
          <cell r="E1124">
            <v>0</v>
          </cell>
        </row>
        <row r="1125">
          <cell r="A1125" t="str">
            <v>25 60</v>
          </cell>
          <cell r="B1125" t="str">
            <v>25</v>
          </cell>
          <cell r="C1125" t="str">
            <v>60</v>
          </cell>
          <cell r="D1125">
            <v>13</v>
          </cell>
          <cell r="E1125">
            <v>1</v>
          </cell>
        </row>
        <row r="1126">
          <cell r="A1126" t="str">
            <v>25 61</v>
          </cell>
          <cell r="B1126" t="str">
            <v>25</v>
          </cell>
          <cell r="C1126" t="str">
            <v>61</v>
          </cell>
          <cell r="D1126">
            <v>9</v>
          </cell>
          <cell r="E1126">
            <v>0</v>
          </cell>
        </row>
        <row r="1127">
          <cell r="A1127" t="str">
            <v>25 62</v>
          </cell>
          <cell r="B1127" t="str">
            <v>25</v>
          </cell>
          <cell r="C1127" t="str">
            <v>62</v>
          </cell>
          <cell r="D1127">
            <v>13</v>
          </cell>
          <cell r="E1127">
            <v>0</v>
          </cell>
        </row>
        <row r="1128">
          <cell r="A1128" t="str">
            <v>25 63</v>
          </cell>
          <cell r="B1128" t="str">
            <v>25</v>
          </cell>
          <cell r="C1128" t="str">
            <v>63</v>
          </cell>
          <cell r="D1128">
            <v>10</v>
          </cell>
          <cell r="E1128">
            <v>0</v>
          </cell>
        </row>
        <row r="1129">
          <cell r="A1129" t="str">
            <v>25 64</v>
          </cell>
          <cell r="B1129" t="str">
            <v>25</v>
          </cell>
          <cell r="C1129" t="str">
            <v>64</v>
          </cell>
          <cell r="D1129">
            <v>5</v>
          </cell>
          <cell r="E1129">
            <v>0</v>
          </cell>
        </row>
        <row r="1130">
          <cell r="A1130" t="str">
            <v>25 65</v>
          </cell>
          <cell r="B1130" t="str">
            <v>25</v>
          </cell>
          <cell r="C1130" t="str">
            <v>65</v>
          </cell>
          <cell r="D1130">
            <v>3</v>
          </cell>
          <cell r="E1130">
            <v>0</v>
          </cell>
        </row>
        <row r="1131">
          <cell r="A1131" t="str">
            <v>25 66</v>
          </cell>
          <cell r="B1131" t="str">
            <v>25</v>
          </cell>
          <cell r="C1131" t="str">
            <v>66</v>
          </cell>
          <cell r="D1131">
            <v>0</v>
          </cell>
          <cell r="E1131">
            <v>0</v>
          </cell>
        </row>
        <row r="1132">
          <cell r="A1132" t="str">
            <v>25 67</v>
          </cell>
          <cell r="B1132" t="str">
            <v>25</v>
          </cell>
          <cell r="C1132" t="str">
            <v>67</v>
          </cell>
          <cell r="D1132">
            <v>0</v>
          </cell>
          <cell r="E1132">
            <v>0</v>
          </cell>
        </row>
        <row r="1133">
          <cell r="A1133" t="str">
            <v>25 68</v>
          </cell>
          <cell r="B1133" t="str">
            <v>25</v>
          </cell>
          <cell r="C1133" t="str">
            <v>68</v>
          </cell>
          <cell r="D1133">
            <v>0</v>
          </cell>
          <cell r="E1133">
            <v>0</v>
          </cell>
        </row>
        <row r="1134">
          <cell r="A1134" t="str">
            <v>25 69</v>
          </cell>
          <cell r="B1134" t="str">
            <v>25</v>
          </cell>
          <cell r="C1134" t="str">
            <v>69</v>
          </cell>
          <cell r="D1134">
            <v>0</v>
          </cell>
          <cell r="E1134">
            <v>0</v>
          </cell>
        </row>
        <row r="1135">
          <cell r="A1135" t="str">
            <v>25 70</v>
          </cell>
          <cell r="B1135" t="str">
            <v>25</v>
          </cell>
          <cell r="C1135" t="str">
            <v>70</v>
          </cell>
          <cell r="D1135">
            <v>0</v>
          </cell>
          <cell r="E1135">
            <v>0</v>
          </cell>
        </row>
        <row r="1136">
          <cell r="A1136" t="str">
            <v>26 27</v>
          </cell>
          <cell r="B1136" t="str">
            <v>26</v>
          </cell>
          <cell r="C1136" t="str">
            <v>27</v>
          </cell>
          <cell r="D1136">
            <v>0</v>
          </cell>
          <cell r="E1136">
            <v>0</v>
          </cell>
        </row>
        <row r="1137">
          <cell r="A1137" t="str">
            <v>26 28</v>
          </cell>
          <cell r="B1137" t="str">
            <v>26</v>
          </cell>
          <cell r="C1137" t="str">
            <v>28</v>
          </cell>
          <cell r="D1137">
            <v>0</v>
          </cell>
          <cell r="E1137">
            <v>0</v>
          </cell>
        </row>
        <row r="1138">
          <cell r="A1138" t="str">
            <v>26 29</v>
          </cell>
          <cell r="B1138" t="str">
            <v>26</v>
          </cell>
          <cell r="C1138" t="str">
            <v>29</v>
          </cell>
          <cell r="D1138">
            <v>0</v>
          </cell>
          <cell r="E1138">
            <v>3</v>
          </cell>
        </row>
        <row r="1139">
          <cell r="A1139" t="str">
            <v>26 30</v>
          </cell>
          <cell r="B1139" t="str">
            <v>26</v>
          </cell>
          <cell r="C1139" t="str">
            <v>30</v>
          </cell>
          <cell r="D1139">
            <v>0</v>
          </cell>
          <cell r="E1139">
            <v>1</v>
          </cell>
        </row>
        <row r="1140">
          <cell r="A1140" t="str">
            <v>26 31</v>
          </cell>
          <cell r="B1140" t="str">
            <v>26</v>
          </cell>
          <cell r="C1140" t="str">
            <v>31</v>
          </cell>
          <cell r="D1140">
            <v>1</v>
          </cell>
          <cell r="E1140">
            <v>1</v>
          </cell>
        </row>
        <row r="1141">
          <cell r="A1141" t="str">
            <v>26 32</v>
          </cell>
          <cell r="B1141" t="str">
            <v>26</v>
          </cell>
          <cell r="C1141" t="str">
            <v>32</v>
          </cell>
          <cell r="D1141">
            <v>2</v>
          </cell>
          <cell r="E1141">
            <v>6</v>
          </cell>
        </row>
        <row r="1142">
          <cell r="A1142" t="str">
            <v>26 33</v>
          </cell>
          <cell r="B1142" t="str">
            <v>26</v>
          </cell>
          <cell r="C1142" t="str">
            <v>33</v>
          </cell>
          <cell r="D1142">
            <v>2</v>
          </cell>
          <cell r="E1142">
            <v>6</v>
          </cell>
        </row>
        <row r="1143">
          <cell r="A1143" t="str">
            <v>26 34</v>
          </cell>
          <cell r="B1143" t="str">
            <v>26</v>
          </cell>
          <cell r="C1143" t="str">
            <v>34</v>
          </cell>
          <cell r="D1143">
            <v>1</v>
          </cell>
          <cell r="E1143">
            <v>1</v>
          </cell>
        </row>
        <row r="1144">
          <cell r="A1144" t="str">
            <v>26 35</v>
          </cell>
          <cell r="B1144" t="str">
            <v>26</v>
          </cell>
          <cell r="C1144" t="str">
            <v>35</v>
          </cell>
          <cell r="D1144">
            <v>3</v>
          </cell>
          <cell r="E1144">
            <v>5</v>
          </cell>
        </row>
        <row r="1145">
          <cell r="A1145" t="str">
            <v>26 36</v>
          </cell>
          <cell r="B1145" t="str">
            <v>26</v>
          </cell>
          <cell r="C1145" t="str">
            <v>36</v>
          </cell>
          <cell r="D1145">
            <v>6</v>
          </cell>
          <cell r="E1145">
            <v>6</v>
          </cell>
        </row>
        <row r="1146">
          <cell r="A1146" t="str">
            <v>26 37</v>
          </cell>
          <cell r="B1146" t="str">
            <v>26</v>
          </cell>
          <cell r="C1146" t="str">
            <v>37</v>
          </cell>
          <cell r="D1146">
            <v>9</v>
          </cell>
          <cell r="E1146">
            <v>4</v>
          </cell>
        </row>
        <row r="1147">
          <cell r="A1147" t="str">
            <v>26 38</v>
          </cell>
          <cell r="B1147" t="str">
            <v>26</v>
          </cell>
          <cell r="C1147" t="str">
            <v>38</v>
          </cell>
          <cell r="D1147">
            <v>2</v>
          </cell>
          <cell r="E1147">
            <v>9</v>
          </cell>
        </row>
        <row r="1148">
          <cell r="A1148" t="str">
            <v>26 39</v>
          </cell>
          <cell r="B1148" t="str">
            <v>26</v>
          </cell>
          <cell r="C1148" t="str">
            <v>39</v>
          </cell>
          <cell r="D1148">
            <v>6</v>
          </cell>
          <cell r="E1148">
            <v>5</v>
          </cell>
        </row>
        <row r="1149">
          <cell r="A1149" t="str">
            <v>26 40</v>
          </cell>
          <cell r="B1149" t="str">
            <v>26</v>
          </cell>
          <cell r="C1149" t="str">
            <v>40</v>
          </cell>
          <cell r="D1149">
            <v>5</v>
          </cell>
          <cell r="E1149">
            <v>7</v>
          </cell>
        </row>
        <row r="1150">
          <cell r="A1150" t="str">
            <v>26 41</v>
          </cell>
          <cell r="B1150" t="str">
            <v>26</v>
          </cell>
          <cell r="C1150" t="str">
            <v>41</v>
          </cell>
          <cell r="D1150">
            <v>2</v>
          </cell>
          <cell r="E1150">
            <v>4</v>
          </cell>
        </row>
        <row r="1151">
          <cell r="A1151" t="str">
            <v>26 42</v>
          </cell>
          <cell r="B1151" t="str">
            <v>26</v>
          </cell>
          <cell r="C1151" t="str">
            <v>42</v>
          </cell>
          <cell r="D1151">
            <v>10</v>
          </cell>
          <cell r="E1151">
            <v>7</v>
          </cell>
        </row>
        <row r="1152">
          <cell r="A1152" t="str">
            <v>26 43</v>
          </cell>
          <cell r="B1152" t="str">
            <v>26</v>
          </cell>
          <cell r="C1152" t="str">
            <v>43</v>
          </cell>
          <cell r="D1152">
            <v>8</v>
          </cell>
          <cell r="E1152">
            <v>7</v>
          </cell>
        </row>
        <row r="1153">
          <cell r="A1153" t="str">
            <v>26 44</v>
          </cell>
          <cell r="B1153" t="str">
            <v>26</v>
          </cell>
          <cell r="C1153" t="str">
            <v>44</v>
          </cell>
          <cell r="D1153">
            <v>7</v>
          </cell>
          <cell r="E1153">
            <v>3</v>
          </cell>
        </row>
        <row r="1154">
          <cell r="A1154" t="str">
            <v>26 45</v>
          </cell>
          <cell r="B1154" t="str">
            <v>26</v>
          </cell>
          <cell r="C1154" t="str">
            <v>45</v>
          </cell>
          <cell r="D1154">
            <v>5</v>
          </cell>
          <cell r="E1154">
            <v>6</v>
          </cell>
        </row>
        <row r="1155">
          <cell r="A1155" t="str">
            <v>26 46</v>
          </cell>
          <cell r="B1155" t="str">
            <v>26</v>
          </cell>
          <cell r="C1155" t="str">
            <v>46</v>
          </cell>
          <cell r="D1155">
            <v>7</v>
          </cell>
          <cell r="E1155">
            <v>3</v>
          </cell>
        </row>
        <row r="1156">
          <cell r="A1156" t="str">
            <v>26 47</v>
          </cell>
          <cell r="B1156" t="str">
            <v>26</v>
          </cell>
          <cell r="C1156" t="str">
            <v>47</v>
          </cell>
          <cell r="D1156">
            <v>7</v>
          </cell>
          <cell r="E1156">
            <v>7</v>
          </cell>
        </row>
        <row r="1157">
          <cell r="A1157" t="str">
            <v>26 48</v>
          </cell>
          <cell r="B1157" t="str">
            <v>26</v>
          </cell>
          <cell r="C1157" t="str">
            <v>48</v>
          </cell>
          <cell r="D1157">
            <v>6</v>
          </cell>
          <cell r="E1157">
            <v>7</v>
          </cell>
        </row>
        <row r="1158">
          <cell r="A1158" t="str">
            <v>26 49</v>
          </cell>
          <cell r="B1158" t="str">
            <v>26</v>
          </cell>
          <cell r="C1158" t="str">
            <v>49</v>
          </cell>
          <cell r="D1158">
            <v>8</v>
          </cell>
          <cell r="E1158">
            <v>9</v>
          </cell>
        </row>
        <row r="1159">
          <cell r="A1159" t="str">
            <v>26 50</v>
          </cell>
          <cell r="B1159" t="str">
            <v>26</v>
          </cell>
          <cell r="C1159" t="str">
            <v>50</v>
          </cell>
          <cell r="D1159">
            <v>7</v>
          </cell>
          <cell r="E1159">
            <v>3</v>
          </cell>
        </row>
        <row r="1160">
          <cell r="A1160" t="str">
            <v>26 51</v>
          </cell>
          <cell r="B1160" t="str">
            <v>26</v>
          </cell>
          <cell r="C1160" t="str">
            <v>51</v>
          </cell>
          <cell r="D1160">
            <v>10</v>
          </cell>
          <cell r="E1160">
            <v>9</v>
          </cell>
        </row>
        <row r="1161">
          <cell r="A1161" t="str">
            <v>26 52</v>
          </cell>
          <cell r="B1161" t="str">
            <v>26</v>
          </cell>
          <cell r="C1161" t="str">
            <v>52</v>
          </cell>
          <cell r="D1161">
            <v>7</v>
          </cell>
          <cell r="E1161">
            <v>4</v>
          </cell>
        </row>
        <row r="1162">
          <cell r="A1162" t="str">
            <v>26 53</v>
          </cell>
          <cell r="B1162" t="str">
            <v>26</v>
          </cell>
          <cell r="C1162" t="str">
            <v>53</v>
          </cell>
          <cell r="D1162">
            <v>3</v>
          </cell>
          <cell r="E1162">
            <v>3</v>
          </cell>
        </row>
        <row r="1163">
          <cell r="A1163" t="str">
            <v>26 54</v>
          </cell>
          <cell r="B1163" t="str">
            <v>26</v>
          </cell>
          <cell r="C1163" t="str">
            <v>54</v>
          </cell>
          <cell r="D1163">
            <v>6</v>
          </cell>
          <cell r="E1163">
            <v>3</v>
          </cell>
        </row>
        <row r="1164">
          <cell r="A1164" t="str">
            <v>26 55</v>
          </cell>
          <cell r="B1164" t="str">
            <v>26</v>
          </cell>
          <cell r="C1164" t="str">
            <v>55</v>
          </cell>
          <cell r="D1164">
            <v>7</v>
          </cell>
          <cell r="E1164">
            <v>0</v>
          </cell>
        </row>
        <row r="1165">
          <cell r="A1165" t="str">
            <v>26 56</v>
          </cell>
          <cell r="B1165" t="str">
            <v>26</v>
          </cell>
          <cell r="C1165" t="str">
            <v>56</v>
          </cell>
          <cell r="D1165">
            <v>11</v>
          </cell>
          <cell r="E1165">
            <v>2</v>
          </cell>
        </row>
        <row r="1166">
          <cell r="A1166" t="str">
            <v>26 57</v>
          </cell>
          <cell r="B1166" t="str">
            <v>26</v>
          </cell>
          <cell r="C1166" t="str">
            <v>57</v>
          </cell>
          <cell r="D1166">
            <v>9</v>
          </cell>
          <cell r="E1166">
            <v>0</v>
          </cell>
        </row>
        <row r="1167">
          <cell r="A1167" t="str">
            <v>26 58</v>
          </cell>
          <cell r="B1167" t="str">
            <v>26</v>
          </cell>
          <cell r="C1167" t="str">
            <v>58</v>
          </cell>
          <cell r="D1167">
            <v>14</v>
          </cell>
          <cell r="E1167">
            <v>0</v>
          </cell>
        </row>
        <row r="1168">
          <cell r="A1168" t="str">
            <v>26 59</v>
          </cell>
          <cell r="B1168" t="str">
            <v>26</v>
          </cell>
          <cell r="C1168" t="str">
            <v>59</v>
          </cell>
          <cell r="D1168">
            <v>14</v>
          </cell>
          <cell r="E1168">
            <v>0</v>
          </cell>
        </row>
        <row r="1169">
          <cell r="A1169" t="str">
            <v>26 60</v>
          </cell>
          <cell r="B1169" t="str">
            <v>26</v>
          </cell>
          <cell r="C1169" t="str">
            <v>60</v>
          </cell>
          <cell r="D1169">
            <v>8</v>
          </cell>
          <cell r="E1169">
            <v>0</v>
          </cell>
        </row>
        <row r="1170">
          <cell r="A1170" t="str">
            <v>26 61</v>
          </cell>
          <cell r="B1170" t="str">
            <v>26</v>
          </cell>
          <cell r="C1170" t="str">
            <v>61</v>
          </cell>
          <cell r="D1170">
            <v>8</v>
          </cell>
          <cell r="E1170">
            <v>0</v>
          </cell>
        </row>
        <row r="1171">
          <cell r="A1171" t="str">
            <v>26 62</v>
          </cell>
          <cell r="B1171" t="str">
            <v>26</v>
          </cell>
          <cell r="C1171" t="str">
            <v>62</v>
          </cell>
          <cell r="D1171">
            <v>7</v>
          </cell>
          <cell r="E1171">
            <v>0</v>
          </cell>
        </row>
        <row r="1172">
          <cell r="A1172" t="str">
            <v>26 63</v>
          </cell>
          <cell r="B1172" t="str">
            <v>26</v>
          </cell>
          <cell r="C1172" t="str">
            <v>63</v>
          </cell>
          <cell r="D1172">
            <v>4</v>
          </cell>
          <cell r="E1172">
            <v>0</v>
          </cell>
        </row>
        <row r="1173">
          <cell r="A1173" t="str">
            <v>26 64</v>
          </cell>
          <cell r="B1173" t="str">
            <v>26</v>
          </cell>
          <cell r="C1173" t="str">
            <v>64</v>
          </cell>
          <cell r="D1173">
            <v>0</v>
          </cell>
          <cell r="E1173">
            <v>0</v>
          </cell>
        </row>
        <row r="1174">
          <cell r="A1174" t="str">
            <v>26 65</v>
          </cell>
          <cell r="B1174" t="str">
            <v>26</v>
          </cell>
          <cell r="C1174" t="str">
            <v>65</v>
          </cell>
          <cell r="D1174">
            <v>2</v>
          </cell>
          <cell r="E1174">
            <v>0</v>
          </cell>
        </row>
        <row r="1175">
          <cell r="A1175" t="str">
            <v>26 66</v>
          </cell>
          <cell r="B1175" t="str">
            <v>26</v>
          </cell>
          <cell r="C1175" t="str">
            <v>66</v>
          </cell>
          <cell r="D1175">
            <v>0</v>
          </cell>
          <cell r="E1175">
            <v>0</v>
          </cell>
        </row>
        <row r="1176">
          <cell r="A1176" t="str">
            <v>26 67</v>
          </cell>
          <cell r="B1176" t="str">
            <v>26</v>
          </cell>
          <cell r="C1176" t="str">
            <v>67</v>
          </cell>
          <cell r="D1176">
            <v>0</v>
          </cell>
          <cell r="E1176">
            <v>0</v>
          </cell>
        </row>
        <row r="1177">
          <cell r="A1177" t="str">
            <v>26 68</v>
          </cell>
          <cell r="B1177" t="str">
            <v>26</v>
          </cell>
          <cell r="C1177" t="str">
            <v>68</v>
          </cell>
          <cell r="D1177">
            <v>0</v>
          </cell>
          <cell r="E1177">
            <v>0</v>
          </cell>
        </row>
        <row r="1178">
          <cell r="A1178" t="str">
            <v>26 69</v>
          </cell>
          <cell r="B1178" t="str">
            <v>26</v>
          </cell>
          <cell r="C1178" t="str">
            <v>69</v>
          </cell>
          <cell r="D1178">
            <v>0</v>
          </cell>
          <cell r="E1178">
            <v>0</v>
          </cell>
        </row>
        <row r="1179">
          <cell r="A1179" t="str">
            <v>26 70</v>
          </cell>
          <cell r="B1179" t="str">
            <v>26</v>
          </cell>
          <cell r="C1179" t="str">
            <v>70</v>
          </cell>
          <cell r="D1179">
            <v>0</v>
          </cell>
          <cell r="E1179">
            <v>0</v>
          </cell>
        </row>
        <row r="1180">
          <cell r="A1180" t="str">
            <v>27 27</v>
          </cell>
          <cell r="B1180" t="str">
            <v>27</v>
          </cell>
          <cell r="C1180" t="str">
            <v>27</v>
          </cell>
          <cell r="D1180">
            <v>0</v>
          </cell>
          <cell r="E1180">
            <v>0</v>
          </cell>
        </row>
        <row r="1181">
          <cell r="A1181" t="str">
            <v>27 28</v>
          </cell>
          <cell r="B1181" t="str">
            <v>27</v>
          </cell>
          <cell r="C1181" t="str">
            <v>28</v>
          </cell>
          <cell r="D1181">
            <v>0</v>
          </cell>
          <cell r="E1181">
            <v>0</v>
          </cell>
        </row>
        <row r="1182">
          <cell r="A1182" t="str">
            <v>27 29</v>
          </cell>
          <cell r="B1182" t="str">
            <v>27</v>
          </cell>
          <cell r="C1182" t="str">
            <v>29</v>
          </cell>
          <cell r="D1182">
            <v>0</v>
          </cell>
          <cell r="E1182">
            <v>0</v>
          </cell>
        </row>
        <row r="1183">
          <cell r="A1183" t="str">
            <v>27 30</v>
          </cell>
          <cell r="B1183" t="str">
            <v>27</v>
          </cell>
          <cell r="C1183" t="str">
            <v>30</v>
          </cell>
          <cell r="D1183">
            <v>1</v>
          </cell>
          <cell r="E1183">
            <v>1</v>
          </cell>
        </row>
        <row r="1184">
          <cell r="A1184" t="str">
            <v>27 31</v>
          </cell>
          <cell r="B1184" t="str">
            <v>27</v>
          </cell>
          <cell r="C1184" t="str">
            <v>31</v>
          </cell>
          <cell r="D1184">
            <v>1</v>
          </cell>
          <cell r="E1184">
            <v>1</v>
          </cell>
        </row>
        <row r="1185">
          <cell r="A1185" t="str">
            <v>27 32</v>
          </cell>
          <cell r="B1185" t="str">
            <v>27</v>
          </cell>
          <cell r="C1185" t="str">
            <v>32</v>
          </cell>
          <cell r="D1185">
            <v>0</v>
          </cell>
          <cell r="E1185">
            <v>2</v>
          </cell>
        </row>
        <row r="1186">
          <cell r="A1186" t="str">
            <v>27 33</v>
          </cell>
          <cell r="B1186" t="str">
            <v>27</v>
          </cell>
          <cell r="C1186" t="str">
            <v>33</v>
          </cell>
          <cell r="D1186">
            <v>2</v>
          </cell>
          <cell r="E1186">
            <v>0</v>
          </cell>
        </row>
        <row r="1187">
          <cell r="A1187" t="str">
            <v>27 34</v>
          </cell>
          <cell r="B1187" t="str">
            <v>27</v>
          </cell>
          <cell r="C1187" t="str">
            <v>34</v>
          </cell>
          <cell r="D1187">
            <v>2</v>
          </cell>
          <cell r="E1187">
            <v>2</v>
          </cell>
        </row>
        <row r="1188">
          <cell r="A1188" t="str">
            <v>27 35</v>
          </cell>
          <cell r="B1188" t="str">
            <v>27</v>
          </cell>
          <cell r="C1188" t="str">
            <v>35</v>
          </cell>
          <cell r="D1188">
            <v>1</v>
          </cell>
          <cell r="E1188">
            <v>2</v>
          </cell>
        </row>
        <row r="1189">
          <cell r="A1189" t="str">
            <v>27 36</v>
          </cell>
          <cell r="B1189" t="str">
            <v>27</v>
          </cell>
          <cell r="C1189" t="str">
            <v>36</v>
          </cell>
          <cell r="D1189">
            <v>3</v>
          </cell>
          <cell r="E1189">
            <v>2</v>
          </cell>
        </row>
        <row r="1190">
          <cell r="A1190" t="str">
            <v>27 37</v>
          </cell>
          <cell r="B1190" t="str">
            <v>27</v>
          </cell>
          <cell r="C1190" t="str">
            <v>37</v>
          </cell>
          <cell r="D1190">
            <v>4</v>
          </cell>
          <cell r="E1190">
            <v>2</v>
          </cell>
        </row>
        <row r="1191">
          <cell r="A1191" t="str">
            <v>27 38</v>
          </cell>
          <cell r="B1191" t="str">
            <v>27</v>
          </cell>
          <cell r="C1191" t="str">
            <v>38</v>
          </cell>
          <cell r="D1191">
            <v>4</v>
          </cell>
          <cell r="E1191">
            <v>8</v>
          </cell>
        </row>
        <row r="1192">
          <cell r="A1192" t="str">
            <v>27 39</v>
          </cell>
          <cell r="B1192" t="str">
            <v>27</v>
          </cell>
          <cell r="C1192" t="str">
            <v>39</v>
          </cell>
          <cell r="D1192">
            <v>4</v>
          </cell>
          <cell r="E1192">
            <v>3</v>
          </cell>
        </row>
        <row r="1193">
          <cell r="A1193" t="str">
            <v>27 40</v>
          </cell>
          <cell r="B1193" t="str">
            <v>27</v>
          </cell>
          <cell r="C1193" t="str">
            <v>40</v>
          </cell>
          <cell r="D1193">
            <v>8</v>
          </cell>
          <cell r="E1193">
            <v>8</v>
          </cell>
        </row>
        <row r="1194">
          <cell r="A1194" t="str">
            <v>27 41</v>
          </cell>
          <cell r="B1194" t="str">
            <v>27</v>
          </cell>
          <cell r="C1194" t="str">
            <v>41</v>
          </cell>
          <cell r="D1194">
            <v>3</v>
          </cell>
          <cell r="E1194">
            <v>8</v>
          </cell>
        </row>
        <row r="1195">
          <cell r="A1195" t="str">
            <v>27 42</v>
          </cell>
          <cell r="B1195" t="str">
            <v>27</v>
          </cell>
          <cell r="C1195" t="str">
            <v>42</v>
          </cell>
          <cell r="D1195">
            <v>5</v>
          </cell>
          <cell r="E1195">
            <v>4</v>
          </cell>
        </row>
        <row r="1196">
          <cell r="A1196" t="str">
            <v>27 43</v>
          </cell>
          <cell r="B1196" t="str">
            <v>27</v>
          </cell>
          <cell r="C1196" t="str">
            <v>43</v>
          </cell>
          <cell r="D1196">
            <v>3</v>
          </cell>
          <cell r="E1196">
            <v>4</v>
          </cell>
        </row>
        <row r="1197">
          <cell r="A1197" t="str">
            <v>27 44</v>
          </cell>
          <cell r="B1197" t="str">
            <v>27</v>
          </cell>
          <cell r="C1197" t="str">
            <v>44</v>
          </cell>
          <cell r="D1197">
            <v>4</v>
          </cell>
          <cell r="E1197">
            <v>7</v>
          </cell>
        </row>
        <row r="1198">
          <cell r="A1198" t="str">
            <v>27 45</v>
          </cell>
          <cell r="B1198" t="str">
            <v>27</v>
          </cell>
          <cell r="C1198" t="str">
            <v>45</v>
          </cell>
          <cell r="D1198">
            <v>4</v>
          </cell>
          <cell r="E1198">
            <v>6</v>
          </cell>
        </row>
        <row r="1199">
          <cell r="A1199" t="str">
            <v>27 46</v>
          </cell>
          <cell r="B1199" t="str">
            <v>27</v>
          </cell>
          <cell r="C1199" t="str">
            <v>46</v>
          </cell>
          <cell r="D1199">
            <v>3</v>
          </cell>
          <cell r="E1199">
            <v>6</v>
          </cell>
        </row>
        <row r="1200">
          <cell r="A1200" t="str">
            <v>27 47</v>
          </cell>
          <cell r="B1200" t="str">
            <v>27</v>
          </cell>
          <cell r="C1200" t="str">
            <v>47</v>
          </cell>
          <cell r="D1200">
            <v>4</v>
          </cell>
          <cell r="E1200">
            <v>10</v>
          </cell>
        </row>
        <row r="1201">
          <cell r="A1201" t="str">
            <v>27 48</v>
          </cell>
          <cell r="B1201" t="str">
            <v>27</v>
          </cell>
          <cell r="C1201" t="str">
            <v>48</v>
          </cell>
          <cell r="D1201">
            <v>3</v>
          </cell>
          <cell r="E1201">
            <v>6</v>
          </cell>
        </row>
        <row r="1202">
          <cell r="A1202" t="str">
            <v>27 49</v>
          </cell>
          <cell r="B1202" t="str">
            <v>27</v>
          </cell>
          <cell r="C1202" t="str">
            <v>49</v>
          </cell>
          <cell r="D1202">
            <v>3</v>
          </cell>
          <cell r="E1202">
            <v>4</v>
          </cell>
        </row>
        <row r="1203">
          <cell r="A1203" t="str">
            <v>27 50</v>
          </cell>
          <cell r="B1203" t="str">
            <v>27</v>
          </cell>
          <cell r="C1203" t="str">
            <v>50</v>
          </cell>
          <cell r="D1203">
            <v>4</v>
          </cell>
          <cell r="E1203">
            <v>2</v>
          </cell>
        </row>
        <row r="1204">
          <cell r="A1204" t="str">
            <v>27 51</v>
          </cell>
          <cell r="B1204" t="str">
            <v>27</v>
          </cell>
          <cell r="C1204" t="str">
            <v>51</v>
          </cell>
          <cell r="D1204">
            <v>6</v>
          </cell>
          <cell r="E1204">
            <v>1</v>
          </cell>
        </row>
        <row r="1205">
          <cell r="A1205" t="str">
            <v>27 52</v>
          </cell>
          <cell r="B1205" t="str">
            <v>27</v>
          </cell>
          <cell r="C1205" t="str">
            <v>52</v>
          </cell>
          <cell r="D1205">
            <v>4</v>
          </cell>
          <cell r="E1205">
            <v>1</v>
          </cell>
        </row>
        <row r="1206">
          <cell r="A1206" t="str">
            <v>27 53</v>
          </cell>
          <cell r="B1206" t="str">
            <v>27</v>
          </cell>
          <cell r="C1206" t="str">
            <v>53</v>
          </cell>
          <cell r="D1206">
            <v>3</v>
          </cell>
          <cell r="E1206">
            <v>2</v>
          </cell>
        </row>
        <row r="1207">
          <cell r="A1207" t="str">
            <v>27 54</v>
          </cell>
          <cell r="B1207" t="str">
            <v>27</v>
          </cell>
          <cell r="C1207" t="str">
            <v>54</v>
          </cell>
          <cell r="D1207">
            <v>1</v>
          </cell>
          <cell r="E1207">
            <v>4</v>
          </cell>
        </row>
        <row r="1208">
          <cell r="A1208" t="str">
            <v>27 55</v>
          </cell>
          <cell r="B1208" t="str">
            <v>27</v>
          </cell>
          <cell r="C1208" t="str">
            <v>55</v>
          </cell>
          <cell r="D1208">
            <v>11</v>
          </cell>
          <cell r="E1208">
            <v>2</v>
          </cell>
        </row>
        <row r="1209">
          <cell r="A1209" t="str">
            <v>27 56</v>
          </cell>
          <cell r="B1209" t="str">
            <v>27</v>
          </cell>
          <cell r="C1209" t="str">
            <v>56</v>
          </cell>
          <cell r="D1209">
            <v>14</v>
          </cell>
          <cell r="E1209">
            <v>0</v>
          </cell>
        </row>
        <row r="1210">
          <cell r="A1210" t="str">
            <v>27 57</v>
          </cell>
          <cell r="B1210" t="str">
            <v>27</v>
          </cell>
          <cell r="C1210" t="str">
            <v>57</v>
          </cell>
          <cell r="D1210">
            <v>12</v>
          </cell>
          <cell r="E1210">
            <v>2</v>
          </cell>
        </row>
        <row r="1211">
          <cell r="A1211" t="str">
            <v>27 58</v>
          </cell>
          <cell r="B1211" t="str">
            <v>27</v>
          </cell>
          <cell r="C1211" t="str">
            <v>58</v>
          </cell>
          <cell r="D1211">
            <v>7</v>
          </cell>
          <cell r="E1211">
            <v>0</v>
          </cell>
        </row>
        <row r="1212">
          <cell r="A1212" t="str">
            <v>27 59</v>
          </cell>
          <cell r="B1212" t="str">
            <v>27</v>
          </cell>
          <cell r="C1212" t="str">
            <v>59</v>
          </cell>
          <cell r="D1212">
            <v>11</v>
          </cell>
          <cell r="E1212">
            <v>0</v>
          </cell>
        </row>
        <row r="1213">
          <cell r="A1213" t="str">
            <v>27 60</v>
          </cell>
          <cell r="B1213" t="str">
            <v>27</v>
          </cell>
          <cell r="C1213" t="str">
            <v>60</v>
          </cell>
          <cell r="D1213">
            <v>9</v>
          </cell>
          <cell r="E1213">
            <v>0</v>
          </cell>
        </row>
        <row r="1214">
          <cell r="A1214" t="str">
            <v>27 61</v>
          </cell>
          <cell r="B1214" t="str">
            <v>27</v>
          </cell>
          <cell r="C1214" t="str">
            <v>61</v>
          </cell>
          <cell r="D1214">
            <v>10</v>
          </cell>
          <cell r="E1214">
            <v>0</v>
          </cell>
        </row>
        <row r="1215">
          <cell r="A1215" t="str">
            <v>27 62</v>
          </cell>
          <cell r="B1215" t="str">
            <v>27</v>
          </cell>
          <cell r="C1215" t="str">
            <v>62</v>
          </cell>
          <cell r="D1215">
            <v>7</v>
          </cell>
          <cell r="E1215">
            <v>0</v>
          </cell>
        </row>
        <row r="1216">
          <cell r="A1216" t="str">
            <v>27 63</v>
          </cell>
          <cell r="B1216" t="str">
            <v>27</v>
          </cell>
          <cell r="C1216" t="str">
            <v>63</v>
          </cell>
          <cell r="D1216">
            <v>6</v>
          </cell>
          <cell r="E1216">
            <v>0</v>
          </cell>
        </row>
        <row r="1217">
          <cell r="A1217" t="str">
            <v>27 64</v>
          </cell>
          <cell r="B1217" t="str">
            <v>27</v>
          </cell>
          <cell r="C1217" t="str">
            <v>64</v>
          </cell>
          <cell r="D1217">
            <v>2</v>
          </cell>
          <cell r="E1217">
            <v>0</v>
          </cell>
        </row>
        <row r="1218">
          <cell r="A1218" t="str">
            <v>27 65</v>
          </cell>
          <cell r="B1218" t="str">
            <v>27</v>
          </cell>
          <cell r="C1218" t="str">
            <v>65</v>
          </cell>
          <cell r="D1218">
            <v>1</v>
          </cell>
          <cell r="E1218">
            <v>0</v>
          </cell>
        </row>
        <row r="1219">
          <cell r="A1219" t="str">
            <v>27 66</v>
          </cell>
          <cell r="B1219" t="str">
            <v>27</v>
          </cell>
          <cell r="C1219" t="str">
            <v>66</v>
          </cell>
          <cell r="D1219">
            <v>2</v>
          </cell>
          <cell r="E1219">
            <v>0</v>
          </cell>
        </row>
        <row r="1220">
          <cell r="A1220" t="str">
            <v>27 67</v>
          </cell>
          <cell r="B1220" t="str">
            <v>27</v>
          </cell>
          <cell r="C1220" t="str">
            <v>67</v>
          </cell>
          <cell r="D1220">
            <v>0</v>
          </cell>
          <cell r="E1220">
            <v>0</v>
          </cell>
        </row>
        <row r="1221">
          <cell r="A1221" t="str">
            <v>27 68</v>
          </cell>
          <cell r="B1221" t="str">
            <v>27</v>
          </cell>
          <cell r="C1221" t="str">
            <v>68</v>
          </cell>
          <cell r="D1221">
            <v>0</v>
          </cell>
          <cell r="E1221">
            <v>0</v>
          </cell>
        </row>
        <row r="1222">
          <cell r="A1222" t="str">
            <v>27 69</v>
          </cell>
          <cell r="B1222" t="str">
            <v>27</v>
          </cell>
          <cell r="C1222" t="str">
            <v>69</v>
          </cell>
          <cell r="D1222">
            <v>0</v>
          </cell>
          <cell r="E1222">
            <v>0</v>
          </cell>
        </row>
        <row r="1223">
          <cell r="A1223" t="str">
            <v>27 70</v>
          </cell>
          <cell r="B1223" t="str">
            <v>27</v>
          </cell>
          <cell r="C1223" t="str">
            <v>70</v>
          </cell>
          <cell r="D1223">
            <v>0</v>
          </cell>
          <cell r="E1223">
            <v>0</v>
          </cell>
        </row>
        <row r="1224">
          <cell r="A1224" t="str">
            <v>28 27</v>
          </cell>
          <cell r="B1224" t="str">
            <v>28</v>
          </cell>
          <cell r="C1224" t="str">
            <v>27</v>
          </cell>
          <cell r="D1224">
            <v>0</v>
          </cell>
          <cell r="E1224">
            <v>0</v>
          </cell>
        </row>
        <row r="1225">
          <cell r="A1225" t="str">
            <v>28 28</v>
          </cell>
          <cell r="B1225" t="str">
            <v>28</v>
          </cell>
          <cell r="C1225" t="str">
            <v>28</v>
          </cell>
          <cell r="D1225">
            <v>0</v>
          </cell>
          <cell r="E1225">
            <v>0</v>
          </cell>
        </row>
        <row r="1226">
          <cell r="A1226" t="str">
            <v>28 29</v>
          </cell>
          <cell r="B1226" t="str">
            <v>28</v>
          </cell>
          <cell r="C1226" t="str">
            <v>29</v>
          </cell>
          <cell r="D1226">
            <v>0</v>
          </cell>
          <cell r="E1226">
            <v>0</v>
          </cell>
        </row>
        <row r="1227">
          <cell r="A1227" t="str">
            <v>28 30</v>
          </cell>
          <cell r="B1227" t="str">
            <v>28</v>
          </cell>
          <cell r="C1227" t="str">
            <v>30</v>
          </cell>
          <cell r="D1227">
            <v>0</v>
          </cell>
          <cell r="E1227">
            <v>1</v>
          </cell>
        </row>
        <row r="1228">
          <cell r="A1228" t="str">
            <v>28 31</v>
          </cell>
          <cell r="B1228" t="str">
            <v>28</v>
          </cell>
          <cell r="C1228" t="str">
            <v>31</v>
          </cell>
          <cell r="D1228">
            <v>2</v>
          </cell>
          <cell r="E1228">
            <v>2</v>
          </cell>
        </row>
        <row r="1229">
          <cell r="A1229" t="str">
            <v>28 32</v>
          </cell>
          <cell r="B1229" t="str">
            <v>28</v>
          </cell>
          <cell r="C1229" t="str">
            <v>32</v>
          </cell>
          <cell r="D1229">
            <v>0</v>
          </cell>
          <cell r="E1229">
            <v>1</v>
          </cell>
        </row>
        <row r="1230">
          <cell r="A1230" t="str">
            <v>28 33</v>
          </cell>
          <cell r="B1230" t="str">
            <v>28</v>
          </cell>
          <cell r="C1230" t="str">
            <v>33</v>
          </cell>
          <cell r="D1230">
            <v>2</v>
          </cell>
          <cell r="E1230">
            <v>1</v>
          </cell>
        </row>
        <row r="1231">
          <cell r="A1231" t="str">
            <v>28 34</v>
          </cell>
          <cell r="B1231" t="str">
            <v>28</v>
          </cell>
          <cell r="C1231" t="str">
            <v>34</v>
          </cell>
          <cell r="D1231">
            <v>1</v>
          </cell>
          <cell r="E1231">
            <v>1</v>
          </cell>
        </row>
        <row r="1232">
          <cell r="A1232" t="str">
            <v>28 35</v>
          </cell>
          <cell r="B1232" t="str">
            <v>28</v>
          </cell>
          <cell r="C1232" t="str">
            <v>35</v>
          </cell>
          <cell r="D1232">
            <v>0</v>
          </cell>
          <cell r="E1232">
            <v>3</v>
          </cell>
        </row>
        <row r="1233">
          <cell r="A1233" t="str">
            <v>28 36</v>
          </cell>
          <cell r="B1233" t="str">
            <v>28</v>
          </cell>
          <cell r="C1233" t="str">
            <v>36</v>
          </cell>
          <cell r="D1233">
            <v>3</v>
          </cell>
          <cell r="E1233">
            <v>5</v>
          </cell>
        </row>
        <row r="1234">
          <cell r="A1234" t="str">
            <v>28 37</v>
          </cell>
          <cell r="B1234" t="str">
            <v>28</v>
          </cell>
          <cell r="C1234" t="str">
            <v>37</v>
          </cell>
          <cell r="D1234">
            <v>4</v>
          </cell>
          <cell r="E1234">
            <v>2</v>
          </cell>
        </row>
        <row r="1235">
          <cell r="A1235" t="str">
            <v>28 38</v>
          </cell>
          <cell r="B1235" t="str">
            <v>28</v>
          </cell>
          <cell r="C1235" t="str">
            <v>38</v>
          </cell>
          <cell r="D1235">
            <v>5</v>
          </cell>
          <cell r="E1235">
            <v>5</v>
          </cell>
        </row>
        <row r="1236">
          <cell r="A1236" t="str">
            <v>28 39</v>
          </cell>
          <cell r="B1236" t="str">
            <v>28</v>
          </cell>
          <cell r="C1236" t="str">
            <v>39</v>
          </cell>
          <cell r="D1236">
            <v>8</v>
          </cell>
          <cell r="E1236">
            <v>4</v>
          </cell>
        </row>
        <row r="1237">
          <cell r="A1237" t="str">
            <v>28 40</v>
          </cell>
          <cell r="B1237" t="str">
            <v>28</v>
          </cell>
          <cell r="C1237" t="str">
            <v>40</v>
          </cell>
          <cell r="D1237">
            <v>2</v>
          </cell>
          <cell r="E1237">
            <v>4</v>
          </cell>
        </row>
        <row r="1238">
          <cell r="A1238" t="str">
            <v>28 41</v>
          </cell>
          <cell r="B1238" t="str">
            <v>28</v>
          </cell>
          <cell r="C1238" t="str">
            <v>41</v>
          </cell>
          <cell r="D1238">
            <v>8</v>
          </cell>
          <cell r="E1238">
            <v>3</v>
          </cell>
        </row>
        <row r="1239">
          <cell r="A1239" t="str">
            <v>28 42</v>
          </cell>
          <cell r="B1239" t="str">
            <v>28</v>
          </cell>
          <cell r="C1239" t="str">
            <v>42</v>
          </cell>
          <cell r="D1239">
            <v>7</v>
          </cell>
          <cell r="E1239">
            <v>2</v>
          </cell>
        </row>
        <row r="1240">
          <cell r="A1240" t="str">
            <v>28 43</v>
          </cell>
          <cell r="B1240" t="str">
            <v>28</v>
          </cell>
          <cell r="C1240" t="str">
            <v>43</v>
          </cell>
          <cell r="D1240">
            <v>2</v>
          </cell>
          <cell r="E1240">
            <v>5</v>
          </cell>
        </row>
        <row r="1241">
          <cell r="A1241" t="str">
            <v>28 44</v>
          </cell>
          <cell r="B1241" t="str">
            <v>28</v>
          </cell>
          <cell r="C1241" t="str">
            <v>44</v>
          </cell>
          <cell r="D1241">
            <v>1</v>
          </cell>
          <cell r="E1241">
            <v>9</v>
          </cell>
        </row>
        <row r="1242">
          <cell r="A1242" t="str">
            <v>28 45</v>
          </cell>
          <cell r="B1242" t="str">
            <v>28</v>
          </cell>
          <cell r="C1242" t="str">
            <v>45</v>
          </cell>
          <cell r="D1242">
            <v>3</v>
          </cell>
          <cell r="E1242">
            <v>6</v>
          </cell>
        </row>
        <row r="1243">
          <cell r="A1243" t="str">
            <v>28 46</v>
          </cell>
          <cell r="B1243" t="str">
            <v>28</v>
          </cell>
          <cell r="C1243" t="str">
            <v>46</v>
          </cell>
          <cell r="D1243">
            <v>5</v>
          </cell>
          <cell r="E1243">
            <v>8</v>
          </cell>
        </row>
        <row r="1244">
          <cell r="A1244" t="str">
            <v>28 47</v>
          </cell>
          <cell r="B1244" t="str">
            <v>28</v>
          </cell>
          <cell r="C1244" t="str">
            <v>47</v>
          </cell>
          <cell r="D1244">
            <v>5</v>
          </cell>
          <cell r="E1244">
            <v>9</v>
          </cell>
        </row>
        <row r="1245">
          <cell r="A1245" t="str">
            <v>28 48</v>
          </cell>
          <cell r="B1245" t="str">
            <v>28</v>
          </cell>
          <cell r="C1245" t="str">
            <v>48</v>
          </cell>
          <cell r="D1245">
            <v>2</v>
          </cell>
          <cell r="E1245">
            <v>6</v>
          </cell>
        </row>
        <row r="1246">
          <cell r="A1246" t="str">
            <v>28 49</v>
          </cell>
          <cell r="B1246" t="str">
            <v>28</v>
          </cell>
          <cell r="C1246" t="str">
            <v>49</v>
          </cell>
          <cell r="D1246">
            <v>5</v>
          </cell>
          <cell r="E1246">
            <v>3</v>
          </cell>
        </row>
        <row r="1247">
          <cell r="A1247" t="str">
            <v>28 50</v>
          </cell>
          <cell r="B1247" t="str">
            <v>28</v>
          </cell>
          <cell r="C1247" t="str">
            <v>50</v>
          </cell>
          <cell r="D1247">
            <v>7</v>
          </cell>
          <cell r="E1247">
            <v>5</v>
          </cell>
        </row>
        <row r="1248">
          <cell r="A1248" t="str">
            <v>28 51</v>
          </cell>
          <cell r="B1248" t="str">
            <v>28</v>
          </cell>
          <cell r="C1248" t="str">
            <v>51</v>
          </cell>
          <cell r="D1248">
            <v>3</v>
          </cell>
          <cell r="E1248">
            <v>3</v>
          </cell>
        </row>
        <row r="1249">
          <cell r="A1249" t="str">
            <v>28 52</v>
          </cell>
          <cell r="B1249" t="str">
            <v>28</v>
          </cell>
          <cell r="C1249" t="str">
            <v>52</v>
          </cell>
          <cell r="D1249">
            <v>6</v>
          </cell>
          <cell r="E1249">
            <v>1</v>
          </cell>
        </row>
        <row r="1250">
          <cell r="A1250" t="str">
            <v>28 53</v>
          </cell>
          <cell r="B1250" t="str">
            <v>28</v>
          </cell>
          <cell r="C1250" t="str">
            <v>53</v>
          </cell>
          <cell r="D1250">
            <v>5</v>
          </cell>
          <cell r="E1250">
            <v>3</v>
          </cell>
        </row>
        <row r="1251">
          <cell r="A1251" t="str">
            <v>28 54</v>
          </cell>
          <cell r="B1251" t="str">
            <v>28</v>
          </cell>
          <cell r="C1251" t="str">
            <v>54</v>
          </cell>
          <cell r="D1251">
            <v>12</v>
          </cell>
          <cell r="E1251">
            <v>2</v>
          </cell>
        </row>
        <row r="1252">
          <cell r="A1252" t="str">
            <v>28 55</v>
          </cell>
          <cell r="B1252" t="str">
            <v>28</v>
          </cell>
          <cell r="C1252" t="str">
            <v>55</v>
          </cell>
          <cell r="D1252">
            <v>11</v>
          </cell>
          <cell r="E1252">
            <v>2</v>
          </cell>
        </row>
        <row r="1253">
          <cell r="A1253" t="str">
            <v>28 56</v>
          </cell>
          <cell r="B1253" t="str">
            <v>28</v>
          </cell>
          <cell r="C1253" t="str">
            <v>56</v>
          </cell>
          <cell r="D1253">
            <v>11</v>
          </cell>
          <cell r="E1253">
            <v>2</v>
          </cell>
        </row>
        <row r="1254">
          <cell r="A1254" t="str">
            <v>28 57</v>
          </cell>
          <cell r="B1254" t="str">
            <v>28</v>
          </cell>
          <cell r="C1254" t="str">
            <v>57</v>
          </cell>
          <cell r="D1254">
            <v>8</v>
          </cell>
          <cell r="E1254">
            <v>1</v>
          </cell>
        </row>
        <row r="1255">
          <cell r="A1255" t="str">
            <v>28 58</v>
          </cell>
          <cell r="B1255" t="str">
            <v>28</v>
          </cell>
          <cell r="C1255" t="str">
            <v>58</v>
          </cell>
          <cell r="D1255">
            <v>7</v>
          </cell>
          <cell r="E1255">
            <v>0</v>
          </cell>
        </row>
        <row r="1256">
          <cell r="A1256" t="str">
            <v>28 59</v>
          </cell>
          <cell r="B1256" t="str">
            <v>28</v>
          </cell>
          <cell r="C1256" t="str">
            <v>59</v>
          </cell>
          <cell r="D1256">
            <v>15</v>
          </cell>
          <cell r="E1256">
            <v>0</v>
          </cell>
        </row>
        <row r="1257">
          <cell r="A1257" t="str">
            <v>28 60</v>
          </cell>
          <cell r="B1257" t="str">
            <v>28</v>
          </cell>
          <cell r="C1257" t="str">
            <v>60</v>
          </cell>
          <cell r="D1257">
            <v>11</v>
          </cell>
          <cell r="E1257">
            <v>0</v>
          </cell>
        </row>
        <row r="1258">
          <cell r="A1258" t="str">
            <v>28 61</v>
          </cell>
          <cell r="B1258" t="str">
            <v>28</v>
          </cell>
          <cell r="C1258" t="str">
            <v>61</v>
          </cell>
          <cell r="D1258">
            <v>8</v>
          </cell>
          <cell r="E1258">
            <v>0</v>
          </cell>
        </row>
        <row r="1259">
          <cell r="A1259" t="str">
            <v>28 62</v>
          </cell>
          <cell r="B1259" t="str">
            <v>28</v>
          </cell>
          <cell r="C1259" t="str">
            <v>62</v>
          </cell>
          <cell r="D1259">
            <v>5</v>
          </cell>
          <cell r="E1259">
            <v>0</v>
          </cell>
        </row>
        <row r="1260">
          <cell r="A1260" t="str">
            <v>28 63</v>
          </cell>
          <cell r="B1260" t="str">
            <v>28</v>
          </cell>
          <cell r="C1260" t="str">
            <v>63</v>
          </cell>
          <cell r="D1260">
            <v>6</v>
          </cell>
          <cell r="E1260">
            <v>0</v>
          </cell>
        </row>
        <row r="1261">
          <cell r="A1261" t="str">
            <v>28 64</v>
          </cell>
          <cell r="B1261" t="str">
            <v>28</v>
          </cell>
          <cell r="C1261" t="str">
            <v>64</v>
          </cell>
          <cell r="D1261">
            <v>7</v>
          </cell>
          <cell r="E1261">
            <v>0</v>
          </cell>
        </row>
        <row r="1262">
          <cell r="A1262" t="str">
            <v>28 65</v>
          </cell>
          <cell r="B1262" t="str">
            <v>28</v>
          </cell>
          <cell r="C1262" t="str">
            <v>65</v>
          </cell>
          <cell r="D1262">
            <v>3</v>
          </cell>
          <cell r="E1262">
            <v>0</v>
          </cell>
        </row>
        <row r="1263">
          <cell r="A1263" t="str">
            <v>28 66</v>
          </cell>
          <cell r="B1263" t="str">
            <v>28</v>
          </cell>
          <cell r="C1263" t="str">
            <v>66</v>
          </cell>
          <cell r="D1263">
            <v>1</v>
          </cell>
          <cell r="E1263">
            <v>0</v>
          </cell>
        </row>
        <row r="1264">
          <cell r="A1264" t="str">
            <v>28 67</v>
          </cell>
          <cell r="B1264" t="str">
            <v>28</v>
          </cell>
          <cell r="C1264" t="str">
            <v>67</v>
          </cell>
          <cell r="D1264">
            <v>0</v>
          </cell>
          <cell r="E1264">
            <v>0</v>
          </cell>
        </row>
        <row r="1265">
          <cell r="A1265" t="str">
            <v>28 68</v>
          </cell>
          <cell r="B1265" t="str">
            <v>28</v>
          </cell>
          <cell r="C1265" t="str">
            <v>68</v>
          </cell>
          <cell r="D1265">
            <v>0</v>
          </cell>
          <cell r="E1265">
            <v>0</v>
          </cell>
        </row>
        <row r="1266">
          <cell r="A1266" t="str">
            <v>28 69</v>
          </cell>
          <cell r="B1266" t="str">
            <v>28</v>
          </cell>
          <cell r="C1266" t="str">
            <v>69</v>
          </cell>
          <cell r="D1266">
            <v>0</v>
          </cell>
          <cell r="E1266">
            <v>0</v>
          </cell>
        </row>
        <row r="1267">
          <cell r="A1267" t="str">
            <v>28 70</v>
          </cell>
          <cell r="B1267" t="str">
            <v>28</v>
          </cell>
          <cell r="C1267" t="str">
            <v>70</v>
          </cell>
          <cell r="D1267">
            <v>0</v>
          </cell>
          <cell r="E1267">
            <v>0</v>
          </cell>
        </row>
        <row r="1268">
          <cell r="A1268" t="str">
            <v>29 27</v>
          </cell>
          <cell r="B1268" t="str">
            <v>29</v>
          </cell>
          <cell r="C1268" t="str">
            <v>27</v>
          </cell>
          <cell r="D1268">
            <v>0</v>
          </cell>
          <cell r="E1268">
            <v>0</v>
          </cell>
        </row>
        <row r="1269">
          <cell r="A1269" t="str">
            <v>29 28</v>
          </cell>
          <cell r="B1269" t="str">
            <v>29</v>
          </cell>
          <cell r="C1269" t="str">
            <v>28</v>
          </cell>
          <cell r="D1269">
            <v>0</v>
          </cell>
          <cell r="E1269">
            <v>0</v>
          </cell>
        </row>
        <row r="1270">
          <cell r="A1270" t="str">
            <v>29 29</v>
          </cell>
          <cell r="B1270" t="str">
            <v>29</v>
          </cell>
          <cell r="C1270" t="str">
            <v>29</v>
          </cell>
          <cell r="D1270">
            <v>0</v>
          </cell>
          <cell r="E1270">
            <v>0</v>
          </cell>
        </row>
        <row r="1271">
          <cell r="A1271" t="str">
            <v>29 30</v>
          </cell>
          <cell r="B1271" t="str">
            <v>29</v>
          </cell>
          <cell r="C1271" t="str">
            <v>30</v>
          </cell>
          <cell r="D1271">
            <v>3</v>
          </cell>
          <cell r="E1271">
            <v>5</v>
          </cell>
        </row>
        <row r="1272">
          <cell r="A1272" t="str">
            <v>29 31</v>
          </cell>
          <cell r="B1272" t="str">
            <v>29</v>
          </cell>
          <cell r="C1272" t="str">
            <v>31</v>
          </cell>
          <cell r="D1272">
            <v>1</v>
          </cell>
          <cell r="E1272">
            <v>5</v>
          </cell>
        </row>
        <row r="1273">
          <cell r="A1273" t="str">
            <v>29 32</v>
          </cell>
          <cell r="B1273" t="str">
            <v>29</v>
          </cell>
          <cell r="C1273" t="str">
            <v>32</v>
          </cell>
          <cell r="D1273">
            <v>2</v>
          </cell>
          <cell r="E1273">
            <v>0</v>
          </cell>
        </row>
        <row r="1274">
          <cell r="A1274" t="str">
            <v>29 33</v>
          </cell>
          <cell r="B1274" t="str">
            <v>29</v>
          </cell>
          <cell r="C1274" t="str">
            <v>33</v>
          </cell>
          <cell r="D1274">
            <v>1</v>
          </cell>
          <cell r="E1274">
            <v>2</v>
          </cell>
        </row>
        <row r="1275">
          <cell r="A1275" t="str">
            <v>29 34</v>
          </cell>
          <cell r="B1275" t="str">
            <v>29</v>
          </cell>
          <cell r="C1275" t="str">
            <v>34</v>
          </cell>
          <cell r="D1275">
            <v>1</v>
          </cell>
          <cell r="E1275">
            <v>1</v>
          </cell>
        </row>
        <row r="1276">
          <cell r="A1276" t="str">
            <v>29 35</v>
          </cell>
          <cell r="B1276" t="str">
            <v>29</v>
          </cell>
          <cell r="C1276" t="str">
            <v>35</v>
          </cell>
          <cell r="D1276">
            <v>2</v>
          </cell>
          <cell r="E1276">
            <v>0</v>
          </cell>
        </row>
        <row r="1277">
          <cell r="A1277" t="str">
            <v>29 36</v>
          </cell>
          <cell r="B1277" t="str">
            <v>29</v>
          </cell>
          <cell r="C1277" t="str">
            <v>36</v>
          </cell>
          <cell r="D1277">
            <v>4</v>
          </cell>
          <cell r="E1277">
            <v>3</v>
          </cell>
        </row>
        <row r="1278">
          <cell r="A1278" t="str">
            <v>29 37</v>
          </cell>
          <cell r="B1278" t="str">
            <v>29</v>
          </cell>
          <cell r="C1278" t="str">
            <v>37</v>
          </cell>
          <cell r="D1278">
            <v>4</v>
          </cell>
          <cell r="E1278">
            <v>4</v>
          </cell>
        </row>
        <row r="1279">
          <cell r="A1279" t="str">
            <v>29 38</v>
          </cell>
          <cell r="B1279" t="str">
            <v>29</v>
          </cell>
          <cell r="C1279" t="str">
            <v>38</v>
          </cell>
          <cell r="D1279">
            <v>4</v>
          </cell>
          <cell r="E1279">
            <v>5</v>
          </cell>
        </row>
        <row r="1280">
          <cell r="A1280" t="str">
            <v>29 39</v>
          </cell>
          <cell r="B1280" t="str">
            <v>29</v>
          </cell>
          <cell r="C1280" t="str">
            <v>39</v>
          </cell>
          <cell r="D1280">
            <v>4</v>
          </cell>
          <cell r="E1280">
            <v>8</v>
          </cell>
        </row>
        <row r="1281">
          <cell r="A1281" t="str">
            <v>29 40</v>
          </cell>
          <cell r="B1281" t="str">
            <v>29</v>
          </cell>
          <cell r="C1281" t="str">
            <v>40</v>
          </cell>
          <cell r="D1281">
            <v>2</v>
          </cell>
          <cell r="E1281">
            <v>6</v>
          </cell>
        </row>
        <row r="1282">
          <cell r="A1282" t="str">
            <v>29 41</v>
          </cell>
          <cell r="B1282" t="str">
            <v>29</v>
          </cell>
          <cell r="C1282" t="str">
            <v>41</v>
          </cell>
          <cell r="D1282">
            <v>6</v>
          </cell>
          <cell r="E1282">
            <v>4</v>
          </cell>
        </row>
        <row r="1283">
          <cell r="A1283" t="str">
            <v>29 42</v>
          </cell>
          <cell r="B1283" t="str">
            <v>29</v>
          </cell>
          <cell r="C1283" t="str">
            <v>42</v>
          </cell>
          <cell r="D1283">
            <v>3</v>
          </cell>
          <cell r="E1283">
            <v>7</v>
          </cell>
        </row>
        <row r="1284">
          <cell r="A1284" t="str">
            <v>29 43</v>
          </cell>
          <cell r="B1284" t="str">
            <v>29</v>
          </cell>
          <cell r="C1284" t="str">
            <v>43</v>
          </cell>
          <cell r="D1284">
            <v>9</v>
          </cell>
          <cell r="E1284">
            <v>4</v>
          </cell>
        </row>
        <row r="1285">
          <cell r="A1285" t="str">
            <v>29 44</v>
          </cell>
          <cell r="B1285" t="str">
            <v>29</v>
          </cell>
          <cell r="C1285" t="str">
            <v>44</v>
          </cell>
          <cell r="D1285">
            <v>2</v>
          </cell>
          <cell r="E1285">
            <v>2</v>
          </cell>
        </row>
        <row r="1286">
          <cell r="A1286" t="str">
            <v>29 45</v>
          </cell>
          <cell r="B1286" t="str">
            <v>29</v>
          </cell>
          <cell r="C1286" t="str">
            <v>45</v>
          </cell>
          <cell r="D1286">
            <v>4</v>
          </cell>
          <cell r="E1286">
            <v>2</v>
          </cell>
        </row>
        <row r="1287">
          <cell r="A1287" t="str">
            <v>29 46</v>
          </cell>
          <cell r="B1287" t="str">
            <v>29</v>
          </cell>
          <cell r="C1287" t="str">
            <v>46</v>
          </cell>
          <cell r="D1287">
            <v>7</v>
          </cell>
          <cell r="E1287">
            <v>7</v>
          </cell>
        </row>
        <row r="1288">
          <cell r="A1288" t="str">
            <v>29 47</v>
          </cell>
          <cell r="B1288" t="str">
            <v>29</v>
          </cell>
          <cell r="C1288" t="str">
            <v>47</v>
          </cell>
          <cell r="D1288">
            <v>5</v>
          </cell>
          <cell r="E1288">
            <v>6</v>
          </cell>
        </row>
        <row r="1289">
          <cell r="A1289" t="str">
            <v>29 48</v>
          </cell>
          <cell r="B1289" t="str">
            <v>29</v>
          </cell>
          <cell r="C1289" t="str">
            <v>48</v>
          </cell>
          <cell r="D1289">
            <v>11</v>
          </cell>
          <cell r="E1289">
            <v>7</v>
          </cell>
        </row>
        <row r="1290">
          <cell r="A1290" t="str">
            <v>29 49</v>
          </cell>
          <cell r="B1290" t="str">
            <v>29</v>
          </cell>
          <cell r="C1290" t="str">
            <v>49</v>
          </cell>
          <cell r="D1290">
            <v>8</v>
          </cell>
          <cell r="E1290">
            <v>6</v>
          </cell>
        </row>
        <row r="1291">
          <cell r="A1291" t="str">
            <v>29 50</v>
          </cell>
          <cell r="B1291" t="str">
            <v>29</v>
          </cell>
          <cell r="C1291" t="str">
            <v>50</v>
          </cell>
          <cell r="D1291">
            <v>9</v>
          </cell>
          <cell r="E1291">
            <v>2</v>
          </cell>
        </row>
        <row r="1292">
          <cell r="A1292" t="str">
            <v>29 51</v>
          </cell>
          <cell r="B1292" t="str">
            <v>29</v>
          </cell>
          <cell r="C1292" t="str">
            <v>51</v>
          </cell>
          <cell r="D1292">
            <v>11</v>
          </cell>
          <cell r="E1292">
            <v>1</v>
          </cell>
        </row>
        <row r="1293">
          <cell r="A1293" t="str">
            <v>29 52</v>
          </cell>
          <cell r="B1293" t="str">
            <v>29</v>
          </cell>
          <cell r="C1293" t="str">
            <v>52</v>
          </cell>
          <cell r="D1293">
            <v>5</v>
          </cell>
          <cell r="E1293">
            <v>7</v>
          </cell>
        </row>
        <row r="1294">
          <cell r="A1294" t="str">
            <v>29 53</v>
          </cell>
          <cell r="B1294" t="str">
            <v>29</v>
          </cell>
          <cell r="C1294" t="str">
            <v>53</v>
          </cell>
          <cell r="D1294">
            <v>13</v>
          </cell>
          <cell r="E1294">
            <v>0</v>
          </cell>
        </row>
        <row r="1295">
          <cell r="A1295" t="str">
            <v>29 54</v>
          </cell>
          <cell r="B1295" t="str">
            <v>29</v>
          </cell>
          <cell r="C1295" t="str">
            <v>54</v>
          </cell>
          <cell r="D1295">
            <v>6</v>
          </cell>
          <cell r="E1295">
            <v>2</v>
          </cell>
        </row>
        <row r="1296">
          <cell r="A1296" t="str">
            <v>29 55</v>
          </cell>
          <cell r="B1296" t="str">
            <v>29</v>
          </cell>
          <cell r="C1296" t="str">
            <v>55</v>
          </cell>
          <cell r="D1296">
            <v>5</v>
          </cell>
          <cell r="E1296">
            <v>1</v>
          </cell>
        </row>
        <row r="1297">
          <cell r="A1297" t="str">
            <v>29 56</v>
          </cell>
          <cell r="B1297" t="str">
            <v>29</v>
          </cell>
          <cell r="C1297" t="str">
            <v>56</v>
          </cell>
          <cell r="D1297">
            <v>10</v>
          </cell>
          <cell r="E1297">
            <v>1</v>
          </cell>
        </row>
        <row r="1298">
          <cell r="A1298" t="str">
            <v>29 57</v>
          </cell>
          <cell r="B1298" t="str">
            <v>29</v>
          </cell>
          <cell r="C1298" t="str">
            <v>57</v>
          </cell>
          <cell r="D1298">
            <v>8</v>
          </cell>
          <cell r="E1298">
            <v>1</v>
          </cell>
        </row>
        <row r="1299">
          <cell r="A1299" t="str">
            <v>29 58</v>
          </cell>
          <cell r="B1299" t="str">
            <v>29</v>
          </cell>
          <cell r="C1299" t="str">
            <v>58</v>
          </cell>
          <cell r="D1299">
            <v>4</v>
          </cell>
          <cell r="E1299">
            <v>1</v>
          </cell>
        </row>
        <row r="1300">
          <cell r="A1300" t="str">
            <v>29 59</v>
          </cell>
          <cell r="B1300" t="str">
            <v>29</v>
          </cell>
          <cell r="C1300" t="str">
            <v>59</v>
          </cell>
          <cell r="D1300">
            <v>6</v>
          </cell>
          <cell r="E1300">
            <v>0</v>
          </cell>
        </row>
        <row r="1301">
          <cell r="A1301" t="str">
            <v>29 60</v>
          </cell>
          <cell r="B1301" t="str">
            <v>29</v>
          </cell>
          <cell r="C1301" t="str">
            <v>60</v>
          </cell>
          <cell r="D1301">
            <v>9</v>
          </cell>
          <cell r="E1301">
            <v>0</v>
          </cell>
        </row>
        <row r="1302">
          <cell r="A1302" t="str">
            <v>29 61</v>
          </cell>
          <cell r="B1302" t="str">
            <v>29</v>
          </cell>
          <cell r="C1302" t="str">
            <v>61</v>
          </cell>
          <cell r="D1302">
            <v>12</v>
          </cell>
          <cell r="E1302">
            <v>0</v>
          </cell>
        </row>
        <row r="1303">
          <cell r="A1303" t="str">
            <v>29 62</v>
          </cell>
          <cell r="B1303" t="str">
            <v>29</v>
          </cell>
          <cell r="C1303" t="str">
            <v>62</v>
          </cell>
          <cell r="D1303">
            <v>4</v>
          </cell>
          <cell r="E1303">
            <v>0</v>
          </cell>
        </row>
        <row r="1304">
          <cell r="A1304" t="str">
            <v>29 63</v>
          </cell>
          <cell r="B1304" t="str">
            <v>29</v>
          </cell>
          <cell r="C1304" t="str">
            <v>63</v>
          </cell>
          <cell r="D1304">
            <v>8</v>
          </cell>
          <cell r="E1304">
            <v>0</v>
          </cell>
        </row>
        <row r="1305">
          <cell r="A1305" t="str">
            <v>29 64</v>
          </cell>
          <cell r="B1305" t="str">
            <v>29</v>
          </cell>
          <cell r="C1305" t="str">
            <v>64</v>
          </cell>
          <cell r="D1305">
            <v>5</v>
          </cell>
          <cell r="E1305">
            <v>0</v>
          </cell>
        </row>
        <row r="1306">
          <cell r="A1306" t="str">
            <v>29 65</v>
          </cell>
          <cell r="B1306" t="str">
            <v>29</v>
          </cell>
          <cell r="C1306" t="str">
            <v>65</v>
          </cell>
          <cell r="D1306">
            <v>0</v>
          </cell>
          <cell r="E1306">
            <v>0</v>
          </cell>
        </row>
        <row r="1307">
          <cell r="A1307" t="str">
            <v>29 66</v>
          </cell>
          <cell r="B1307" t="str">
            <v>29</v>
          </cell>
          <cell r="C1307" t="str">
            <v>66</v>
          </cell>
          <cell r="D1307">
            <v>0</v>
          </cell>
          <cell r="E1307">
            <v>0</v>
          </cell>
        </row>
        <row r="1308">
          <cell r="A1308" t="str">
            <v>29 67</v>
          </cell>
          <cell r="B1308" t="str">
            <v>29</v>
          </cell>
          <cell r="C1308" t="str">
            <v>67</v>
          </cell>
          <cell r="D1308">
            <v>1</v>
          </cell>
          <cell r="E1308">
            <v>0</v>
          </cell>
        </row>
        <row r="1309">
          <cell r="A1309" t="str">
            <v>29 68</v>
          </cell>
          <cell r="B1309" t="str">
            <v>29</v>
          </cell>
          <cell r="C1309" t="str">
            <v>68</v>
          </cell>
          <cell r="D1309">
            <v>0</v>
          </cell>
          <cell r="E1309">
            <v>0</v>
          </cell>
        </row>
        <row r="1310">
          <cell r="A1310" t="str">
            <v>29 69</v>
          </cell>
          <cell r="B1310" t="str">
            <v>29</v>
          </cell>
          <cell r="C1310" t="str">
            <v>69</v>
          </cell>
          <cell r="D1310">
            <v>0</v>
          </cell>
          <cell r="E1310">
            <v>0</v>
          </cell>
        </row>
        <row r="1311">
          <cell r="A1311" t="str">
            <v>29 70</v>
          </cell>
          <cell r="B1311" t="str">
            <v>29</v>
          </cell>
          <cell r="C1311" t="str">
            <v>70</v>
          </cell>
          <cell r="D1311">
            <v>0</v>
          </cell>
          <cell r="E1311">
            <v>0</v>
          </cell>
        </row>
        <row r="1312">
          <cell r="A1312" t="str">
            <v>30 27</v>
          </cell>
          <cell r="B1312" t="str">
            <v>30</v>
          </cell>
          <cell r="C1312" t="str">
            <v>27</v>
          </cell>
          <cell r="D1312">
            <v>0</v>
          </cell>
          <cell r="E1312">
            <v>0</v>
          </cell>
        </row>
        <row r="1313">
          <cell r="A1313" t="str">
            <v>30 28</v>
          </cell>
          <cell r="B1313" t="str">
            <v>30</v>
          </cell>
          <cell r="C1313" t="str">
            <v>28</v>
          </cell>
          <cell r="D1313">
            <v>0</v>
          </cell>
          <cell r="E1313">
            <v>0</v>
          </cell>
        </row>
        <row r="1314">
          <cell r="A1314" t="str">
            <v>30 29</v>
          </cell>
          <cell r="B1314" t="str">
            <v>30</v>
          </cell>
          <cell r="C1314" t="str">
            <v>29</v>
          </cell>
          <cell r="D1314">
            <v>0</v>
          </cell>
          <cell r="E1314">
            <v>1</v>
          </cell>
        </row>
        <row r="1315">
          <cell r="A1315" t="str">
            <v>30 30</v>
          </cell>
          <cell r="B1315" t="str">
            <v>30</v>
          </cell>
          <cell r="C1315" t="str">
            <v>30</v>
          </cell>
          <cell r="D1315">
            <v>2</v>
          </cell>
          <cell r="E1315">
            <v>4</v>
          </cell>
        </row>
        <row r="1316">
          <cell r="A1316" t="str">
            <v>30 31</v>
          </cell>
          <cell r="B1316" t="str">
            <v>30</v>
          </cell>
          <cell r="C1316" t="str">
            <v>31</v>
          </cell>
          <cell r="D1316">
            <v>3</v>
          </cell>
          <cell r="E1316">
            <v>3</v>
          </cell>
        </row>
        <row r="1317">
          <cell r="A1317" t="str">
            <v>30 32</v>
          </cell>
          <cell r="B1317" t="str">
            <v>30</v>
          </cell>
          <cell r="C1317" t="str">
            <v>32</v>
          </cell>
          <cell r="D1317">
            <v>4</v>
          </cell>
          <cell r="E1317">
            <v>5</v>
          </cell>
        </row>
        <row r="1318">
          <cell r="A1318" t="str">
            <v>30 33</v>
          </cell>
          <cell r="B1318" t="str">
            <v>30</v>
          </cell>
          <cell r="C1318" t="str">
            <v>33</v>
          </cell>
          <cell r="D1318">
            <v>2</v>
          </cell>
          <cell r="E1318">
            <v>0</v>
          </cell>
        </row>
        <row r="1319">
          <cell r="A1319" t="str">
            <v>30 34</v>
          </cell>
          <cell r="B1319" t="str">
            <v>30</v>
          </cell>
          <cell r="C1319" t="str">
            <v>34</v>
          </cell>
          <cell r="D1319">
            <v>2</v>
          </cell>
          <cell r="E1319">
            <v>4</v>
          </cell>
        </row>
        <row r="1320">
          <cell r="A1320" t="str">
            <v>30 35</v>
          </cell>
          <cell r="B1320" t="str">
            <v>30</v>
          </cell>
          <cell r="C1320" t="str">
            <v>35</v>
          </cell>
          <cell r="D1320">
            <v>3</v>
          </cell>
          <cell r="E1320">
            <v>8</v>
          </cell>
        </row>
        <row r="1321">
          <cell r="A1321" t="str">
            <v>30 36</v>
          </cell>
          <cell r="B1321" t="str">
            <v>30</v>
          </cell>
          <cell r="C1321" t="str">
            <v>36</v>
          </cell>
          <cell r="D1321">
            <v>4</v>
          </cell>
          <cell r="E1321">
            <v>6</v>
          </cell>
        </row>
        <row r="1322">
          <cell r="A1322" t="str">
            <v>30 37</v>
          </cell>
          <cell r="B1322" t="str">
            <v>30</v>
          </cell>
          <cell r="C1322" t="str">
            <v>37</v>
          </cell>
          <cell r="D1322">
            <v>5</v>
          </cell>
          <cell r="E1322">
            <v>13</v>
          </cell>
        </row>
        <row r="1323">
          <cell r="A1323" t="str">
            <v>30 38</v>
          </cell>
          <cell r="B1323" t="str">
            <v>30</v>
          </cell>
          <cell r="C1323" t="str">
            <v>38</v>
          </cell>
          <cell r="D1323">
            <v>4</v>
          </cell>
          <cell r="E1323">
            <v>1</v>
          </cell>
        </row>
        <row r="1324">
          <cell r="A1324" t="str">
            <v>30 39</v>
          </cell>
          <cell r="B1324" t="str">
            <v>30</v>
          </cell>
          <cell r="C1324" t="str">
            <v>39</v>
          </cell>
          <cell r="D1324">
            <v>7</v>
          </cell>
          <cell r="E1324">
            <v>6</v>
          </cell>
        </row>
        <row r="1325">
          <cell r="A1325" t="str">
            <v>30 40</v>
          </cell>
          <cell r="B1325" t="str">
            <v>30</v>
          </cell>
          <cell r="C1325" t="str">
            <v>40</v>
          </cell>
          <cell r="D1325">
            <v>7</v>
          </cell>
          <cell r="E1325">
            <v>5</v>
          </cell>
        </row>
        <row r="1326">
          <cell r="A1326" t="str">
            <v>30 41</v>
          </cell>
          <cell r="B1326" t="str">
            <v>30</v>
          </cell>
          <cell r="C1326" t="str">
            <v>41</v>
          </cell>
          <cell r="D1326">
            <v>3</v>
          </cell>
          <cell r="E1326">
            <v>3</v>
          </cell>
        </row>
        <row r="1327">
          <cell r="A1327" t="str">
            <v>30 42</v>
          </cell>
          <cell r="B1327" t="str">
            <v>30</v>
          </cell>
          <cell r="C1327" t="str">
            <v>42</v>
          </cell>
          <cell r="D1327">
            <v>9</v>
          </cell>
          <cell r="E1327">
            <v>9</v>
          </cell>
        </row>
        <row r="1328">
          <cell r="A1328" t="str">
            <v>30 43</v>
          </cell>
          <cell r="B1328" t="str">
            <v>30</v>
          </cell>
          <cell r="C1328" t="str">
            <v>43</v>
          </cell>
          <cell r="D1328">
            <v>8</v>
          </cell>
          <cell r="E1328">
            <v>6</v>
          </cell>
        </row>
        <row r="1329">
          <cell r="A1329" t="str">
            <v>30 44</v>
          </cell>
          <cell r="B1329" t="str">
            <v>30</v>
          </cell>
          <cell r="C1329" t="str">
            <v>44</v>
          </cell>
          <cell r="D1329">
            <v>10</v>
          </cell>
          <cell r="E1329">
            <v>5</v>
          </cell>
        </row>
        <row r="1330">
          <cell r="A1330" t="str">
            <v>30 45</v>
          </cell>
          <cell r="B1330" t="str">
            <v>30</v>
          </cell>
          <cell r="C1330" t="str">
            <v>45</v>
          </cell>
          <cell r="D1330">
            <v>3</v>
          </cell>
          <cell r="E1330">
            <v>0</v>
          </cell>
        </row>
        <row r="1331">
          <cell r="A1331" t="str">
            <v>30 46</v>
          </cell>
          <cell r="B1331" t="str">
            <v>30</v>
          </cell>
          <cell r="C1331" t="str">
            <v>46</v>
          </cell>
          <cell r="D1331">
            <v>4</v>
          </cell>
          <cell r="E1331">
            <v>6</v>
          </cell>
        </row>
        <row r="1332">
          <cell r="A1332" t="str">
            <v>30 47</v>
          </cell>
          <cell r="B1332" t="str">
            <v>30</v>
          </cell>
          <cell r="C1332" t="str">
            <v>47</v>
          </cell>
          <cell r="D1332">
            <v>9</v>
          </cell>
          <cell r="E1332">
            <v>7</v>
          </cell>
        </row>
        <row r="1333">
          <cell r="A1333" t="str">
            <v>30 48</v>
          </cell>
          <cell r="B1333" t="str">
            <v>30</v>
          </cell>
          <cell r="C1333" t="str">
            <v>48</v>
          </cell>
          <cell r="D1333">
            <v>3</v>
          </cell>
          <cell r="E1333">
            <v>6</v>
          </cell>
        </row>
        <row r="1334">
          <cell r="A1334" t="str">
            <v>30 49</v>
          </cell>
          <cell r="B1334" t="str">
            <v>30</v>
          </cell>
          <cell r="C1334" t="str">
            <v>49</v>
          </cell>
          <cell r="D1334">
            <v>2</v>
          </cell>
          <cell r="E1334">
            <v>2</v>
          </cell>
        </row>
        <row r="1335">
          <cell r="A1335" t="str">
            <v>30 50</v>
          </cell>
          <cell r="B1335" t="str">
            <v>30</v>
          </cell>
          <cell r="C1335" t="str">
            <v>50</v>
          </cell>
          <cell r="D1335">
            <v>10</v>
          </cell>
          <cell r="E1335">
            <v>2</v>
          </cell>
        </row>
        <row r="1336">
          <cell r="A1336" t="str">
            <v>30 51</v>
          </cell>
          <cell r="B1336" t="str">
            <v>30</v>
          </cell>
          <cell r="C1336" t="str">
            <v>51</v>
          </cell>
          <cell r="D1336">
            <v>9</v>
          </cell>
          <cell r="E1336">
            <v>3</v>
          </cell>
        </row>
        <row r="1337">
          <cell r="A1337" t="str">
            <v>30 52</v>
          </cell>
          <cell r="B1337" t="str">
            <v>30</v>
          </cell>
          <cell r="C1337" t="str">
            <v>52</v>
          </cell>
          <cell r="D1337">
            <v>7</v>
          </cell>
          <cell r="E1337">
            <v>3</v>
          </cell>
        </row>
        <row r="1338">
          <cell r="A1338" t="str">
            <v>30 53</v>
          </cell>
          <cell r="B1338" t="str">
            <v>30</v>
          </cell>
          <cell r="C1338" t="str">
            <v>53</v>
          </cell>
          <cell r="D1338">
            <v>10</v>
          </cell>
          <cell r="E1338">
            <v>3</v>
          </cell>
        </row>
        <row r="1339">
          <cell r="A1339" t="str">
            <v>30 54</v>
          </cell>
          <cell r="B1339" t="str">
            <v>30</v>
          </cell>
          <cell r="C1339" t="str">
            <v>54</v>
          </cell>
          <cell r="D1339">
            <v>6</v>
          </cell>
          <cell r="E1339">
            <v>2</v>
          </cell>
        </row>
        <row r="1340">
          <cell r="A1340" t="str">
            <v>30 55</v>
          </cell>
          <cell r="B1340" t="str">
            <v>30</v>
          </cell>
          <cell r="C1340" t="str">
            <v>55</v>
          </cell>
          <cell r="D1340">
            <v>9</v>
          </cell>
          <cell r="E1340">
            <v>2</v>
          </cell>
        </row>
        <row r="1341">
          <cell r="A1341" t="str">
            <v>30 56</v>
          </cell>
          <cell r="B1341" t="str">
            <v>30</v>
          </cell>
          <cell r="C1341" t="str">
            <v>56</v>
          </cell>
          <cell r="D1341">
            <v>9</v>
          </cell>
          <cell r="E1341">
            <v>1</v>
          </cell>
        </row>
        <row r="1342">
          <cell r="A1342" t="str">
            <v>30 57</v>
          </cell>
          <cell r="B1342" t="str">
            <v>30</v>
          </cell>
          <cell r="C1342" t="str">
            <v>57</v>
          </cell>
          <cell r="D1342">
            <v>6</v>
          </cell>
          <cell r="E1342">
            <v>2</v>
          </cell>
        </row>
        <row r="1343">
          <cell r="A1343" t="str">
            <v>30 58</v>
          </cell>
          <cell r="B1343" t="str">
            <v>30</v>
          </cell>
          <cell r="C1343" t="str">
            <v>58</v>
          </cell>
          <cell r="D1343">
            <v>11</v>
          </cell>
          <cell r="E1343">
            <v>1</v>
          </cell>
        </row>
        <row r="1344">
          <cell r="A1344" t="str">
            <v>30 59</v>
          </cell>
          <cell r="B1344" t="str">
            <v>30</v>
          </cell>
          <cell r="C1344" t="str">
            <v>59</v>
          </cell>
          <cell r="D1344">
            <v>12</v>
          </cell>
          <cell r="E1344">
            <v>0</v>
          </cell>
        </row>
        <row r="1345">
          <cell r="A1345" t="str">
            <v>30 60</v>
          </cell>
          <cell r="B1345" t="str">
            <v>30</v>
          </cell>
          <cell r="C1345" t="str">
            <v>60</v>
          </cell>
          <cell r="D1345">
            <v>5</v>
          </cell>
          <cell r="E1345">
            <v>0</v>
          </cell>
        </row>
        <row r="1346">
          <cell r="A1346" t="str">
            <v>30 61</v>
          </cell>
          <cell r="B1346" t="str">
            <v>30</v>
          </cell>
          <cell r="C1346" t="str">
            <v>61</v>
          </cell>
          <cell r="D1346">
            <v>12</v>
          </cell>
          <cell r="E1346">
            <v>0</v>
          </cell>
        </row>
        <row r="1347">
          <cell r="A1347" t="str">
            <v>30 62</v>
          </cell>
          <cell r="B1347" t="str">
            <v>30</v>
          </cell>
          <cell r="C1347" t="str">
            <v>62</v>
          </cell>
          <cell r="D1347">
            <v>5</v>
          </cell>
          <cell r="E1347">
            <v>0</v>
          </cell>
        </row>
        <row r="1348">
          <cell r="A1348" t="str">
            <v>30 63</v>
          </cell>
          <cell r="B1348" t="str">
            <v>30</v>
          </cell>
          <cell r="C1348" t="str">
            <v>63</v>
          </cell>
          <cell r="D1348">
            <v>5</v>
          </cell>
          <cell r="E1348">
            <v>0</v>
          </cell>
        </row>
        <row r="1349">
          <cell r="A1349" t="str">
            <v>30 64</v>
          </cell>
          <cell r="B1349" t="str">
            <v>30</v>
          </cell>
          <cell r="C1349" t="str">
            <v>64</v>
          </cell>
          <cell r="D1349">
            <v>4</v>
          </cell>
          <cell r="E1349">
            <v>0</v>
          </cell>
        </row>
        <row r="1350">
          <cell r="A1350" t="str">
            <v>30 65</v>
          </cell>
          <cell r="B1350" t="str">
            <v>30</v>
          </cell>
          <cell r="C1350" t="str">
            <v>65</v>
          </cell>
          <cell r="D1350">
            <v>2</v>
          </cell>
          <cell r="E1350">
            <v>0</v>
          </cell>
        </row>
        <row r="1351">
          <cell r="A1351" t="str">
            <v>30 66</v>
          </cell>
          <cell r="B1351" t="str">
            <v>30</v>
          </cell>
          <cell r="C1351" t="str">
            <v>66</v>
          </cell>
          <cell r="D1351">
            <v>1</v>
          </cell>
          <cell r="E1351">
            <v>0</v>
          </cell>
        </row>
        <row r="1352">
          <cell r="A1352" t="str">
            <v>30 67</v>
          </cell>
          <cell r="B1352" t="str">
            <v>30</v>
          </cell>
          <cell r="C1352" t="str">
            <v>67</v>
          </cell>
          <cell r="D1352">
            <v>1</v>
          </cell>
          <cell r="E1352">
            <v>0</v>
          </cell>
        </row>
        <row r="1353">
          <cell r="A1353" t="str">
            <v>30 68</v>
          </cell>
          <cell r="B1353" t="str">
            <v>30</v>
          </cell>
          <cell r="C1353" t="str">
            <v>68</v>
          </cell>
          <cell r="D1353">
            <v>0</v>
          </cell>
          <cell r="E1353">
            <v>0</v>
          </cell>
        </row>
        <row r="1354">
          <cell r="A1354" t="str">
            <v>30 69</v>
          </cell>
          <cell r="B1354" t="str">
            <v>30</v>
          </cell>
          <cell r="C1354" t="str">
            <v>69</v>
          </cell>
          <cell r="D1354">
            <v>0</v>
          </cell>
          <cell r="E1354">
            <v>0</v>
          </cell>
        </row>
        <row r="1355">
          <cell r="A1355" t="str">
            <v>30 70</v>
          </cell>
          <cell r="B1355" t="str">
            <v>30</v>
          </cell>
          <cell r="C1355" t="str">
            <v>70</v>
          </cell>
          <cell r="D1355">
            <v>0</v>
          </cell>
          <cell r="E1355">
            <v>0</v>
          </cell>
        </row>
        <row r="1356">
          <cell r="A1356" t="str">
            <v>31 27</v>
          </cell>
          <cell r="B1356" t="str">
            <v>31</v>
          </cell>
          <cell r="C1356" t="str">
            <v>27</v>
          </cell>
          <cell r="D1356">
            <v>0</v>
          </cell>
          <cell r="E1356">
            <v>0</v>
          </cell>
        </row>
        <row r="1357">
          <cell r="A1357" t="str">
            <v>31 28</v>
          </cell>
          <cell r="B1357" t="str">
            <v>31</v>
          </cell>
          <cell r="C1357" t="str">
            <v>28</v>
          </cell>
          <cell r="D1357">
            <v>0</v>
          </cell>
          <cell r="E1357">
            <v>0</v>
          </cell>
        </row>
        <row r="1358">
          <cell r="A1358" t="str">
            <v>31 29</v>
          </cell>
          <cell r="B1358" t="str">
            <v>31</v>
          </cell>
          <cell r="C1358" t="str">
            <v>29</v>
          </cell>
          <cell r="D1358">
            <v>1</v>
          </cell>
          <cell r="E1358">
            <v>0</v>
          </cell>
        </row>
        <row r="1359">
          <cell r="A1359" t="str">
            <v>31 30</v>
          </cell>
          <cell r="B1359" t="str">
            <v>31</v>
          </cell>
          <cell r="C1359" t="str">
            <v>30</v>
          </cell>
          <cell r="D1359">
            <v>0</v>
          </cell>
          <cell r="E1359">
            <v>3</v>
          </cell>
        </row>
        <row r="1360">
          <cell r="A1360" t="str">
            <v>31 31</v>
          </cell>
          <cell r="B1360" t="str">
            <v>31</v>
          </cell>
          <cell r="C1360" t="str">
            <v>31</v>
          </cell>
          <cell r="D1360">
            <v>1</v>
          </cell>
          <cell r="E1360">
            <v>1</v>
          </cell>
        </row>
        <row r="1361">
          <cell r="A1361" t="str">
            <v>31 32</v>
          </cell>
          <cell r="B1361" t="str">
            <v>31</v>
          </cell>
          <cell r="C1361" t="str">
            <v>32</v>
          </cell>
          <cell r="D1361">
            <v>0</v>
          </cell>
          <cell r="E1361">
            <v>3</v>
          </cell>
        </row>
        <row r="1362">
          <cell r="A1362" t="str">
            <v>31 33</v>
          </cell>
          <cell r="B1362" t="str">
            <v>31</v>
          </cell>
          <cell r="C1362" t="str">
            <v>33</v>
          </cell>
          <cell r="D1362">
            <v>1</v>
          </cell>
          <cell r="E1362">
            <v>8</v>
          </cell>
        </row>
        <row r="1363">
          <cell r="A1363" t="str">
            <v>31 34</v>
          </cell>
          <cell r="B1363" t="str">
            <v>31</v>
          </cell>
          <cell r="C1363" t="str">
            <v>34</v>
          </cell>
          <cell r="D1363">
            <v>1</v>
          </cell>
          <cell r="E1363">
            <v>7</v>
          </cell>
        </row>
        <row r="1364">
          <cell r="A1364" t="str">
            <v>31 35</v>
          </cell>
          <cell r="B1364" t="str">
            <v>31</v>
          </cell>
          <cell r="C1364" t="str">
            <v>35</v>
          </cell>
          <cell r="D1364">
            <v>4</v>
          </cell>
          <cell r="E1364">
            <v>1</v>
          </cell>
        </row>
        <row r="1365">
          <cell r="A1365" t="str">
            <v>31 36</v>
          </cell>
          <cell r="B1365" t="str">
            <v>31</v>
          </cell>
          <cell r="C1365" t="str">
            <v>36</v>
          </cell>
          <cell r="D1365">
            <v>2</v>
          </cell>
          <cell r="E1365">
            <v>7</v>
          </cell>
        </row>
        <row r="1366">
          <cell r="A1366" t="str">
            <v>31 37</v>
          </cell>
          <cell r="B1366" t="str">
            <v>31</v>
          </cell>
          <cell r="C1366" t="str">
            <v>37</v>
          </cell>
          <cell r="D1366">
            <v>1</v>
          </cell>
          <cell r="E1366">
            <v>5</v>
          </cell>
        </row>
        <row r="1367">
          <cell r="A1367" t="str">
            <v>31 38</v>
          </cell>
          <cell r="B1367" t="str">
            <v>31</v>
          </cell>
          <cell r="C1367" t="str">
            <v>38</v>
          </cell>
          <cell r="D1367">
            <v>0</v>
          </cell>
          <cell r="E1367">
            <v>3</v>
          </cell>
        </row>
        <row r="1368">
          <cell r="A1368" t="str">
            <v>31 39</v>
          </cell>
          <cell r="B1368" t="str">
            <v>31</v>
          </cell>
          <cell r="C1368" t="str">
            <v>39</v>
          </cell>
          <cell r="D1368">
            <v>3</v>
          </cell>
          <cell r="E1368">
            <v>1</v>
          </cell>
        </row>
        <row r="1369">
          <cell r="A1369" t="str">
            <v>31 40</v>
          </cell>
          <cell r="B1369" t="str">
            <v>31</v>
          </cell>
          <cell r="C1369" t="str">
            <v>40</v>
          </cell>
          <cell r="D1369">
            <v>2</v>
          </cell>
          <cell r="E1369">
            <v>4</v>
          </cell>
        </row>
        <row r="1370">
          <cell r="A1370" t="str">
            <v>31 41</v>
          </cell>
          <cell r="B1370" t="str">
            <v>31</v>
          </cell>
          <cell r="C1370" t="str">
            <v>41</v>
          </cell>
          <cell r="D1370">
            <v>1</v>
          </cell>
          <cell r="E1370">
            <v>3</v>
          </cell>
        </row>
        <row r="1371">
          <cell r="A1371" t="str">
            <v>31 42</v>
          </cell>
          <cell r="B1371" t="str">
            <v>31</v>
          </cell>
          <cell r="C1371" t="str">
            <v>42</v>
          </cell>
          <cell r="D1371">
            <v>8</v>
          </cell>
          <cell r="E1371">
            <v>4</v>
          </cell>
        </row>
        <row r="1372">
          <cell r="A1372" t="str">
            <v>31 43</v>
          </cell>
          <cell r="B1372" t="str">
            <v>31</v>
          </cell>
          <cell r="C1372" t="str">
            <v>43</v>
          </cell>
          <cell r="D1372">
            <v>2</v>
          </cell>
          <cell r="E1372">
            <v>4</v>
          </cell>
        </row>
        <row r="1373">
          <cell r="A1373" t="str">
            <v>31 44</v>
          </cell>
          <cell r="B1373" t="str">
            <v>31</v>
          </cell>
          <cell r="C1373" t="str">
            <v>44</v>
          </cell>
          <cell r="D1373">
            <v>4</v>
          </cell>
          <cell r="E1373">
            <v>4</v>
          </cell>
        </row>
        <row r="1374">
          <cell r="A1374" t="str">
            <v>31 45</v>
          </cell>
          <cell r="B1374" t="str">
            <v>31</v>
          </cell>
          <cell r="C1374" t="str">
            <v>45</v>
          </cell>
          <cell r="D1374">
            <v>6</v>
          </cell>
          <cell r="E1374">
            <v>3</v>
          </cell>
        </row>
        <row r="1375">
          <cell r="A1375" t="str">
            <v>31 46</v>
          </cell>
          <cell r="B1375" t="str">
            <v>31</v>
          </cell>
          <cell r="C1375" t="str">
            <v>46</v>
          </cell>
          <cell r="D1375">
            <v>5</v>
          </cell>
          <cell r="E1375">
            <v>6</v>
          </cell>
        </row>
        <row r="1376">
          <cell r="A1376" t="str">
            <v>31 47</v>
          </cell>
          <cell r="B1376" t="str">
            <v>31</v>
          </cell>
          <cell r="C1376" t="str">
            <v>47</v>
          </cell>
          <cell r="D1376">
            <v>7</v>
          </cell>
          <cell r="E1376">
            <v>4</v>
          </cell>
        </row>
        <row r="1377">
          <cell r="A1377" t="str">
            <v>31 48</v>
          </cell>
          <cell r="B1377" t="str">
            <v>31</v>
          </cell>
          <cell r="C1377" t="str">
            <v>48</v>
          </cell>
          <cell r="D1377">
            <v>7</v>
          </cell>
          <cell r="E1377">
            <v>6</v>
          </cell>
        </row>
        <row r="1378">
          <cell r="A1378" t="str">
            <v>31 49</v>
          </cell>
          <cell r="B1378" t="str">
            <v>31</v>
          </cell>
          <cell r="C1378" t="str">
            <v>49</v>
          </cell>
          <cell r="D1378">
            <v>16</v>
          </cell>
          <cell r="E1378">
            <v>1</v>
          </cell>
        </row>
        <row r="1379">
          <cell r="A1379" t="str">
            <v>31 50</v>
          </cell>
          <cell r="B1379" t="str">
            <v>31</v>
          </cell>
          <cell r="C1379" t="str">
            <v>50</v>
          </cell>
          <cell r="D1379">
            <v>9</v>
          </cell>
          <cell r="E1379">
            <v>1</v>
          </cell>
        </row>
        <row r="1380">
          <cell r="A1380" t="str">
            <v>31 51</v>
          </cell>
          <cell r="B1380" t="str">
            <v>31</v>
          </cell>
          <cell r="C1380" t="str">
            <v>51</v>
          </cell>
          <cell r="D1380">
            <v>8</v>
          </cell>
          <cell r="E1380">
            <v>0</v>
          </cell>
        </row>
        <row r="1381">
          <cell r="A1381" t="str">
            <v>31 52</v>
          </cell>
          <cell r="B1381" t="str">
            <v>31</v>
          </cell>
          <cell r="C1381" t="str">
            <v>52</v>
          </cell>
          <cell r="D1381">
            <v>3</v>
          </cell>
          <cell r="E1381">
            <v>0</v>
          </cell>
        </row>
        <row r="1382">
          <cell r="A1382" t="str">
            <v>31 53</v>
          </cell>
          <cell r="B1382" t="str">
            <v>31</v>
          </cell>
          <cell r="C1382" t="str">
            <v>53</v>
          </cell>
          <cell r="D1382">
            <v>10</v>
          </cell>
          <cell r="E1382">
            <v>1</v>
          </cell>
        </row>
        <row r="1383">
          <cell r="A1383" t="str">
            <v>31 54</v>
          </cell>
          <cell r="B1383" t="str">
            <v>31</v>
          </cell>
          <cell r="C1383" t="str">
            <v>54</v>
          </cell>
          <cell r="D1383">
            <v>9</v>
          </cell>
          <cell r="E1383">
            <v>1</v>
          </cell>
        </row>
        <row r="1384">
          <cell r="A1384" t="str">
            <v>31 55</v>
          </cell>
          <cell r="B1384" t="str">
            <v>31</v>
          </cell>
          <cell r="C1384" t="str">
            <v>55</v>
          </cell>
          <cell r="D1384">
            <v>7</v>
          </cell>
          <cell r="E1384">
            <v>0</v>
          </cell>
        </row>
        <row r="1385">
          <cell r="A1385" t="str">
            <v>31 56</v>
          </cell>
          <cell r="B1385" t="str">
            <v>31</v>
          </cell>
          <cell r="C1385" t="str">
            <v>56</v>
          </cell>
          <cell r="D1385">
            <v>5</v>
          </cell>
          <cell r="E1385">
            <v>0</v>
          </cell>
        </row>
        <row r="1386">
          <cell r="A1386" t="str">
            <v>31 57</v>
          </cell>
          <cell r="B1386" t="str">
            <v>31</v>
          </cell>
          <cell r="C1386" t="str">
            <v>57</v>
          </cell>
          <cell r="D1386">
            <v>5</v>
          </cell>
          <cell r="E1386">
            <v>0</v>
          </cell>
        </row>
        <row r="1387">
          <cell r="A1387" t="str">
            <v>31 58</v>
          </cell>
          <cell r="B1387" t="str">
            <v>31</v>
          </cell>
          <cell r="C1387" t="str">
            <v>58</v>
          </cell>
          <cell r="D1387">
            <v>4</v>
          </cell>
          <cell r="E1387">
            <v>0</v>
          </cell>
        </row>
        <row r="1388">
          <cell r="A1388" t="str">
            <v>31 59</v>
          </cell>
          <cell r="B1388" t="str">
            <v>31</v>
          </cell>
          <cell r="C1388" t="str">
            <v>59</v>
          </cell>
          <cell r="D1388">
            <v>3</v>
          </cell>
          <cell r="E1388">
            <v>0</v>
          </cell>
        </row>
        <row r="1389">
          <cell r="A1389" t="str">
            <v>31 60</v>
          </cell>
          <cell r="B1389" t="str">
            <v>31</v>
          </cell>
          <cell r="C1389" t="str">
            <v>60</v>
          </cell>
          <cell r="D1389">
            <v>3</v>
          </cell>
          <cell r="E1389">
            <v>0</v>
          </cell>
        </row>
        <row r="1390">
          <cell r="A1390" t="str">
            <v>31 61</v>
          </cell>
          <cell r="B1390" t="str">
            <v>31</v>
          </cell>
          <cell r="C1390" t="str">
            <v>61</v>
          </cell>
          <cell r="D1390">
            <v>2</v>
          </cell>
          <cell r="E1390">
            <v>0</v>
          </cell>
        </row>
        <row r="1391">
          <cell r="A1391" t="str">
            <v>31 62</v>
          </cell>
          <cell r="B1391" t="str">
            <v>31</v>
          </cell>
          <cell r="C1391" t="str">
            <v>62</v>
          </cell>
          <cell r="D1391">
            <v>4</v>
          </cell>
          <cell r="E1391">
            <v>0</v>
          </cell>
        </row>
        <row r="1392">
          <cell r="A1392" t="str">
            <v>31 63</v>
          </cell>
          <cell r="B1392" t="str">
            <v>31</v>
          </cell>
          <cell r="C1392" t="str">
            <v>63</v>
          </cell>
          <cell r="D1392">
            <v>0</v>
          </cell>
          <cell r="E1392">
            <v>0</v>
          </cell>
        </row>
        <row r="1393">
          <cell r="A1393" t="str">
            <v>31 64</v>
          </cell>
          <cell r="B1393" t="str">
            <v>31</v>
          </cell>
          <cell r="C1393" t="str">
            <v>64</v>
          </cell>
          <cell r="D1393">
            <v>1</v>
          </cell>
          <cell r="E1393">
            <v>0</v>
          </cell>
        </row>
        <row r="1394">
          <cell r="A1394" t="str">
            <v>31 65</v>
          </cell>
          <cell r="B1394" t="str">
            <v>31</v>
          </cell>
          <cell r="C1394" t="str">
            <v>65</v>
          </cell>
          <cell r="D1394">
            <v>0</v>
          </cell>
          <cell r="E1394">
            <v>0</v>
          </cell>
        </row>
        <row r="1395">
          <cell r="A1395" t="str">
            <v>31 66</v>
          </cell>
          <cell r="B1395" t="str">
            <v>31</v>
          </cell>
          <cell r="C1395" t="str">
            <v>66</v>
          </cell>
          <cell r="D1395">
            <v>1</v>
          </cell>
          <cell r="E1395">
            <v>0</v>
          </cell>
        </row>
        <row r="1396">
          <cell r="A1396" t="str">
            <v>31 67</v>
          </cell>
          <cell r="B1396" t="str">
            <v>31</v>
          </cell>
          <cell r="C1396" t="str">
            <v>67</v>
          </cell>
          <cell r="D1396">
            <v>0</v>
          </cell>
          <cell r="E1396">
            <v>0</v>
          </cell>
        </row>
        <row r="1397">
          <cell r="A1397" t="str">
            <v>31 68</v>
          </cell>
          <cell r="B1397" t="str">
            <v>31</v>
          </cell>
          <cell r="C1397" t="str">
            <v>68</v>
          </cell>
          <cell r="D1397">
            <v>0</v>
          </cell>
          <cell r="E1397">
            <v>0</v>
          </cell>
        </row>
        <row r="1398">
          <cell r="A1398" t="str">
            <v>31 69</v>
          </cell>
          <cell r="B1398" t="str">
            <v>31</v>
          </cell>
          <cell r="C1398" t="str">
            <v>69</v>
          </cell>
          <cell r="D1398">
            <v>0</v>
          </cell>
          <cell r="E1398">
            <v>0</v>
          </cell>
        </row>
        <row r="1399">
          <cell r="A1399" t="str">
            <v>31 70</v>
          </cell>
          <cell r="B1399" t="str">
            <v>31</v>
          </cell>
          <cell r="C1399" t="str">
            <v>70</v>
          </cell>
          <cell r="D1399">
            <v>0</v>
          </cell>
          <cell r="E1399">
            <v>0</v>
          </cell>
        </row>
        <row r="1400">
          <cell r="A1400" t="str">
            <v>32 27</v>
          </cell>
          <cell r="B1400" t="str">
            <v>32</v>
          </cell>
          <cell r="C1400" t="str">
            <v>27</v>
          </cell>
          <cell r="D1400">
            <v>0</v>
          </cell>
          <cell r="E1400">
            <v>1</v>
          </cell>
        </row>
        <row r="1401">
          <cell r="A1401" t="str">
            <v>32 28</v>
          </cell>
          <cell r="B1401" t="str">
            <v>32</v>
          </cell>
          <cell r="C1401" t="str">
            <v>28</v>
          </cell>
          <cell r="D1401">
            <v>0</v>
          </cell>
          <cell r="E1401">
            <v>1</v>
          </cell>
        </row>
        <row r="1402">
          <cell r="A1402" t="str">
            <v>32 29</v>
          </cell>
          <cell r="B1402" t="str">
            <v>32</v>
          </cell>
          <cell r="C1402" t="str">
            <v>29</v>
          </cell>
          <cell r="D1402">
            <v>0</v>
          </cell>
          <cell r="E1402">
            <v>3</v>
          </cell>
        </row>
        <row r="1403">
          <cell r="A1403" t="str">
            <v>32 30</v>
          </cell>
          <cell r="B1403" t="str">
            <v>32</v>
          </cell>
          <cell r="C1403" t="str">
            <v>30</v>
          </cell>
          <cell r="D1403">
            <v>1</v>
          </cell>
          <cell r="E1403">
            <v>2</v>
          </cell>
        </row>
        <row r="1404">
          <cell r="A1404" t="str">
            <v>32 31</v>
          </cell>
          <cell r="B1404" t="str">
            <v>32</v>
          </cell>
          <cell r="C1404" t="str">
            <v>31</v>
          </cell>
          <cell r="D1404">
            <v>0</v>
          </cell>
          <cell r="E1404">
            <v>4</v>
          </cell>
        </row>
        <row r="1405">
          <cell r="A1405" t="str">
            <v>32 32</v>
          </cell>
          <cell r="B1405" t="str">
            <v>32</v>
          </cell>
          <cell r="C1405" t="str">
            <v>32</v>
          </cell>
          <cell r="D1405">
            <v>0</v>
          </cell>
          <cell r="E1405">
            <v>3</v>
          </cell>
        </row>
        <row r="1406">
          <cell r="A1406" t="str">
            <v>32 33</v>
          </cell>
          <cell r="B1406" t="str">
            <v>32</v>
          </cell>
          <cell r="C1406" t="str">
            <v>33</v>
          </cell>
          <cell r="D1406">
            <v>5</v>
          </cell>
          <cell r="E1406">
            <v>2</v>
          </cell>
        </row>
        <row r="1407">
          <cell r="A1407" t="str">
            <v>32 34</v>
          </cell>
          <cell r="B1407" t="str">
            <v>32</v>
          </cell>
          <cell r="C1407" t="str">
            <v>34</v>
          </cell>
          <cell r="D1407">
            <v>3</v>
          </cell>
          <cell r="E1407">
            <v>3</v>
          </cell>
        </row>
        <row r="1408">
          <cell r="A1408" t="str">
            <v>32 35</v>
          </cell>
          <cell r="B1408" t="str">
            <v>32</v>
          </cell>
          <cell r="C1408" t="str">
            <v>35</v>
          </cell>
          <cell r="D1408">
            <v>1</v>
          </cell>
          <cell r="E1408">
            <v>1</v>
          </cell>
        </row>
        <row r="1409">
          <cell r="A1409" t="str">
            <v>32 36</v>
          </cell>
          <cell r="B1409" t="str">
            <v>32</v>
          </cell>
          <cell r="C1409" t="str">
            <v>36</v>
          </cell>
          <cell r="D1409">
            <v>0</v>
          </cell>
          <cell r="E1409">
            <v>7</v>
          </cell>
        </row>
        <row r="1410">
          <cell r="A1410" t="str">
            <v>32 37</v>
          </cell>
          <cell r="B1410" t="str">
            <v>32</v>
          </cell>
          <cell r="C1410" t="str">
            <v>37</v>
          </cell>
          <cell r="D1410">
            <v>3</v>
          </cell>
          <cell r="E1410">
            <v>6</v>
          </cell>
        </row>
        <row r="1411">
          <cell r="A1411" t="str">
            <v>32 38</v>
          </cell>
          <cell r="B1411" t="str">
            <v>32</v>
          </cell>
          <cell r="C1411" t="str">
            <v>38</v>
          </cell>
          <cell r="D1411">
            <v>2</v>
          </cell>
          <cell r="E1411">
            <v>8</v>
          </cell>
        </row>
        <row r="1412">
          <cell r="A1412" t="str">
            <v>32 39</v>
          </cell>
          <cell r="B1412" t="str">
            <v>32</v>
          </cell>
          <cell r="C1412" t="str">
            <v>39</v>
          </cell>
          <cell r="D1412">
            <v>4</v>
          </cell>
          <cell r="E1412">
            <v>4</v>
          </cell>
        </row>
        <row r="1413">
          <cell r="A1413" t="str">
            <v>32 40</v>
          </cell>
          <cell r="B1413" t="str">
            <v>32</v>
          </cell>
          <cell r="C1413" t="str">
            <v>40</v>
          </cell>
          <cell r="D1413">
            <v>4</v>
          </cell>
          <cell r="E1413">
            <v>5</v>
          </cell>
        </row>
        <row r="1414">
          <cell r="A1414" t="str">
            <v>32 41</v>
          </cell>
          <cell r="B1414" t="str">
            <v>32</v>
          </cell>
          <cell r="C1414" t="str">
            <v>41</v>
          </cell>
          <cell r="D1414">
            <v>3</v>
          </cell>
          <cell r="E1414">
            <v>7</v>
          </cell>
        </row>
        <row r="1415">
          <cell r="A1415" t="str">
            <v>32 42</v>
          </cell>
          <cell r="B1415" t="str">
            <v>32</v>
          </cell>
          <cell r="C1415" t="str">
            <v>42</v>
          </cell>
          <cell r="D1415">
            <v>6</v>
          </cell>
          <cell r="E1415">
            <v>7</v>
          </cell>
        </row>
        <row r="1416">
          <cell r="A1416" t="str">
            <v>32 43</v>
          </cell>
          <cell r="B1416" t="str">
            <v>32</v>
          </cell>
          <cell r="C1416" t="str">
            <v>43</v>
          </cell>
          <cell r="D1416">
            <v>9</v>
          </cell>
          <cell r="E1416">
            <v>9</v>
          </cell>
        </row>
        <row r="1417">
          <cell r="A1417" t="str">
            <v>32 44</v>
          </cell>
          <cell r="B1417" t="str">
            <v>32</v>
          </cell>
          <cell r="C1417" t="str">
            <v>44</v>
          </cell>
          <cell r="D1417">
            <v>4</v>
          </cell>
          <cell r="E1417">
            <v>4</v>
          </cell>
        </row>
        <row r="1418">
          <cell r="A1418" t="str">
            <v>32 45</v>
          </cell>
          <cell r="B1418" t="str">
            <v>32</v>
          </cell>
          <cell r="C1418" t="str">
            <v>45</v>
          </cell>
          <cell r="D1418">
            <v>3</v>
          </cell>
          <cell r="E1418">
            <v>6</v>
          </cell>
        </row>
        <row r="1419">
          <cell r="A1419" t="str">
            <v>32 46</v>
          </cell>
          <cell r="B1419" t="str">
            <v>32</v>
          </cell>
          <cell r="C1419" t="str">
            <v>46</v>
          </cell>
          <cell r="D1419">
            <v>7</v>
          </cell>
          <cell r="E1419">
            <v>2</v>
          </cell>
        </row>
        <row r="1420">
          <cell r="A1420" t="str">
            <v>32 47</v>
          </cell>
          <cell r="B1420" t="str">
            <v>32</v>
          </cell>
          <cell r="C1420" t="str">
            <v>47</v>
          </cell>
          <cell r="D1420">
            <v>18</v>
          </cell>
          <cell r="E1420">
            <v>4</v>
          </cell>
        </row>
        <row r="1421">
          <cell r="A1421" t="str">
            <v>32 48</v>
          </cell>
          <cell r="B1421" t="str">
            <v>32</v>
          </cell>
          <cell r="C1421" t="str">
            <v>48</v>
          </cell>
          <cell r="D1421">
            <v>14</v>
          </cell>
          <cell r="E1421">
            <v>5</v>
          </cell>
        </row>
        <row r="1422">
          <cell r="A1422" t="str">
            <v>32 49</v>
          </cell>
          <cell r="B1422" t="str">
            <v>32</v>
          </cell>
          <cell r="C1422" t="str">
            <v>49</v>
          </cell>
          <cell r="D1422">
            <v>9</v>
          </cell>
          <cell r="E1422">
            <v>3</v>
          </cell>
        </row>
        <row r="1423">
          <cell r="A1423" t="str">
            <v>32 50</v>
          </cell>
          <cell r="B1423" t="str">
            <v>32</v>
          </cell>
          <cell r="C1423" t="str">
            <v>50</v>
          </cell>
          <cell r="D1423">
            <v>15</v>
          </cell>
          <cell r="E1423">
            <v>2</v>
          </cell>
        </row>
        <row r="1424">
          <cell r="A1424" t="str">
            <v>32 51</v>
          </cell>
          <cell r="B1424" t="str">
            <v>32</v>
          </cell>
          <cell r="C1424" t="str">
            <v>51</v>
          </cell>
          <cell r="D1424">
            <v>7</v>
          </cell>
          <cell r="E1424">
            <v>1</v>
          </cell>
        </row>
        <row r="1425">
          <cell r="A1425" t="str">
            <v>32 52</v>
          </cell>
          <cell r="B1425" t="str">
            <v>32</v>
          </cell>
          <cell r="C1425" t="str">
            <v>52</v>
          </cell>
          <cell r="D1425">
            <v>7</v>
          </cell>
          <cell r="E1425">
            <v>2</v>
          </cell>
        </row>
        <row r="1426">
          <cell r="A1426" t="str">
            <v>32 53</v>
          </cell>
          <cell r="B1426" t="str">
            <v>32</v>
          </cell>
          <cell r="C1426" t="str">
            <v>53</v>
          </cell>
          <cell r="D1426">
            <v>10</v>
          </cell>
          <cell r="E1426">
            <v>0</v>
          </cell>
        </row>
        <row r="1427">
          <cell r="A1427" t="str">
            <v>32 54</v>
          </cell>
          <cell r="B1427" t="str">
            <v>32</v>
          </cell>
          <cell r="C1427" t="str">
            <v>54</v>
          </cell>
          <cell r="D1427">
            <v>8</v>
          </cell>
          <cell r="E1427">
            <v>0</v>
          </cell>
        </row>
        <row r="1428">
          <cell r="A1428" t="str">
            <v>32 55</v>
          </cell>
          <cell r="B1428" t="str">
            <v>32</v>
          </cell>
          <cell r="C1428" t="str">
            <v>55</v>
          </cell>
          <cell r="D1428">
            <v>6</v>
          </cell>
          <cell r="E1428">
            <v>0</v>
          </cell>
        </row>
        <row r="1429">
          <cell r="A1429" t="str">
            <v>32 56</v>
          </cell>
          <cell r="B1429" t="str">
            <v>32</v>
          </cell>
          <cell r="C1429" t="str">
            <v>56</v>
          </cell>
          <cell r="D1429">
            <v>7</v>
          </cell>
          <cell r="E1429">
            <v>0</v>
          </cell>
        </row>
        <row r="1430">
          <cell r="A1430" t="str">
            <v>32 57</v>
          </cell>
          <cell r="B1430" t="str">
            <v>32</v>
          </cell>
          <cell r="C1430" t="str">
            <v>57</v>
          </cell>
          <cell r="D1430">
            <v>6</v>
          </cell>
          <cell r="E1430">
            <v>0</v>
          </cell>
        </row>
        <row r="1431">
          <cell r="A1431" t="str">
            <v>32 58</v>
          </cell>
          <cell r="B1431" t="str">
            <v>32</v>
          </cell>
          <cell r="C1431" t="str">
            <v>58</v>
          </cell>
          <cell r="D1431">
            <v>5</v>
          </cell>
          <cell r="E1431">
            <v>0</v>
          </cell>
        </row>
        <row r="1432">
          <cell r="A1432" t="str">
            <v>32 59</v>
          </cell>
          <cell r="B1432" t="str">
            <v>32</v>
          </cell>
          <cell r="C1432" t="str">
            <v>59</v>
          </cell>
          <cell r="D1432">
            <v>5</v>
          </cell>
          <cell r="E1432">
            <v>0</v>
          </cell>
        </row>
        <row r="1433">
          <cell r="A1433" t="str">
            <v>32 60</v>
          </cell>
          <cell r="B1433" t="str">
            <v>32</v>
          </cell>
          <cell r="C1433" t="str">
            <v>60</v>
          </cell>
          <cell r="D1433">
            <v>3</v>
          </cell>
          <cell r="E1433">
            <v>0</v>
          </cell>
        </row>
        <row r="1434">
          <cell r="A1434" t="str">
            <v>32 61</v>
          </cell>
          <cell r="B1434" t="str">
            <v>32</v>
          </cell>
          <cell r="C1434" t="str">
            <v>61</v>
          </cell>
          <cell r="D1434">
            <v>4</v>
          </cell>
          <cell r="E1434">
            <v>0</v>
          </cell>
        </row>
        <row r="1435">
          <cell r="A1435" t="str">
            <v>32 62</v>
          </cell>
          <cell r="B1435" t="str">
            <v>32</v>
          </cell>
          <cell r="C1435" t="str">
            <v>62</v>
          </cell>
          <cell r="D1435">
            <v>5</v>
          </cell>
          <cell r="E1435">
            <v>0</v>
          </cell>
        </row>
        <row r="1436">
          <cell r="A1436" t="str">
            <v>32 63</v>
          </cell>
          <cell r="B1436" t="str">
            <v>32</v>
          </cell>
          <cell r="C1436" t="str">
            <v>63</v>
          </cell>
          <cell r="D1436">
            <v>4</v>
          </cell>
          <cell r="E1436">
            <v>0</v>
          </cell>
        </row>
        <row r="1437">
          <cell r="A1437" t="str">
            <v>32 64</v>
          </cell>
          <cell r="B1437" t="str">
            <v>32</v>
          </cell>
          <cell r="C1437" t="str">
            <v>64</v>
          </cell>
          <cell r="D1437">
            <v>1</v>
          </cell>
          <cell r="E1437">
            <v>0</v>
          </cell>
        </row>
        <row r="1438">
          <cell r="A1438" t="str">
            <v>32 65</v>
          </cell>
          <cell r="B1438" t="str">
            <v>32</v>
          </cell>
          <cell r="C1438" t="str">
            <v>65</v>
          </cell>
          <cell r="D1438">
            <v>0</v>
          </cell>
          <cell r="E1438">
            <v>0</v>
          </cell>
        </row>
        <row r="1439">
          <cell r="A1439" t="str">
            <v>32 66</v>
          </cell>
          <cell r="B1439" t="str">
            <v>32</v>
          </cell>
          <cell r="C1439" t="str">
            <v>66</v>
          </cell>
          <cell r="D1439">
            <v>0</v>
          </cell>
          <cell r="E1439">
            <v>0</v>
          </cell>
        </row>
        <row r="1440">
          <cell r="A1440" t="str">
            <v>32 67</v>
          </cell>
          <cell r="B1440" t="str">
            <v>32</v>
          </cell>
          <cell r="C1440" t="str">
            <v>67</v>
          </cell>
          <cell r="D1440">
            <v>0</v>
          </cell>
          <cell r="E1440">
            <v>0</v>
          </cell>
        </row>
        <row r="1441">
          <cell r="A1441" t="str">
            <v>32 68</v>
          </cell>
          <cell r="B1441" t="str">
            <v>32</v>
          </cell>
          <cell r="C1441" t="str">
            <v>68</v>
          </cell>
          <cell r="D1441">
            <v>0</v>
          </cell>
          <cell r="E1441">
            <v>0</v>
          </cell>
        </row>
        <row r="1442">
          <cell r="A1442" t="str">
            <v>32 69</v>
          </cell>
          <cell r="B1442" t="str">
            <v>32</v>
          </cell>
          <cell r="C1442" t="str">
            <v>69</v>
          </cell>
          <cell r="D1442">
            <v>0</v>
          </cell>
          <cell r="E1442">
            <v>0</v>
          </cell>
        </row>
        <row r="1443">
          <cell r="A1443" t="str">
            <v>32 70</v>
          </cell>
          <cell r="B1443" t="str">
            <v>32</v>
          </cell>
          <cell r="C1443" t="str">
            <v>70</v>
          </cell>
          <cell r="D1443">
            <v>0</v>
          </cell>
          <cell r="E1443">
            <v>0</v>
          </cell>
        </row>
        <row r="1444">
          <cell r="A1444" t="str">
            <v>33 27</v>
          </cell>
          <cell r="B1444" t="str">
            <v>33</v>
          </cell>
          <cell r="C1444" t="str">
            <v>27</v>
          </cell>
          <cell r="D1444">
            <v>0</v>
          </cell>
          <cell r="E1444">
            <v>0</v>
          </cell>
        </row>
        <row r="1445">
          <cell r="A1445" t="str">
            <v>33 28</v>
          </cell>
          <cell r="B1445" t="str">
            <v>33</v>
          </cell>
          <cell r="C1445" t="str">
            <v>28</v>
          </cell>
          <cell r="D1445">
            <v>0</v>
          </cell>
          <cell r="E1445">
            <v>2</v>
          </cell>
        </row>
        <row r="1446">
          <cell r="A1446" t="str">
            <v>33 29</v>
          </cell>
          <cell r="B1446" t="str">
            <v>33</v>
          </cell>
          <cell r="C1446" t="str">
            <v>29</v>
          </cell>
          <cell r="D1446">
            <v>0</v>
          </cell>
          <cell r="E1446">
            <v>0</v>
          </cell>
        </row>
        <row r="1447">
          <cell r="A1447" t="str">
            <v>33 30</v>
          </cell>
          <cell r="B1447" t="str">
            <v>33</v>
          </cell>
          <cell r="C1447" t="str">
            <v>30</v>
          </cell>
          <cell r="D1447">
            <v>1</v>
          </cell>
          <cell r="E1447">
            <v>1</v>
          </cell>
        </row>
        <row r="1448">
          <cell r="A1448" t="str">
            <v>33 31</v>
          </cell>
          <cell r="B1448" t="str">
            <v>33</v>
          </cell>
          <cell r="C1448" t="str">
            <v>31</v>
          </cell>
          <cell r="D1448">
            <v>1</v>
          </cell>
          <cell r="E1448">
            <v>6</v>
          </cell>
        </row>
        <row r="1449">
          <cell r="A1449" t="str">
            <v>33 32</v>
          </cell>
          <cell r="B1449" t="str">
            <v>33</v>
          </cell>
          <cell r="C1449" t="str">
            <v>32</v>
          </cell>
          <cell r="D1449">
            <v>4</v>
          </cell>
          <cell r="E1449">
            <v>1</v>
          </cell>
        </row>
        <row r="1450">
          <cell r="A1450" t="str">
            <v>33 33</v>
          </cell>
          <cell r="B1450" t="str">
            <v>33</v>
          </cell>
          <cell r="C1450" t="str">
            <v>33</v>
          </cell>
          <cell r="D1450">
            <v>4</v>
          </cell>
          <cell r="E1450">
            <v>1</v>
          </cell>
        </row>
        <row r="1451">
          <cell r="A1451" t="str">
            <v>33 34</v>
          </cell>
          <cell r="B1451" t="str">
            <v>33</v>
          </cell>
          <cell r="C1451" t="str">
            <v>34</v>
          </cell>
          <cell r="D1451">
            <v>0</v>
          </cell>
          <cell r="E1451">
            <v>3</v>
          </cell>
        </row>
        <row r="1452">
          <cell r="A1452" t="str">
            <v>33 35</v>
          </cell>
          <cell r="B1452" t="str">
            <v>33</v>
          </cell>
          <cell r="C1452" t="str">
            <v>35</v>
          </cell>
          <cell r="D1452">
            <v>0</v>
          </cell>
          <cell r="E1452">
            <v>0</v>
          </cell>
        </row>
        <row r="1453">
          <cell r="A1453" t="str">
            <v>33 36</v>
          </cell>
          <cell r="B1453" t="str">
            <v>33</v>
          </cell>
          <cell r="C1453" t="str">
            <v>36</v>
          </cell>
          <cell r="D1453">
            <v>1</v>
          </cell>
          <cell r="E1453">
            <v>5</v>
          </cell>
        </row>
        <row r="1454">
          <cell r="A1454" t="str">
            <v>33 37</v>
          </cell>
          <cell r="B1454" t="str">
            <v>33</v>
          </cell>
          <cell r="C1454" t="str">
            <v>37</v>
          </cell>
          <cell r="D1454">
            <v>2</v>
          </cell>
          <cell r="E1454">
            <v>4</v>
          </cell>
        </row>
        <row r="1455">
          <cell r="A1455" t="str">
            <v>33 38</v>
          </cell>
          <cell r="B1455" t="str">
            <v>33</v>
          </cell>
          <cell r="C1455" t="str">
            <v>38</v>
          </cell>
          <cell r="D1455">
            <v>3</v>
          </cell>
          <cell r="E1455">
            <v>1</v>
          </cell>
        </row>
        <row r="1456">
          <cell r="A1456" t="str">
            <v>33 39</v>
          </cell>
          <cell r="B1456" t="str">
            <v>33</v>
          </cell>
          <cell r="C1456" t="str">
            <v>39</v>
          </cell>
          <cell r="D1456">
            <v>2</v>
          </cell>
          <cell r="E1456">
            <v>5</v>
          </cell>
        </row>
        <row r="1457">
          <cell r="A1457" t="str">
            <v>33 40</v>
          </cell>
          <cell r="B1457" t="str">
            <v>33</v>
          </cell>
          <cell r="C1457" t="str">
            <v>40</v>
          </cell>
          <cell r="D1457">
            <v>0</v>
          </cell>
          <cell r="E1457">
            <v>3</v>
          </cell>
        </row>
        <row r="1458">
          <cell r="A1458" t="str">
            <v>33 41</v>
          </cell>
          <cell r="B1458" t="str">
            <v>33</v>
          </cell>
          <cell r="C1458" t="str">
            <v>41</v>
          </cell>
          <cell r="D1458">
            <v>5</v>
          </cell>
          <cell r="E1458">
            <v>4</v>
          </cell>
        </row>
        <row r="1459">
          <cell r="A1459" t="str">
            <v>33 42</v>
          </cell>
          <cell r="B1459" t="str">
            <v>33</v>
          </cell>
          <cell r="C1459" t="str">
            <v>42</v>
          </cell>
          <cell r="D1459">
            <v>8</v>
          </cell>
          <cell r="E1459">
            <v>6</v>
          </cell>
        </row>
        <row r="1460">
          <cell r="A1460" t="str">
            <v>33 43</v>
          </cell>
          <cell r="B1460" t="str">
            <v>33</v>
          </cell>
          <cell r="C1460" t="str">
            <v>43</v>
          </cell>
          <cell r="D1460">
            <v>3</v>
          </cell>
          <cell r="E1460">
            <v>6</v>
          </cell>
        </row>
        <row r="1461">
          <cell r="A1461" t="str">
            <v>33 44</v>
          </cell>
          <cell r="B1461" t="str">
            <v>33</v>
          </cell>
          <cell r="C1461" t="str">
            <v>44</v>
          </cell>
          <cell r="D1461">
            <v>6</v>
          </cell>
          <cell r="E1461">
            <v>5</v>
          </cell>
        </row>
        <row r="1462">
          <cell r="A1462" t="str">
            <v>33 45</v>
          </cell>
          <cell r="B1462" t="str">
            <v>33</v>
          </cell>
          <cell r="C1462" t="str">
            <v>45</v>
          </cell>
          <cell r="D1462">
            <v>6</v>
          </cell>
          <cell r="E1462">
            <v>3</v>
          </cell>
        </row>
        <row r="1463">
          <cell r="A1463" t="str">
            <v>33 46</v>
          </cell>
          <cell r="B1463" t="str">
            <v>33</v>
          </cell>
          <cell r="C1463" t="str">
            <v>46</v>
          </cell>
          <cell r="D1463">
            <v>11</v>
          </cell>
          <cell r="E1463">
            <v>5</v>
          </cell>
        </row>
        <row r="1464">
          <cell r="A1464" t="str">
            <v>33 47</v>
          </cell>
          <cell r="B1464" t="str">
            <v>33</v>
          </cell>
          <cell r="C1464" t="str">
            <v>47</v>
          </cell>
          <cell r="D1464">
            <v>8</v>
          </cell>
          <cell r="E1464">
            <v>3</v>
          </cell>
        </row>
        <row r="1465">
          <cell r="A1465" t="str">
            <v>33 48</v>
          </cell>
          <cell r="B1465" t="str">
            <v>33</v>
          </cell>
          <cell r="C1465" t="str">
            <v>48</v>
          </cell>
          <cell r="D1465">
            <v>9</v>
          </cell>
          <cell r="E1465">
            <v>2</v>
          </cell>
        </row>
        <row r="1466">
          <cell r="A1466" t="str">
            <v>33 49</v>
          </cell>
          <cell r="B1466" t="str">
            <v>33</v>
          </cell>
          <cell r="C1466" t="str">
            <v>49</v>
          </cell>
          <cell r="D1466">
            <v>9</v>
          </cell>
          <cell r="E1466">
            <v>1</v>
          </cell>
        </row>
        <row r="1467">
          <cell r="A1467" t="str">
            <v>33 50</v>
          </cell>
          <cell r="B1467" t="str">
            <v>33</v>
          </cell>
          <cell r="C1467" t="str">
            <v>50</v>
          </cell>
          <cell r="D1467">
            <v>7</v>
          </cell>
          <cell r="E1467">
            <v>2</v>
          </cell>
        </row>
        <row r="1468">
          <cell r="A1468" t="str">
            <v>33 51</v>
          </cell>
          <cell r="B1468" t="str">
            <v>33</v>
          </cell>
          <cell r="C1468" t="str">
            <v>51</v>
          </cell>
          <cell r="D1468">
            <v>6</v>
          </cell>
          <cell r="E1468">
            <v>3</v>
          </cell>
        </row>
        <row r="1469">
          <cell r="A1469" t="str">
            <v>33 52</v>
          </cell>
          <cell r="B1469" t="str">
            <v>33</v>
          </cell>
          <cell r="C1469" t="str">
            <v>52</v>
          </cell>
          <cell r="D1469">
            <v>8</v>
          </cell>
          <cell r="E1469">
            <v>2</v>
          </cell>
        </row>
        <row r="1470">
          <cell r="A1470" t="str">
            <v>33 53</v>
          </cell>
          <cell r="B1470" t="str">
            <v>33</v>
          </cell>
          <cell r="C1470" t="str">
            <v>53</v>
          </cell>
          <cell r="D1470">
            <v>3</v>
          </cell>
          <cell r="E1470">
            <v>2</v>
          </cell>
        </row>
        <row r="1471">
          <cell r="A1471" t="str">
            <v>33 54</v>
          </cell>
          <cell r="B1471" t="str">
            <v>33</v>
          </cell>
          <cell r="C1471" t="str">
            <v>54</v>
          </cell>
          <cell r="D1471">
            <v>5</v>
          </cell>
          <cell r="E1471">
            <v>1</v>
          </cell>
        </row>
        <row r="1472">
          <cell r="A1472" t="str">
            <v>33 55</v>
          </cell>
          <cell r="B1472" t="str">
            <v>33</v>
          </cell>
          <cell r="C1472" t="str">
            <v>55</v>
          </cell>
          <cell r="D1472">
            <v>4</v>
          </cell>
          <cell r="E1472">
            <v>1</v>
          </cell>
        </row>
        <row r="1473">
          <cell r="A1473" t="str">
            <v>33 56</v>
          </cell>
          <cell r="B1473" t="str">
            <v>33</v>
          </cell>
          <cell r="C1473" t="str">
            <v>56</v>
          </cell>
          <cell r="D1473">
            <v>2</v>
          </cell>
          <cell r="E1473">
            <v>1</v>
          </cell>
        </row>
        <row r="1474">
          <cell r="A1474" t="str">
            <v>33 57</v>
          </cell>
          <cell r="B1474" t="str">
            <v>33</v>
          </cell>
          <cell r="C1474" t="str">
            <v>57</v>
          </cell>
          <cell r="D1474">
            <v>1</v>
          </cell>
          <cell r="E1474">
            <v>0</v>
          </cell>
        </row>
        <row r="1475">
          <cell r="A1475" t="str">
            <v>33 58</v>
          </cell>
          <cell r="B1475" t="str">
            <v>33</v>
          </cell>
          <cell r="C1475" t="str">
            <v>58</v>
          </cell>
          <cell r="D1475">
            <v>2</v>
          </cell>
          <cell r="E1475">
            <v>0</v>
          </cell>
        </row>
        <row r="1476">
          <cell r="A1476" t="str">
            <v>33 59</v>
          </cell>
          <cell r="B1476" t="str">
            <v>33</v>
          </cell>
          <cell r="C1476" t="str">
            <v>59</v>
          </cell>
          <cell r="D1476">
            <v>4</v>
          </cell>
          <cell r="E1476">
            <v>0</v>
          </cell>
        </row>
        <row r="1477">
          <cell r="A1477" t="str">
            <v>33 60</v>
          </cell>
          <cell r="B1477" t="str">
            <v>33</v>
          </cell>
          <cell r="C1477" t="str">
            <v>60</v>
          </cell>
          <cell r="D1477">
            <v>5</v>
          </cell>
          <cell r="E1477">
            <v>0</v>
          </cell>
        </row>
        <row r="1478">
          <cell r="A1478" t="str">
            <v>33 61</v>
          </cell>
          <cell r="B1478" t="str">
            <v>33</v>
          </cell>
          <cell r="C1478" t="str">
            <v>61</v>
          </cell>
          <cell r="D1478">
            <v>2</v>
          </cell>
          <cell r="E1478">
            <v>0</v>
          </cell>
        </row>
        <row r="1479">
          <cell r="A1479" t="str">
            <v>33 62</v>
          </cell>
          <cell r="B1479" t="str">
            <v>33</v>
          </cell>
          <cell r="C1479" t="str">
            <v>62</v>
          </cell>
          <cell r="D1479">
            <v>0</v>
          </cell>
          <cell r="E1479">
            <v>0</v>
          </cell>
        </row>
        <row r="1480">
          <cell r="A1480" t="str">
            <v>33 63</v>
          </cell>
          <cell r="B1480" t="str">
            <v>33</v>
          </cell>
          <cell r="C1480" t="str">
            <v>63</v>
          </cell>
          <cell r="D1480">
            <v>3</v>
          </cell>
          <cell r="E1480">
            <v>0</v>
          </cell>
        </row>
        <row r="1481">
          <cell r="A1481" t="str">
            <v>33 64</v>
          </cell>
          <cell r="B1481" t="str">
            <v>33</v>
          </cell>
          <cell r="C1481" t="str">
            <v>64</v>
          </cell>
          <cell r="D1481">
            <v>1</v>
          </cell>
          <cell r="E1481">
            <v>0</v>
          </cell>
        </row>
        <row r="1482">
          <cell r="A1482" t="str">
            <v>33 65</v>
          </cell>
          <cell r="B1482" t="str">
            <v>33</v>
          </cell>
          <cell r="C1482" t="str">
            <v>65</v>
          </cell>
          <cell r="D1482">
            <v>0</v>
          </cell>
          <cell r="E1482">
            <v>0</v>
          </cell>
        </row>
        <row r="1483">
          <cell r="A1483" t="str">
            <v>33 66</v>
          </cell>
          <cell r="B1483" t="str">
            <v>33</v>
          </cell>
          <cell r="C1483" t="str">
            <v>66</v>
          </cell>
          <cell r="D1483">
            <v>1</v>
          </cell>
          <cell r="E1483">
            <v>0</v>
          </cell>
        </row>
        <row r="1484">
          <cell r="A1484" t="str">
            <v>33 67</v>
          </cell>
          <cell r="B1484" t="str">
            <v>33</v>
          </cell>
          <cell r="C1484" t="str">
            <v>67</v>
          </cell>
          <cell r="D1484">
            <v>0</v>
          </cell>
          <cell r="E1484">
            <v>0</v>
          </cell>
        </row>
        <row r="1485">
          <cell r="A1485" t="str">
            <v>33 68</v>
          </cell>
          <cell r="B1485" t="str">
            <v>33</v>
          </cell>
          <cell r="C1485" t="str">
            <v>68</v>
          </cell>
          <cell r="D1485">
            <v>0</v>
          </cell>
          <cell r="E1485">
            <v>0</v>
          </cell>
        </row>
        <row r="1486">
          <cell r="A1486" t="str">
            <v>33 69</v>
          </cell>
          <cell r="B1486" t="str">
            <v>33</v>
          </cell>
          <cell r="C1486" t="str">
            <v>69</v>
          </cell>
          <cell r="D1486">
            <v>0</v>
          </cell>
          <cell r="E1486">
            <v>0</v>
          </cell>
        </row>
        <row r="1487">
          <cell r="A1487" t="str">
            <v>33 70</v>
          </cell>
          <cell r="B1487" t="str">
            <v>33</v>
          </cell>
          <cell r="C1487" t="str">
            <v>70</v>
          </cell>
          <cell r="D1487">
            <v>0</v>
          </cell>
          <cell r="E1487">
            <v>0</v>
          </cell>
        </row>
        <row r="1488">
          <cell r="A1488" t="str">
            <v>34 27</v>
          </cell>
          <cell r="B1488" t="str">
            <v>34</v>
          </cell>
          <cell r="C1488" t="str">
            <v>27</v>
          </cell>
          <cell r="D1488">
            <v>0</v>
          </cell>
          <cell r="E1488">
            <v>0</v>
          </cell>
        </row>
        <row r="1489">
          <cell r="A1489" t="str">
            <v>34 28</v>
          </cell>
          <cell r="B1489" t="str">
            <v>34</v>
          </cell>
          <cell r="C1489" t="str">
            <v>28</v>
          </cell>
          <cell r="D1489">
            <v>0</v>
          </cell>
          <cell r="E1489">
            <v>0</v>
          </cell>
        </row>
        <row r="1490">
          <cell r="A1490" t="str">
            <v>34 29</v>
          </cell>
          <cell r="B1490" t="str">
            <v>34</v>
          </cell>
          <cell r="C1490" t="str">
            <v>29</v>
          </cell>
          <cell r="D1490">
            <v>0</v>
          </cell>
          <cell r="E1490">
            <v>1</v>
          </cell>
        </row>
        <row r="1491">
          <cell r="A1491" t="str">
            <v>34 30</v>
          </cell>
          <cell r="B1491" t="str">
            <v>34</v>
          </cell>
          <cell r="C1491" t="str">
            <v>30</v>
          </cell>
          <cell r="D1491">
            <v>1</v>
          </cell>
          <cell r="E1491">
            <v>3</v>
          </cell>
        </row>
        <row r="1492">
          <cell r="A1492" t="str">
            <v>34 31</v>
          </cell>
          <cell r="B1492" t="str">
            <v>34</v>
          </cell>
          <cell r="C1492" t="str">
            <v>31</v>
          </cell>
          <cell r="D1492">
            <v>1</v>
          </cell>
          <cell r="E1492">
            <v>0</v>
          </cell>
        </row>
        <row r="1493">
          <cell r="A1493" t="str">
            <v>34 32</v>
          </cell>
          <cell r="B1493" t="str">
            <v>34</v>
          </cell>
          <cell r="C1493" t="str">
            <v>32</v>
          </cell>
          <cell r="D1493">
            <v>1</v>
          </cell>
          <cell r="E1493">
            <v>1</v>
          </cell>
        </row>
        <row r="1494">
          <cell r="A1494" t="str">
            <v>34 33</v>
          </cell>
          <cell r="B1494" t="str">
            <v>34</v>
          </cell>
          <cell r="C1494" t="str">
            <v>33</v>
          </cell>
          <cell r="D1494">
            <v>1</v>
          </cell>
          <cell r="E1494">
            <v>2</v>
          </cell>
        </row>
        <row r="1495">
          <cell r="A1495" t="str">
            <v>34 34</v>
          </cell>
          <cell r="B1495" t="str">
            <v>34</v>
          </cell>
          <cell r="C1495" t="str">
            <v>34</v>
          </cell>
          <cell r="D1495">
            <v>0</v>
          </cell>
          <cell r="E1495">
            <v>5</v>
          </cell>
        </row>
        <row r="1496">
          <cell r="A1496" t="str">
            <v>34 35</v>
          </cell>
          <cell r="B1496" t="str">
            <v>34</v>
          </cell>
          <cell r="C1496" t="str">
            <v>35</v>
          </cell>
          <cell r="D1496">
            <v>0</v>
          </cell>
          <cell r="E1496">
            <v>2</v>
          </cell>
        </row>
        <row r="1497">
          <cell r="A1497" t="str">
            <v>34 36</v>
          </cell>
          <cell r="B1497" t="str">
            <v>34</v>
          </cell>
          <cell r="C1497" t="str">
            <v>36</v>
          </cell>
          <cell r="D1497">
            <v>0</v>
          </cell>
          <cell r="E1497">
            <v>5</v>
          </cell>
        </row>
        <row r="1498">
          <cell r="A1498" t="str">
            <v>34 37</v>
          </cell>
          <cell r="B1498" t="str">
            <v>34</v>
          </cell>
          <cell r="C1498" t="str">
            <v>37</v>
          </cell>
          <cell r="D1498">
            <v>1</v>
          </cell>
          <cell r="E1498">
            <v>0</v>
          </cell>
        </row>
        <row r="1499">
          <cell r="A1499" t="str">
            <v>34 38</v>
          </cell>
          <cell r="B1499" t="str">
            <v>34</v>
          </cell>
          <cell r="C1499" t="str">
            <v>38</v>
          </cell>
          <cell r="D1499">
            <v>3</v>
          </cell>
          <cell r="E1499">
            <v>3</v>
          </cell>
        </row>
        <row r="1500">
          <cell r="A1500" t="str">
            <v>34 39</v>
          </cell>
          <cell r="B1500" t="str">
            <v>34</v>
          </cell>
          <cell r="C1500" t="str">
            <v>39</v>
          </cell>
          <cell r="D1500">
            <v>2</v>
          </cell>
          <cell r="E1500">
            <v>1</v>
          </cell>
        </row>
        <row r="1501">
          <cell r="A1501" t="str">
            <v>34 40</v>
          </cell>
          <cell r="B1501" t="str">
            <v>34</v>
          </cell>
          <cell r="C1501" t="str">
            <v>40</v>
          </cell>
          <cell r="D1501">
            <v>2</v>
          </cell>
          <cell r="E1501">
            <v>3</v>
          </cell>
        </row>
        <row r="1502">
          <cell r="A1502" t="str">
            <v>34 41</v>
          </cell>
          <cell r="B1502" t="str">
            <v>34</v>
          </cell>
          <cell r="C1502" t="str">
            <v>41</v>
          </cell>
          <cell r="D1502">
            <v>2</v>
          </cell>
          <cell r="E1502">
            <v>2</v>
          </cell>
        </row>
        <row r="1503">
          <cell r="A1503" t="str">
            <v>34 42</v>
          </cell>
          <cell r="B1503" t="str">
            <v>34</v>
          </cell>
          <cell r="C1503" t="str">
            <v>42</v>
          </cell>
          <cell r="D1503">
            <v>3</v>
          </cell>
          <cell r="E1503">
            <v>9</v>
          </cell>
        </row>
        <row r="1504">
          <cell r="A1504" t="str">
            <v>34 43</v>
          </cell>
          <cell r="B1504" t="str">
            <v>34</v>
          </cell>
          <cell r="C1504" t="str">
            <v>43</v>
          </cell>
          <cell r="D1504">
            <v>6</v>
          </cell>
          <cell r="E1504">
            <v>5</v>
          </cell>
        </row>
        <row r="1505">
          <cell r="A1505" t="str">
            <v>34 44</v>
          </cell>
          <cell r="B1505" t="str">
            <v>34</v>
          </cell>
          <cell r="C1505" t="str">
            <v>44</v>
          </cell>
          <cell r="D1505">
            <v>8</v>
          </cell>
          <cell r="E1505">
            <v>1</v>
          </cell>
        </row>
        <row r="1506">
          <cell r="A1506" t="str">
            <v>34 45</v>
          </cell>
          <cell r="B1506" t="str">
            <v>34</v>
          </cell>
          <cell r="C1506" t="str">
            <v>45</v>
          </cell>
          <cell r="D1506">
            <v>6</v>
          </cell>
          <cell r="E1506">
            <v>4</v>
          </cell>
        </row>
        <row r="1507">
          <cell r="A1507" t="str">
            <v>34 46</v>
          </cell>
          <cell r="B1507" t="str">
            <v>34</v>
          </cell>
          <cell r="C1507" t="str">
            <v>46</v>
          </cell>
          <cell r="D1507">
            <v>10</v>
          </cell>
          <cell r="E1507">
            <v>7</v>
          </cell>
        </row>
        <row r="1508">
          <cell r="A1508" t="str">
            <v>34 47</v>
          </cell>
          <cell r="B1508" t="str">
            <v>34</v>
          </cell>
          <cell r="C1508" t="str">
            <v>47</v>
          </cell>
          <cell r="D1508">
            <v>4</v>
          </cell>
          <cell r="E1508">
            <v>4</v>
          </cell>
        </row>
        <row r="1509">
          <cell r="A1509" t="str">
            <v>34 48</v>
          </cell>
          <cell r="B1509" t="str">
            <v>34</v>
          </cell>
          <cell r="C1509" t="str">
            <v>48</v>
          </cell>
          <cell r="D1509">
            <v>6</v>
          </cell>
          <cell r="E1509">
            <v>3</v>
          </cell>
        </row>
        <row r="1510">
          <cell r="A1510" t="str">
            <v>34 49</v>
          </cell>
          <cell r="B1510" t="str">
            <v>34</v>
          </cell>
          <cell r="C1510" t="str">
            <v>49</v>
          </cell>
          <cell r="D1510">
            <v>8</v>
          </cell>
          <cell r="E1510">
            <v>3</v>
          </cell>
        </row>
        <row r="1511">
          <cell r="A1511" t="str">
            <v>34 50</v>
          </cell>
          <cell r="B1511" t="str">
            <v>34</v>
          </cell>
          <cell r="C1511" t="str">
            <v>50</v>
          </cell>
          <cell r="D1511">
            <v>4</v>
          </cell>
          <cell r="E1511">
            <v>0</v>
          </cell>
        </row>
        <row r="1512">
          <cell r="A1512" t="str">
            <v>34 51</v>
          </cell>
          <cell r="B1512" t="str">
            <v>34</v>
          </cell>
          <cell r="C1512" t="str">
            <v>51</v>
          </cell>
          <cell r="D1512">
            <v>4</v>
          </cell>
          <cell r="E1512">
            <v>1</v>
          </cell>
        </row>
        <row r="1513">
          <cell r="A1513" t="str">
            <v>34 52</v>
          </cell>
          <cell r="B1513" t="str">
            <v>34</v>
          </cell>
          <cell r="C1513" t="str">
            <v>52</v>
          </cell>
          <cell r="D1513">
            <v>3</v>
          </cell>
          <cell r="E1513">
            <v>1</v>
          </cell>
        </row>
        <row r="1514">
          <cell r="A1514" t="str">
            <v>34 53</v>
          </cell>
          <cell r="B1514" t="str">
            <v>34</v>
          </cell>
          <cell r="C1514" t="str">
            <v>53</v>
          </cell>
          <cell r="D1514">
            <v>3</v>
          </cell>
          <cell r="E1514">
            <v>1</v>
          </cell>
        </row>
        <row r="1515">
          <cell r="A1515" t="str">
            <v>34 54</v>
          </cell>
          <cell r="B1515" t="str">
            <v>34</v>
          </cell>
          <cell r="C1515" t="str">
            <v>54</v>
          </cell>
          <cell r="D1515">
            <v>2</v>
          </cell>
          <cell r="E1515">
            <v>0</v>
          </cell>
        </row>
        <row r="1516">
          <cell r="A1516" t="str">
            <v>34 55</v>
          </cell>
          <cell r="B1516" t="str">
            <v>34</v>
          </cell>
          <cell r="C1516" t="str">
            <v>55</v>
          </cell>
          <cell r="D1516">
            <v>2</v>
          </cell>
          <cell r="E1516">
            <v>0</v>
          </cell>
        </row>
        <row r="1517">
          <cell r="A1517" t="str">
            <v>34 56</v>
          </cell>
          <cell r="B1517" t="str">
            <v>34</v>
          </cell>
          <cell r="C1517" t="str">
            <v>56</v>
          </cell>
          <cell r="D1517">
            <v>2</v>
          </cell>
          <cell r="E1517">
            <v>0</v>
          </cell>
        </row>
        <row r="1518">
          <cell r="A1518" t="str">
            <v>34 57</v>
          </cell>
          <cell r="B1518" t="str">
            <v>34</v>
          </cell>
          <cell r="C1518" t="str">
            <v>57</v>
          </cell>
          <cell r="D1518">
            <v>2</v>
          </cell>
          <cell r="E1518">
            <v>0</v>
          </cell>
        </row>
        <row r="1519">
          <cell r="A1519" t="str">
            <v>34 58</v>
          </cell>
          <cell r="B1519" t="str">
            <v>34</v>
          </cell>
          <cell r="C1519" t="str">
            <v>58</v>
          </cell>
          <cell r="D1519">
            <v>4</v>
          </cell>
          <cell r="E1519">
            <v>0</v>
          </cell>
        </row>
        <row r="1520">
          <cell r="A1520" t="str">
            <v>34 59</v>
          </cell>
          <cell r="B1520" t="str">
            <v>34</v>
          </cell>
          <cell r="C1520" t="str">
            <v>59</v>
          </cell>
          <cell r="D1520">
            <v>3</v>
          </cell>
          <cell r="E1520">
            <v>0</v>
          </cell>
        </row>
        <row r="1521">
          <cell r="A1521" t="str">
            <v>34 60</v>
          </cell>
          <cell r="B1521" t="str">
            <v>34</v>
          </cell>
          <cell r="C1521" t="str">
            <v>60</v>
          </cell>
          <cell r="D1521">
            <v>6</v>
          </cell>
          <cell r="E1521">
            <v>0</v>
          </cell>
        </row>
        <row r="1522">
          <cell r="A1522" t="str">
            <v>34 61</v>
          </cell>
          <cell r="B1522" t="str">
            <v>34</v>
          </cell>
          <cell r="C1522" t="str">
            <v>61</v>
          </cell>
          <cell r="D1522">
            <v>2</v>
          </cell>
          <cell r="E1522">
            <v>0</v>
          </cell>
        </row>
        <row r="1523">
          <cell r="A1523" t="str">
            <v>34 62</v>
          </cell>
          <cell r="B1523" t="str">
            <v>34</v>
          </cell>
          <cell r="C1523" t="str">
            <v>62</v>
          </cell>
          <cell r="D1523">
            <v>1</v>
          </cell>
          <cell r="E1523">
            <v>0</v>
          </cell>
        </row>
        <row r="1524">
          <cell r="A1524" t="str">
            <v>34 63</v>
          </cell>
          <cell r="B1524" t="str">
            <v>34</v>
          </cell>
          <cell r="C1524" t="str">
            <v>63</v>
          </cell>
          <cell r="D1524">
            <v>2</v>
          </cell>
          <cell r="E1524">
            <v>0</v>
          </cell>
        </row>
        <row r="1525">
          <cell r="A1525" t="str">
            <v>34 64</v>
          </cell>
          <cell r="B1525" t="str">
            <v>34</v>
          </cell>
          <cell r="C1525" t="str">
            <v>64</v>
          </cell>
          <cell r="D1525">
            <v>0</v>
          </cell>
          <cell r="E1525">
            <v>0</v>
          </cell>
        </row>
        <row r="1526">
          <cell r="A1526" t="str">
            <v>34 65</v>
          </cell>
          <cell r="B1526" t="str">
            <v>34</v>
          </cell>
          <cell r="C1526" t="str">
            <v>65</v>
          </cell>
          <cell r="D1526">
            <v>0</v>
          </cell>
          <cell r="E1526">
            <v>0</v>
          </cell>
        </row>
        <row r="1527">
          <cell r="A1527" t="str">
            <v>34 66</v>
          </cell>
          <cell r="B1527" t="str">
            <v>34</v>
          </cell>
          <cell r="C1527" t="str">
            <v>66</v>
          </cell>
          <cell r="D1527">
            <v>1</v>
          </cell>
          <cell r="E1527">
            <v>0</v>
          </cell>
        </row>
        <row r="1528">
          <cell r="A1528" t="str">
            <v>34 67</v>
          </cell>
          <cell r="B1528" t="str">
            <v>34</v>
          </cell>
          <cell r="C1528" t="str">
            <v>67</v>
          </cell>
          <cell r="D1528">
            <v>0</v>
          </cell>
          <cell r="E1528">
            <v>0</v>
          </cell>
        </row>
        <row r="1529">
          <cell r="A1529" t="str">
            <v>34 68</v>
          </cell>
          <cell r="B1529" t="str">
            <v>34</v>
          </cell>
          <cell r="C1529" t="str">
            <v>68</v>
          </cell>
          <cell r="D1529">
            <v>0</v>
          </cell>
          <cell r="E1529">
            <v>0</v>
          </cell>
        </row>
        <row r="1530">
          <cell r="A1530" t="str">
            <v>34 69</v>
          </cell>
          <cell r="B1530" t="str">
            <v>34</v>
          </cell>
          <cell r="C1530" t="str">
            <v>69</v>
          </cell>
          <cell r="D1530">
            <v>0</v>
          </cell>
          <cell r="E1530">
            <v>0</v>
          </cell>
        </row>
        <row r="1531">
          <cell r="A1531" t="str">
            <v>34 70</v>
          </cell>
          <cell r="B1531" t="str">
            <v>34</v>
          </cell>
          <cell r="C1531" t="str">
            <v>70</v>
          </cell>
          <cell r="D1531">
            <v>0</v>
          </cell>
          <cell r="E1531">
            <v>0</v>
          </cell>
        </row>
        <row r="1532">
          <cell r="A1532" t="str">
            <v>35 27</v>
          </cell>
          <cell r="B1532" t="str">
            <v>35</v>
          </cell>
          <cell r="C1532" t="str">
            <v>27</v>
          </cell>
          <cell r="D1532">
            <v>0</v>
          </cell>
          <cell r="E1532">
            <v>0</v>
          </cell>
        </row>
        <row r="1533">
          <cell r="A1533" t="str">
            <v>35 28</v>
          </cell>
          <cell r="B1533" t="str">
            <v>35</v>
          </cell>
          <cell r="C1533" t="str">
            <v>28</v>
          </cell>
          <cell r="D1533">
            <v>1</v>
          </cell>
          <cell r="E1533">
            <v>1</v>
          </cell>
        </row>
        <row r="1534">
          <cell r="A1534" t="str">
            <v>35 29</v>
          </cell>
          <cell r="B1534" t="str">
            <v>35</v>
          </cell>
          <cell r="C1534" t="str">
            <v>29</v>
          </cell>
          <cell r="D1534">
            <v>0</v>
          </cell>
          <cell r="E1534">
            <v>1</v>
          </cell>
        </row>
        <row r="1535">
          <cell r="A1535" t="str">
            <v>35 30</v>
          </cell>
          <cell r="B1535" t="str">
            <v>35</v>
          </cell>
          <cell r="C1535" t="str">
            <v>30</v>
          </cell>
          <cell r="D1535">
            <v>1</v>
          </cell>
          <cell r="E1535">
            <v>1</v>
          </cell>
        </row>
        <row r="1536">
          <cell r="A1536" t="str">
            <v>35 31</v>
          </cell>
          <cell r="B1536" t="str">
            <v>35</v>
          </cell>
          <cell r="C1536" t="str">
            <v>31</v>
          </cell>
          <cell r="D1536">
            <v>2</v>
          </cell>
          <cell r="E1536">
            <v>6</v>
          </cell>
        </row>
        <row r="1537">
          <cell r="A1537" t="str">
            <v>35 32</v>
          </cell>
          <cell r="B1537" t="str">
            <v>35</v>
          </cell>
          <cell r="C1537" t="str">
            <v>32</v>
          </cell>
          <cell r="D1537">
            <v>2</v>
          </cell>
          <cell r="E1537">
            <v>3</v>
          </cell>
        </row>
        <row r="1538">
          <cell r="A1538" t="str">
            <v>35 33</v>
          </cell>
          <cell r="B1538" t="str">
            <v>35</v>
          </cell>
          <cell r="C1538" t="str">
            <v>33</v>
          </cell>
          <cell r="D1538">
            <v>2</v>
          </cell>
          <cell r="E1538">
            <v>2</v>
          </cell>
        </row>
        <row r="1539">
          <cell r="A1539" t="str">
            <v>35 34</v>
          </cell>
          <cell r="B1539" t="str">
            <v>35</v>
          </cell>
          <cell r="C1539" t="str">
            <v>34</v>
          </cell>
          <cell r="D1539">
            <v>0</v>
          </cell>
          <cell r="E1539">
            <v>0</v>
          </cell>
        </row>
        <row r="1540">
          <cell r="A1540" t="str">
            <v>35 35</v>
          </cell>
          <cell r="B1540" t="str">
            <v>35</v>
          </cell>
          <cell r="C1540" t="str">
            <v>35</v>
          </cell>
          <cell r="D1540">
            <v>2</v>
          </cell>
          <cell r="E1540">
            <v>2</v>
          </cell>
        </row>
        <row r="1541">
          <cell r="A1541" t="str">
            <v>35 36</v>
          </cell>
          <cell r="B1541" t="str">
            <v>35</v>
          </cell>
          <cell r="C1541" t="str">
            <v>36</v>
          </cell>
          <cell r="D1541">
            <v>1</v>
          </cell>
          <cell r="E1541">
            <v>3</v>
          </cell>
        </row>
        <row r="1542">
          <cell r="A1542" t="str">
            <v>35 37</v>
          </cell>
          <cell r="B1542" t="str">
            <v>35</v>
          </cell>
          <cell r="C1542" t="str">
            <v>37</v>
          </cell>
          <cell r="D1542">
            <v>2</v>
          </cell>
          <cell r="E1542">
            <v>4</v>
          </cell>
        </row>
        <row r="1543">
          <cell r="A1543" t="str">
            <v>35 38</v>
          </cell>
          <cell r="B1543" t="str">
            <v>35</v>
          </cell>
          <cell r="C1543" t="str">
            <v>38</v>
          </cell>
          <cell r="D1543">
            <v>3</v>
          </cell>
          <cell r="E1543">
            <v>4</v>
          </cell>
        </row>
        <row r="1544">
          <cell r="A1544" t="str">
            <v>35 39</v>
          </cell>
          <cell r="B1544" t="str">
            <v>35</v>
          </cell>
          <cell r="C1544" t="str">
            <v>39</v>
          </cell>
          <cell r="D1544">
            <v>4</v>
          </cell>
          <cell r="E1544">
            <v>4</v>
          </cell>
        </row>
        <row r="1545">
          <cell r="A1545" t="str">
            <v>35 40</v>
          </cell>
          <cell r="B1545" t="str">
            <v>35</v>
          </cell>
          <cell r="C1545" t="str">
            <v>40</v>
          </cell>
          <cell r="D1545">
            <v>3</v>
          </cell>
          <cell r="E1545">
            <v>3</v>
          </cell>
        </row>
        <row r="1546">
          <cell r="A1546" t="str">
            <v>35 41</v>
          </cell>
          <cell r="B1546" t="str">
            <v>35</v>
          </cell>
          <cell r="C1546" t="str">
            <v>41</v>
          </cell>
          <cell r="D1546">
            <v>3</v>
          </cell>
          <cell r="E1546">
            <v>0</v>
          </cell>
        </row>
        <row r="1547">
          <cell r="A1547" t="str">
            <v>35 42</v>
          </cell>
          <cell r="B1547" t="str">
            <v>35</v>
          </cell>
          <cell r="C1547" t="str">
            <v>42</v>
          </cell>
          <cell r="D1547">
            <v>7</v>
          </cell>
          <cell r="E1547">
            <v>5</v>
          </cell>
        </row>
        <row r="1548">
          <cell r="A1548" t="str">
            <v>35 43</v>
          </cell>
          <cell r="B1548" t="str">
            <v>35</v>
          </cell>
          <cell r="C1548" t="str">
            <v>43</v>
          </cell>
          <cell r="D1548">
            <v>4</v>
          </cell>
          <cell r="E1548">
            <v>6</v>
          </cell>
        </row>
        <row r="1549">
          <cell r="A1549" t="str">
            <v>35 44</v>
          </cell>
          <cell r="B1549" t="str">
            <v>35</v>
          </cell>
          <cell r="C1549" t="str">
            <v>44</v>
          </cell>
          <cell r="D1549">
            <v>4</v>
          </cell>
          <cell r="E1549">
            <v>5</v>
          </cell>
        </row>
        <row r="1550">
          <cell r="A1550" t="str">
            <v>35 45</v>
          </cell>
          <cell r="B1550" t="str">
            <v>35</v>
          </cell>
          <cell r="C1550" t="str">
            <v>45</v>
          </cell>
          <cell r="D1550">
            <v>2</v>
          </cell>
          <cell r="E1550">
            <v>5</v>
          </cell>
        </row>
        <row r="1551">
          <cell r="A1551" t="str">
            <v>35 46</v>
          </cell>
          <cell r="B1551" t="str">
            <v>35</v>
          </cell>
          <cell r="C1551" t="str">
            <v>46</v>
          </cell>
          <cell r="D1551">
            <v>5</v>
          </cell>
          <cell r="E1551">
            <v>4</v>
          </cell>
        </row>
        <row r="1552">
          <cell r="A1552" t="str">
            <v>35 47</v>
          </cell>
          <cell r="B1552" t="str">
            <v>35</v>
          </cell>
          <cell r="C1552" t="str">
            <v>47</v>
          </cell>
          <cell r="D1552">
            <v>6</v>
          </cell>
          <cell r="E1552">
            <v>3</v>
          </cell>
        </row>
        <row r="1553">
          <cell r="A1553" t="str">
            <v>35 48</v>
          </cell>
          <cell r="B1553" t="str">
            <v>35</v>
          </cell>
          <cell r="C1553" t="str">
            <v>48</v>
          </cell>
          <cell r="D1553">
            <v>9</v>
          </cell>
          <cell r="E1553">
            <v>2</v>
          </cell>
        </row>
        <row r="1554">
          <cell r="A1554" t="str">
            <v>35 49</v>
          </cell>
          <cell r="B1554" t="str">
            <v>35</v>
          </cell>
          <cell r="C1554" t="str">
            <v>49</v>
          </cell>
          <cell r="D1554">
            <v>6</v>
          </cell>
          <cell r="E1554">
            <v>3</v>
          </cell>
        </row>
        <row r="1555">
          <cell r="A1555" t="str">
            <v>35 50</v>
          </cell>
          <cell r="B1555" t="str">
            <v>35</v>
          </cell>
          <cell r="C1555" t="str">
            <v>50</v>
          </cell>
          <cell r="D1555">
            <v>10</v>
          </cell>
          <cell r="E1555">
            <v>2</v>
          </cell>
        </row>
        <row r="1556">
          <cell r="A1556" t="str">
            <v>35 51</v>
          </cell>
          <cell r="B1556" t="str">
            <v>35</v>
          </cell>
          <cell r="C1556" t="str">
            <v>51</v>
          </cell>
          <cell r="D1556">
            <v>7</v>
          </cell>
          <cell r="E1556">
            <v>1</v>
          </cell>
        </row>
        <row r="1557">
          <cell r="A1557" t="str">
            <v>35 52</v>
          </cell>
          <cell r="B1557" t="str">
            <v>35</v>
          </cell>
          <cell r="C1557" t="str">
            <v>52</v>
          </cell>
          <cell r="D1557">
            <v>5</v>
          </cell>
          <cell r="E1557">
            <v>4</v>
          </cell>
        </row>
        <row r="1558">
          <cell r="A1558" t="str">
            <v>35 53</v>
          </cell>
          <cell r="B1558" t="str">
            <v>35</v>
          </cell>
          <cell r="C1558" t="str">
            <v>53</v>
          </cell>
          <cell r="D1558">
            <v>4</v>
          </cell>
          <cell r="E1558">
            <v>1</v>
          </cell>
        </row>
        <row r="1559">
          <cell r="A1559" t="str">
            <v>35 54</v>
          </cell>
          <cell r="B1559" t="str">
            <v>35</v>
          </cell>
          <cell r="C1559" t="str">
            <v>54</v>
          </cell>
          <cell r="D1559">
            <v>2</v>
          </cell>
          <cell r="E1559">
            <v>1</v>
          </cell>
        </row>
        <row r="1560">
          <cell r="A1560" t="str">
            <v>35 55</v>
          </cell>
          <cell r="B1560" t="str">
            <v>35</v>
          </cell>
          <cell r="C1560" t="str">
            <v>55</v>
          </cell>
          <cell r="D1560">
            <v>4</v>
          </cell>
          <cell r="E1560">
            <v>1</v>
          </cell>
        </row>
        <row r="1561">
          <cell r="A1561" t="str">
            <v>35 56</v>
          </cell>
          <cell r="B1561" t="str">
            <v>35</v>
          </cell>
          <cell r="C1561" t="str">
            <v>56</v>
          </cell>
          <cell r="D1561">
            <v>4</v>
          </cell>
          <cell r="E1561">
            <v>0</v>
          </cell>
        </row>
        <row r="1562">
          <cell r="A1562" t="str">
            <v>35 57</v>
          </cell>
          <cell r="B1562" t="str">
            <v>35</v>
          </cell>
          <cell r="C1562" t="str">
            <v>57</v>
          </cell>
          <cell r="D1562">
            <v>6</v>
          </cell>
          <cell r="E1562">
            <v>0</v>
          </cell>
        </row>
        <row r="1563">
          <cell r="A1563" t="str">
            <v>35 58</v>
          </cell>
          <cell r="B1563" t="str">
            <v>35</v>
          </cell>
          <cell r="C1563" t="str">
            <v>58</v>
          </cell>
          <cell r="D1563">
            <v>3</v>
          </cell>
          <cell r="E1563">
            <v>0</v>
          </cell>
        </row>
        <row r="1564">
          <cell r="A1564" t="str">
            <v>35 59</v>
          </cell>
          <cell r="B1564" t="str">
            <v>35</v>
          </cell>
          <cell r="C1564" t="str">
            <v>59</v>
          </cell>
          <cell r="D1564">
            <v>2</v>
          </cell>
          <cell r="E1564">
            <v>0</v>
          </cell>
        </row>
        <row r="1565">
          <cell r="A1565" t="str">
            <v>35 60</v>
          </cell>
          <cell r="B1565" t="str">
            <v>35</v>
          </cell>
          <cell r="C1565" t="str">
            <v>60</v>
          </cell>
          <cell r="D1565">
            <v>4</v>
          </cell>
          <cell r="E1565">
            <v>0</v>
          </cell>
        </row>
        <row r="1566">
          <cell r="A1566" t="str">
            <v>35 61</v>
          </cell>
          <cell r="B1566" t="str">
            <v>35</v>
          </cell>
          <cell r="C1566" t="str">
            <v>61</v>
          </cell>
          <cell r="D1566">
            <v>4</v>
          </cell>
          <cell r="E1566">
            <v>0</v>
          </cell>
        </row>
        <row r="1567">
          <cell r="A1567" t="str">
            <v>35 62</v>
          </cell>
          <cell r="B1567" t="str">
            <v>35</v>
          </cell>
          <cell r="C1567" t="str">
            <v>62</v>
          </cell>
          <cell r="D1567">
            <v>4</v>
          </cell>
          <cell r="E1567">
            <v>0</v>
          </cell>
        </row>
        <row r="1568">
          <cell r="A1568" t="str">
            <v>35 63</v>
          </cell>
          <cell r="B1568" t="str">
            <v>35</v>
          </cell>
          <cell r="C1568" t="str">
            <v>63</v>
          </cell>
          <cell r="D1568">
            <v>7</v>
          </cell>
          <cell r="E1568">
            <v>0</v>
          </cell>
        </row>
        <row r="1569">
          <cell r="A1569" t="str">
            <v>35 64</v>
          </cell>
          <cell r="B1569" t="str">
            <v>35</v>
          </cell>
          <cell r="C1569" t="str">
            <v>64</v>
          </cell>
          <cell r="D1569">
            <v>2</v>
          </cell>
          <cell r="E1569">
            <v>0</v>
          </cell>
        </row>
        <row r="1570">
          <cell r="A1570" t="str">
            <v>35 65</v>
          </cell>
          <cell r="B1570" t="str">
            <v>35</v>
          </cell>
          <cell r="C1570" t="str">
            <v>65</v>
          </cell>
          <cell r="D1570">
            <v>2</v>
          </cell>
          <cell r="E1570">
            <v>0</v>
          </cell>
        </row>
        <row r="1571">
          <cell r="A1571" t="str">
            <v>35 66</v>
          </cell>
          <cell r="B1571" t="str">
            <v>35</v>
          </cell>
          <cell r="C1571" t="str">
            <v>66</v>
          </cell>
          <cell r="D1571">
            <v>0</v>
          </cell>
          <cell r="E1571">
            <v>0</v>
          </cell>
        </row>
        <row r="1572">
          <cell r="A1572" t="str">
            <v>35 67</v>
          </cell>
          <cell r="B1572" t="str">
            <v>35</v>
          </cell>
          <cell r="C1572" t="str">
            <v>67</v>
          </cell>
          <cell r="D1572">
            <v>0</v>
          </cell>
          <cell r="E1572">
            <v>0</v>
          </cell>
        </row>
        <row r="1573">
          <cell r="A1573" t="str">
            <v>35 68</v>
          </cell>
          <cell r="B1573" t="str">
            <v>35</v>
          </cell>
          <cell r="C1573" t="str">
            <v>68</v>
          </cell>
          <cell r="D1573">
            <v>0</v>
          </cell>
          <cell r="E1573">
            <v>0</v>
          </cell>
        </row>
        <row r="1574">
          <cell r="A1574" t="str">
            <v>35 69</v>
          </cell>
          <cell r="B1574" t="str">
            <v>35</v>
          </cell>
          <cell r="C1574" t="str">
            <v>69</v>
          </cell>
          <cell r="D1574">
            <v>0</v>
          </cell>
          <cell r="E1574">
            <v>0</v>
          </cell>
        </row>
        <row r="1575">
          <cell r="A1575" t="str">
            <v>35 70</v>
          </cell>
          <cell r="B1575" t="str">
            <v>35</v>
          </cell>
          <cell r="C1575" t="str">
            <v>70</v>
          </cell>
          <cell r="D1575">
            <v>0</v>
          </cell>
          <cell r="E1575">
            <v>0</v>
          </cell>
        </row>
        <row r="1576">
          <cell r="A1576" t="str">
            <v>36 27</v>
          </cell>
          <cell r="B1576" t="str">
            <v>36</v>
          </cell>
          <cell r="C1576" t="str">
            <v>27</v>
          </cell>
          <cell r="D1576">
            <v>0</v>
          </cell>
          <cell r="E1576">
            <v>4</v>
          </cell>
        </row>
        <row r="1577">
          <cell r="A1577" t="str">
            <v>36 28</v>
          </cell>
          <cell r="B1577" t="str">
            <v>36</v>
          </cell>
          <cell r="C1577" t="str">
            <v>28</v>
          </cell>
          <cell r="D1577">
            <v>0</v>
          </cell>
          <cell r="E1577">
            <v>0</v>
          </cell>
        </row>
        <row r="1578">
          <cell r="A1578" t="str">
            <v>36 29</v>
          </cell>
          <cell r="B1578" t="str">
            <v>36</v>
          </cell>
          <cell r="C1578" t="str">
            <v>29</v>
          </cell>
          <cell r="D1578">
            <v>0</v>
          </cell>
          <cell r="E1578">
            <v>2</v>
          </cell>
        </row>
        <row r="1579">
          <cell r="A1579" t="str">
            <v>36 30</v>
          </cell>
          <cell r="B1579" t="str">
            <v>36</v>
          </cell>
          <cell r="C1579" t="str">
            <v>30</v>
          </cell>
          <cell r="D1579">
            <v>3</v>
          </cell>
          <cell r="E1579">
            <v>2</v>
          </cell>
        </row>
        <row r="1580">
          <cell r="A1580" t="str">
            <v>36 31</v>
          </cell>
          <cell r="B1580" t="str">
            <v>36</v>
          </cell>
          <cell r="C1580" t="str">
            <v>31</v>
          </cell>
          <cell r="D1580">
            <v>5</v>
          </cell>
          <cell r="E1580">
            <v>4</v>
          </cell>
        </row>
        <row r="1581">
          <cell r="A1581" t="str">
            <v>36 32</v>
          </cell>
          <cell r="B1581" t="str">
            <v>36</v>
          </cell>
          <cell r="C1581" t="str">
            <v>32</v>
          </cell>
          <cell r="D1581">
            <v>3</v>
          </cell>
          <cell r="E1581">
            <v>3</v>
          </cell>
        </row>
        <row r="1582">
          <cell r="A1582" t="str">
            <v>36 33</v>
          </cell>
          <cell r="B1582" t="str">
            <v>36</v>
          </cell>
          <cell r="C1582" t="str">
            <v>33</v>
          </cell>
          <cell r="D1582">
            <v>1</v>
          </cell>
          <cell r="E1582">
            <v>6</v>
          </cell>
        </row>
        <row r="1583">
          <cell r="A1583" t="str">
            <v>36 34</v>
          </cell>
          <cell r="B1583" t="str">
            <v>36</v>
          </cell>
          <cell r="C1583" t="str">
            <v>34</v>
          </cell>
          <cell r="D1583">
            <v>2</v>
          </cell>
          <cell r="E1583">
            <v>7</v>
          </cell>
        </row>
        <row r="1584">
          <cell r="A1584" t="str">
            <v>36 35</v>
          </cell>
          <cell r="B1584" t="str">
            <v>36</v>
          </cell>
          <cell r="C1584" t="str">
            <v>35</v>
          </cell>
          <cell r="D1584">
            <v>4</v>
          </cell>
          <cell r="E1584">
            <v>5</v>
          </cell>
        </row>
        <row r="1585">
          <cell r="A1585" t="str">
            <v>36 36</v>
          </cell>
          <cell r="B1585" t="str">
            <v>36</v>
          </cell>
          <cell r="C1585" t="str">
            <v>36</v>
          </cell>
          <cell r="D1585">
            <v>4</v>
          </cell>
          <cell r="E1585">
            <v>5</v>
          </cell>
        </row>
        <row r="1586">
          <cell r="A1586" t="str">
            <v>36 37</v>
          </cell>
          <cell r="B1586" t="str">
            <v>36</v>
          </cell>
          <cell r="C1586" t="str">
            <v>37</v>
          </cell>
          <cell r="D1586">
            <v>3</v>
          </cell>
          <cell r="E1586">
            <v>3</v>
          </cell>
        </row>
        <row r="1587">
          <cell r="A1587" t="str">
            <v>36 38</v>
          </cell>
          <cell r="B1587" t="str">
            <v>36</v>
          </cell>
          <cell r="C1587" t="str">
            <v>38</v>
          </cell>
          <cell r="D1587">
            <v>5</v>
          </cell>
          <cell r="E1587">
            <v>1</v>
          </cell>
        </row>
        <row r="1588">
          <cell r="A1588" t="str">
            <v>36 39</v>
          </cell>
          <cell r="B1588" t="str">
            <v>36</v>
          </cell>
          <cell r="C1588" t="str">
            <v>39</v>
          </cell>
          <cell r="D1588">
            <v>4</v>
          </cell>
          <cell r="E1588">
            <v>4</v>
          </cell>
        </row>
        <row r="1589">
          <cell r="A1589" t="str">
            <v>36 40</v>
          </cell>
          <cell r="B1589" t="str">
            <v>36</v>
          </cell>
          <cell r="C1589" t="str">
            <v>40</v>
          </cell>
          <cell r="D1589">
            <v>4</v>
          </cell>
          <cell r="E1589">
            <v>4</v>
          </cell>
        </row>
        <row r="1590">
          <cell r="A1590" t="str">
            <v>36 41</v>
          </cell>
          <cell r="B1590" t="str">
            <v>36</v>
          </cell>
          <cell r="C1590" t="str">
            <v>41</v>
          </cell>
          <cell r="D1590">
            <v>9</v>
          </cell>
          <cell r="E1590">
            <v>2</v>
          </cell>
        </row>
        <row r="1591">
          <cell r="A1591" t="str">
            <v>36 42</v>
          </cell>
          <cell r="B1591" t="str">
            <v>36</v>
          </cell>
          <cell r="C1591" t="str">
            <v>42</v>
          </cell>
          <cell r="D1591">
            <v>3</v>
          </cell>
          <cell r="E1591">
            <v>6</v>
          </cell>
        </row>
        <row r="1592">
          <cell r="A1592" t="str">
            <v>36 43</v>
          </cell>
          <cell r="B1592" t="str">
            <v>36</v>
          </cell>
          <cell r="C1592" t="str">
            <v>43</v>
          </cell>
          <cell r="D1592">
            <v>12</v>
          </cell>
          <cell r="E1592">
            <v>3</v>
          </cell>
        </row>
        <row r="1593">
          <cell r="A1593" t="str">
            <v>36 44</v>
          </cell>
          <cell r="B1593" t="str">
            <v>36</v>
          </cell>
          <cell r="C1593" t="str">
            <v>44</v>
          </cell>
          <cell r="D1593">
            <v>15</v>
          </cell>
          <cell r="E1593">
            <v>7</v>
          </cell>
        </row>
        <row r="1594">
          <cell r="A1594" t="str">
            <v>36 45</v>
          </cell>
          <cell r="B1594" t="str">
            <v>36</v>
          </cell>
          <cell r="C1594" t="str">
            <v>45</v>
          </cell>
          <cell r="D1594">
            <v>9</v>
          </cell>
          <cell r="E1594">
            <v>3</v>
          </cell>
        </row>
        <row r="1595">
          <cell r="A1595" t="str">
            <v>36 46</v>
          </cell>
          <cell r="B1595" t="str">
            <v>36</v>
          </cell>
          <cell r="C1595" t="str">
            <v>46</v>
          </cell>
          <cell r="D1595">
            <v>17</v>
          </cell>
          <cell r="E1595">
            <v>4</v>
          </cell>
        </row>
        <row r="1596">
          <cell r="A1596" t="str">
            <v>36 47</v>
          </cell>
          <cell r="B1596" t="str">
            <v>36</v>
          </cell>
          <cell r="C1596" t="str">
            <v>47</v>
          </cell>
          <cell r="D1596">
            <v>13</v>
          </cell>
          <cell r="E1596">
            <v>9</v>
          </cell>
        </row>
        <row r="1597">
          <cell r="A1597" t="str">
            <v>36 48</v>
          </cell>
          <cell r="B1597" t="str">
            <v>36</v>
          </cell>
          <cell r="C1597" t="str">
            <v>48</v>
          </cell>
          <cell r="D1597">
            <v>14</v>
          </cell>
          <cell r="E1597">
            <v>3</v>
          </cell>
        </row>
        <row r="1598">
          <cell r="A1598" t="str">
            <v>36 49</v>
          </cell>
          <cell r="B1598" t="str">
            <v>36</v>
          </cell>
          <cell r="C1598" t="str">
            <v>49</v>
          </cell>
          <cell r="D1598">
            <v>13</v>
          </cell>
          <cell r="E1598">
            <v>0</v>
          </cell>
        </row>
        <row r="1599">
          <cell r="A1599" t="str">
            <v>36 50</v>
          </cell>
          <cell r="B1599" t="str">
            <v>36</v>
          </cell>
          <cell r="C1599" t="str">
            <v>50</v>
          </cell>
          <cell r="D1599">
            <v>11</v>
          </cell>
          <cell r="E1599">
            <v>1</v>
          </cell>
        </row>
        <row r="1600">
          <cell r="A1600" t="str">
            <v>36 51</v>
          </cell>
          <cell r="B1600" t="str">
            <v>36</v>
          </cell>
          <cell r="C1600" t="str">
            <v>51</v>
          </cell>
          <cell r="D1600">
            <v>7</v>
          </cell>
          <cell r="E1600">
            <v>1</v>
          </cell>
        </row>
        <row r="1601">
          <cell r="A1601" t="str">
            <v>36 52</v>
          </cell>
          <cell r="B1601" t="str">
            <v>36</v>
          </cell>
          <cell r="C1601" t="str">
            <v>52</v>
          </cell>
          <cell r="D1601">
            <v>11</v>
          </cell>
          <cell r="E1601">
            <v>0</v>
          </cell>
        </row>
        <row r="1602">
          <cell r="A1602" t="str">
            <v>36 53</v>
          </cell>
          <cell r="B1602" t="str">
            <v>36</v>
          </cell>
          <cell r="C1602" t="str">
            <v>53</v>
          </cell>
          <cell r="D1602">
            <v>7</v>
          </cell>
          <cell r="E1602">
            <v>1</v>
          </cell>
        </row>
        <row r="1603">
          <cell r="A1603" t="str">
            <v>36 54</v>
          </cell>
          <cell r="B1603" t="str">
            <v>36</v>
          </cell>
          <cell r="C1603" t="str">
            <v>54</v>
          </cell>
          <cell r="D1603">
            <v>5</v>
          </cell>
          <cell r="E1603">
            <v>1</v>
          </cell>
        </row>
        <row r="1604">
          <cell r="A1604" t="str">
            <v>36 55</v>
          </cell>
          <cell r="B1604" t="str">
            <v>36</v>
          </cell>
          <cell r="C1604" t="str">
            <v>55</v>
          </cell>
          <cell r="D1604">
            <v>5</v>
          </cell>
          <cell r="E1604">
            <v>1</v>
          </cell>
        </row>
        <row r="1605">
          <cell r="A1605" t="str">
            <v>36 56</v>
          </cell>
          <cell r="B1605" t="str">
            <v>36</v>
          </cell>
          <cell r="C1605" t="str">
            <v>56</v>
          </cell>
          <cell r="D1605">
            <v>4</v>
          </cell>
          <cell r="E1605">
            <v>1</v>
          </cell>
        </row>
        <row r="1606">
          <cell r="A1606" t="str">
            <v>36 57</v>
          </cell>
          <cell r="B1606" t="str">
            <v>36</v>
          </cell>
          <cell r="C1606" t="str">
            <v>57</v>
          </cell>
          <cell r="D1606">
            <v>4</v>
          </cell>
          <cell r="E1606">
            <v>0</v>
          </cell>
        </row>
        <row r="1607">
          <cell r="A1607" t="str">
            <v>36 58</v>
          </cell>
          <cell r="B1607" t="str">
            <v>36</v>
          </cell>
          <cell r="C1607" t="str">
            <v>58</v>
          </cell>
          <cell r="D1607">
            <v>3</v>
          </cell>
          <cell r="E1607">
            <v>0</v>
          </cell>
        </row>
        <row r="1608">
          <cell r="A1608" t="str">
            <v>36 59</v>
          </cell>
          <cell r="B1608" t="str">
            <v>36</v>
          </cell>
          <cell r="C1608" t="str">
            <v>59</v>
          </cell>
          <cell r="D1608">
            <v>2</v>
          </cell>
          <cell r="E1608">
            <v>0</v>
          </cell>
        </row>
        <row r="1609">
          <cell r="A1609" t="str">
            <v>36 60</v>
          </cell>
          <cell r="B1609" t="str">
            <v>36</v>
          </cell>
          <cell r="C1609" t="str">
            <v>60</v>
          </cell>
          <cell r="D1609">
            <v>4</v>
          </cell>
          <cell r="E1609">
            <v>0</v>
          </cell>
        </row>
        <row r="1610">
          <cell r="A1610" t="str">
            <v>36 61</v>
          </cell>
          <cell r="B1610" t="str">
            <v>36</v>
          </cell>
          <cell r="C1610" t="str">
            <v>61</v>
          </cell>
          <cell r="D1610">
            <v>2</v>
          </cell>
          <cell r="E1610">
            <v>0</v>
          </cell>
        </row>
        <row r="1611">
          <cell r="A1611" t="str">
            <v>36 62</v>
          </cell>
          <cell r="B1611" t="str">
            <v>36</v>
          </cell>
          <cell r="C1611" t="str">
            <v>62</v>
          </cell>
          <cell r="D1611">
            <v>2</v>
          </cell>
          <cell r="E1611">
            <v>0</v>
          </cell>
        </row>
        <row r="1612">
          <cell r="A1612" t="str">
            <v>36 63</v>
          </cell>
          <cell r="B1612" t="str">
            <v>36</v>
          </cell>
          <cell r="C1612" t="str">
            <v>63</v>
          </cell>
          <cell r="D1612">
            <v>3</v>
          </cell>
          <cell r="E1612">
            <v>0</v>
          </cell>
        </row>
        <row r="1613">
          <cell r="A1613" t="str">
            <v>36 64</v>
          </cell>
          <cell r="B1613" t="str">
            <v>36</v>
          </cell>
          <cell r="C1613" t="str">
            <v>64</v>
          </cell>
          <cell r="D1613">
            <v>2</v>
          </cell>
          <cell r="E1613">
            <v>0</v>
          </cell>
        </row>
        <row r="1614">
          <cell r="A1614" t="str">
            <v>36 65</v>
          </cell>
          <cell r="B1614" t="str">
            <v>36</v>
          </cell>
          <cell r="C1614" t="str">
            <v>65</v>
          </cell>
          <cell r="D1614">
            <v>1</v>
          </cell>
          <cell r="E1614">
            <v>0</v>
          </cell>
        </row>
        <row r="1615">
          <cell r="A1615" t="str">
            <v>36 66</v>
          </cell>
          <cell r="B1615" t="str">
            <v>36</v>
          </cell>
          <cell r="C1615" t="str">
            <v>66</v>
          </cell>
          <cell r="D1615">
            <v>0</v>
          </cell>
          <cell r="E1615">
            <v>0</v>
          </cell>
        </row>
        <row r="1616">
          <cell r="A1616" t="str">
            <v>36 67</v>
          </cell>
          <cell r="B1616" t="str">
            <v>36</v>
          </cell>
          <cell r="C1616" t="str">
            <v>67</v>
          </cell>
          <cell r="D1616">
            <v>0</v>
          </cell>
          <cell r="E1616">
            <v>0</v>
          </cell>
        </row>
        <row r="1617">
          <cell r="A1617" t="str">
            <v>36 68</v>
          </cell>
          <cell r="B1617" t="str">
            <v>36</v>
          </cell>
          <cell r="C1617" t="str">
            <v>68</v>
          </cell>
          <cell r="D1617">
            <v>0</v>
          </cell>
          <cell r="E1617">
            <v>0</v>
          </cell>
        </row>
        <row r="1618">
          <cell r="A1618" t="str">
            <v>36 69</v>
          </cell>
          <cell r="B1618" t="str">
            <v>36</v>
          </cell>
          <cell r="C1618" t="str">
            <v>69</v>
          </cell>
          <cell r="D1618">
            <v>0</v>
          </cell>
          <cell r="E1618">
            <v>0</v>
          </cell>
        </row>
        <row r="1619">
          <cell r="A1619" t="str">
            <v>36 70</v>
          </cell>
          <cell r="B1619" t="str">
            <v>36</v>
          </cell>
          <cell r="C1619" t="str">
            <v>70</v>
          </cell>
          <cell r="D1619">
            <v>0</v>
          </cell>
          <cell r="E1619">
            <v>0</v>
          </cell>
        </row>
        <row r="1620">
          <cell r="A1620" t="str">
            <v>37 27</v>
          </cell>
          <cell r="B1620" t="str">
            <v>37</v>
          </cell>
          <cell r="C1620" t="str">
            <v>27</v>
          </cell>
          <cell r="D1620">
            <v>0</v>
          </cell>
          <cell r="E1620">
            <v>0</v>
          </cell>
        </row>
        <row r="1621">
          <cell r="A1621" t="str">
            <v>37 28</v>
          </cell>
          <cell r="B1621" t="str">
            <v>37</v>
          </cell>
          <cell r="C1621" t="str">
            <v>28</v>
          </cell>
          <cell r="D1621">
            <v>0</v>
          </cell>
          <cell r="E1621">
            <v>1</v>
          </cell>
        </row>
        <row r="1622">
          <cell r="A1622" t="str">
            <v>37 29</v>
          </cell>
          <cell r="B1622" t="str">
            <v>37</v>
          </cell>
          <cell r="C1622" t="str">
            <v>29</v>
          </cell>
          <cell r="D1622">
            <v>0</v>
          </cell>
          <cell r="E1622">
            <v>1</v>
          </cell>
        </row>
        <row r="1623">
          <cell r="A1623" t="str">
            <v>37 30</v>
          </cell>
          <cell r="B1623" t="str">
            <v>37</v>
          </cell>
          <cell r="C1623" t="str">
            <v>30</v>
          </cell>
          <cell r="D1623">
            <v>0</v>
          </cell>
          <cell r="E1623">
            <v>1</v>
          </cell>
        </row>
        <row r="1624">
          <cell r="A1624" t="str">
            <v>37 31</v>
          </cell>
          <cell r="B1624" t="str">
            <v>37</v>
          </cell>
          <cell r="C1624" t="str">
            <v>31</v>
          </cell>
          <cell r="D1624">
            <v>0</v>
          </cell>
          <cell r="E1624">
            <v>1</v>
          </cell>
        </row>
        <row r="1625">
          <cell r="A1625" t="str">
            <v>37 32</v>
          </cell>
          <cell r="B1625" t="str">
            <v>37</v>
          </cell>
          <cell r="C1625" t="str">
            <v>32</v>
          </cell>
          <cell r="D1625">
            <v>0</v>
          </cell>
          <cell r="E1625">
            <v>3</v>
          </cell>
        </row>
        <row r="1626">
          <cell r="A1626" t="str">
            <v>37 33</v>
          </cell>
          <cell r="B1626" t="str">
            <v>37</v>
          </cell>
          <cell r="C1626" t="str">
            <v>33</v>
          </cell>
          <cell r="D1626">
            <v>1</v>
          </cell>
          <cell r="E1626">
            <v>1</v>
          </cell>
        </row>
        <row r="1627">
          <cell r="A1627" t="str">
            <v>37 34</v>
          </cell>
          <cell r="B1627" t="str">
            <v>37</v>
          </cell>
          <cell r="C1627" t="str">
            <v>34</v>
          </cell>
          <cell r="D1627">
            <v>0</v>
          </cell>
          <cell r="E1627">
            <v>1</v>
          </cell>
        </row>
        <row r="1628">
          <cell r="A1628" t="str">
            <v>37 35</v>
          </cell>
          <cell r="B1628" t="str">
            <v>37</v>
          </cell>
          <cell r="C1628" t="str">
            <v>35</v>
          </cell>
          <cell r="D1628">
            <v>1</v>
          </cell>
          <cell r="E1628">
            <v>4</v>
          </cell>
        </row>
        <row r="1629">
          <cell r="A1629" t="str">
            <v>37 36</v>
          </cell>
          <cell r="B1629" t="str">
            <v>37</v>
          </cell>
          <cell r="C1629" t="str">
            <v>36</v>
          </cell>
          <cell r="D1629">
            <v>1</v>
          </cell>
          <cell r="E1629">
            <v>1</v>
          </cell>
        </row>
        <row r="1630">
          <cell r="A1630" t="str">
            <v>37 37</v>
          </cell>
          <cell r="B1630" t="str">
            <v>37</v>
          </cell>
          <cell r="C1630" t="str">
            <v>37</v>
          </cell>
          <cell r="D1630">
            <v>2</v>
          </cell>
          <cell r="E1630">
            <v>4</v>
          </cell>
        </row>
        <row r="1631">
          <cell r="A1631" t="str">
            <v>37 38</v>
          </cell>
          <cell r="B1631" t="str">
            <v>37</v>
          </cell>
          <cell r="C1631" t="str">
            <v>38</v>
          </cell>
          <cell r="D1631">
            <v>4</v>
          </cell>
          <cell r="E1631">
            <v>0</v>
          </cell>
        </row>
        <row r="1632">
          <cell r="A1632" t="str">
            <v>37 39</v>
          </cell>
          <cell r="B1632" t="str">
            <v>37</v>
          </cell>
          <cell r="C1632" t="str">
            <v>39</v>
          </cell>
          <cell r="D1632">
            <v>1</v>
          </cell>
          <cell r="E1632">
            <v>2</v>
          </cell>
        </row>
        <row r="1633">
          <cell r="A1633" t="str">
            <v>37 40</v>
          </cell>
          <cell r="B1633" t="str">
            <v>37</v>
          </cell>
          <cell r="C1633" t="str">
            <v>40</v>
          </cell>
          <cell r="D1633">
            <v>3</v>
          </cell>
          <cell r="E1633">
            <v>5</v>
          </cell>
        </row>
        <row r="1634">
          <cell r="A1634" t="str">
            <v>37 41</v>
          </cell>
          <cell r="B1634" t="str">
            <v>37</v>
          </cell>
          <cell r="C1634" t="str">
            <v>41</v>
          </cell>
          <cell r="D1634">
            <v>0</v>
          </cell>
          <cell r="E1634">
            <v>2</v>
          </cell>
        </row>
        <row r="1635">
          <cell r="A1635" t="str">
            <v>37 42</v>
          </cell>
          <cell r="B1635" t="str">
            <v>37</v>
          </cell>
          <cell r="C1635" t="str">
            <v>42</v>
          </cell>
          <cell r="D1635">
            <v>7</v>
          </cell>
          <cell r="E1635">
            <v>4</v>
          </cell>
        </row>
        <row r="1636">
          <cell r="A1636" t="str">
            <v>37 43</v>
          </cell>
          <cell r="B1636" t="str">
            <v>37</v>
          </cell>
          <cell r="C1636" t="str">
            <v>43</v>
          </cell>
          <cell r="D1636">
            <v>5</v>
          </cell>
          <cell r="E1636">
            <v>7</v>
          </cell>
        </row>
        <row r="1637">
          <cell r="A1637" t="str">
            <v>37 44</v>
          </cell>
          <cell r="B1637" t="str">
            <v>37</v>
          </cell>
          <cell r="C1637" t="str">
            <v>44</v>
          </cell>
          <cell r="D1637">
            <v>3</v>
          </cell>
          <cell r="E1637">
            <v>4</v>
          </cell>
        </row>
        <row r="1638">
          <cell r="A1638" t="str">
            <v>37 45</v>
          </cell>
          <cell r="B1638" t="str">
            <v>37</v>
          </cell>
          <cell r="C1638" t="str">
            <v>45</v>
          </cell>
          <cell r="D1638">
            <v>0</v>
          </cell>
          <cell r="E1638">
            <v>1</v>
          </cell>
        </row>
        <row r="1639">
          <cell r="A1639" t="str">
            <v>37 46</v>
          </cell>
          <cell r="B1639" t="str">
            <v>37</v>
          </cell>
          <cell r="C1639" t="str">
            <v>46</v>
          </cell>
          <cell r="D1639">
            <v>4</v>
          </cell>
          <cell r="E1639">
            <v>7</v>
          </cell>
        </row>
        <row r="1640">
          <cell r="A1640" t="str">
            <v>37 47</v>
          </cell>
          <cell r="B1640" t="str">
            <v>37</v>
          </cell>
          <cell r="C1640" t="str">
            <v>47</v>
          </cell>
          <cell r="D1640">
            <v>3</v>
          </cell>
          <cell r="E1640">
            <v>8</v>
          </cell>
        </row>
        <row r="1641">
          <cell r="A1641" t="str">
            <v>37 48</v>
          </cell>
          <cell r="B1641" t="str">
            <v>37</v>
          </cell>
          <cell r="C1641" t="str">
            <v>48</v>
          </cell>
          <cell r="D1641">
            <v>8</v>
          </cell>
          <cell r="E1641">
            <v>4</v>
          </cell>
        </row>
        <row r="1642">
          <cell r="A1642" t="str">
            <v>37 49</v>
          </cell>
          <cell r="B1642" t="str">
            <v>37</v>
          </cell>
          <cell r="C1642" t="str">
            <v>49</v>
          </cell>
          <cell r="D1642">
            <v>6</v>
          </cell>
          <cell r="E1642">
            <v>5</v>
          </cell>
        </row>
        <row r="1643">
          <cell r="A1643" t="str">
            <v>37 50</v>
          </cell>
          <cell r="B1643" t="str">
            <v>37</v>
          </cell>
          <cell r="C1643" t="str">
            <v>50</v>
          </cell>
          <cell r="D1643">
            <v>6</v>
          </cell>
          <cell r="E1643">
            <v>7</v>
          </cell>
        </row>
        <row r="1644">
          <cell r="A1644" t="str">
            <v>37 51</v>
          </cell>
          <cell r="B1644" t="str">
            <v>37</v>
          </cell>
          <cell r="C1644" t="str">
            <v>51</v>
          </cell>
          <cell r="D1644">
            <v>6</v>
          </cell>
          <cell r="E1644">
            <v>2</v>
          </cell>
        </row>
        <row r="1645">
          <cell r="A1645" t="str">
            <v>37 52</v>
          </cell>
          <cell r="B1645" t="str">
            <v>37</v>
          </cell>
          <cell r="C1645" t="str">
            <v>52</v>
          </cell>
          <cell r="D1645">
            <v>1</v>
          </cell>
          <cell r="E1645">
            <v>1</v>
          </cell>
        </row>
        <row r="1646">
          <cell r="A1646" t="str">
            <v>37 53</v>
          </cell>
          <cell r="B1646" t="str">
            <v>37</v>
          </cell>
          <cell r="C1646" t="str">
            <v>53</v>
          </cell>
          <cell r="D1646">
            <v>3</v>
          </cell>
          <cell r="E1646">
            <v>3</v>
          </cell>
        </row>
        <row r="1647">
          <cell r="A1647" t="str">
            <v>37 54</v>
          </cell>
          <cell r="B1647" t="str">
            <v>37</v>
          </cell>
          <cell r="C1647" t="str">
            <v>54</v>
          </cell>
          <cell r="D1647">
            <v>4</v>
          </cell>
          <cell r="E1647">
            <v>0</v>
          </cell>
        </row>
        <row r="1648">
          <cell r="A1648" t="str">
            <v>37 55</v>
          </cell>
          <cell r="B1648" t="str">
            <v>37</v>
          </cell>
          <cell r="C1648" t="str">
            <v>55</v>
          </cell>
          <cell r="D1648">
            <v>4</v>
          </cell>
          <cell r="E1648">
            <v>1</v>
          </cell>
        </row>
        <row r="1649">
          <cell r="A1649" t="str">
            <v>37 56</v>
          </cell>
          <cell r="B1649" t="str">
            <v>37</v>
          </cell>
          <cell r="C1649" t="str">
            <v>56</v>
          </cell>
          <cell r="D1649">
            <v>7</v>
          </cell>
          <cell r="E1649">
            <v>0</v>
          </cell>
        </row>
        <row r="1650">
          <cell r="A1650" t="str">
            <v>37 57</v>
          </cell>
          <cell r="B1650" t="str">
            <v>37</v>
          </cell>
          <cell r="C1650" t="str">
            <v>57</v>
          </cell>
          <cell r="D1650">
            <v>5</v>
          </cell>
          <cell r="E1650">
            <v>1</v>
          </cell>
        </row>
        <row r="1651">
          <cell r="A1651" t="str">
            <v>37 58</v>
          </cell>
          <cell r="B1651" t="str">
            <v>37</v>
          </cell>
          <cell r="C1651" t="str">
            <v>58</v>
          </cell>
          <cell r="D1651">
            <v>5</v>
          </cell>
          <cell r="E1651">
            <v>0</v>
          </cell>
        </row>
        <row r="1652">
          <cell r="A1652" t="str">
            <v>37 59</v>
          </cell>
          <cell r="B1652" t="str">
            <v>37</v>
          </cell>
          <cell r="C1652" t="str">
            <v>59</v>
          </cell>
          <cell r="D1652">
            <v>2</v>
          </cell>
          <cell r="E1652">
            <v>0</v>
          </cell>
        </row>
        <row r="1653">
          <cell r="A1653" t="str">
            <v>37 60</v>
          </cell>
          <cell r="B1653" t="str">
            <v>37</v>
          </cell>
          <cell r="C1653" t="str">
            <v>60</v>
          </cell>
          <cell r="D1653">
            <v>2</v>
          </cell>
          <cell r="E1653">
            <v>0</v>
          </cell>
        </row>
        <row r="1654">
          <cell r="A1654" t="str">
            <v>37 61</v>
          </cell>
          <cell r="B1654" t="str">
            <v>37</v>
          </cell>
          <cell r="C1654" t="str">
            <v>61</v>
          </cell>
          <cell r="D1654">
            <v>4</v>
          </cell>
          <cell r="E1654">
            <v>0</v>
          </cell>
        </row>
        <row r="1655">
          <cell r="A1655" t="str">
            <v>37 62</v>
          </cell>
          <cell r="B1655" t="str">
            <v>37</v>
          </cell>
          <cell r="C1655" t="str">
            <v>62</v>
          </cell>
          <cell r="D1655">
            <v>5</v>
          </cell>
          <cell r="E1655">
            <v>0</v>
          </cell>
        </row>
        <row r="1656">
          <cell r="A1656" t="str">
            <v>37 63</v>
          </cell>
          <cell r="B1656" t="str">
            <v>37</v>
          </cell>
          <cell r="C1656" t="str">
            <v>63</v>
          </cell>
          <cell r="D1656">
            <v>3</v>
          </cell>
          <cell r="E1656">
            <v>0</v>
          </cell>
        </row>
        <row r="1657">
          <cell r="A1657" t="str">
            <v>37 64</v>
          </cell>
          <cell r="B1657" t="str">
            <v>37</v>
          </cell>
          <cell r="C1657" t="str">
            <v>64</v>
          </cell>
          <cell r="D1657">
            <v>3</v>
          </cell>
          <cell r="E1657">
            <v>0</v>
          </cell>
        </row>
        <row r="1658">
          <cell r="A1658" t="str">
            <v>37 65</v>
          </cell>
          <cell r="B1658" t="str">
            <v>37</v>
          </cell>
          <cell r="C1658" t="str">
            <v>65</v>
          </cell>
          <cell r="D1658">
            <v>1</v>
          </cell>
          <cell r="E1658">
            <v>0</v>
          </cell>
        </row>
        <row r="1659">
          <cell r="A1659" t="str">
            <v>37 66</v>
          </cell>
          <cell r="B1659" t="str">
            <v>37</v>
          </cell>
          <cell r="C1659" t="str">
            <v>66</v>
          </cell>
          <cell r="D1659">
            <v>3</v>
          </cell>
          <cell r="E1659">
            <v>0</v>
          </cell>
        </row>
        <row r="1660">
          <cell r="A1660" t="str">
            <v>37 67</v>
          </cell>
          <cell r="B1660" t="str">
            <v>37</v>
          </cell>
          <cell r="C1660" t="str">
            <v>67</v>
          </cell>
          <cell r="D1660">
            <v>3</v>
          </cell>
          <cell r="E1660">
            <v>0</v>
          </cell>
        </row>
        <row r="1661">
          <cell r="A1661" t="str">
            <v>37 68</v>
          </cell>
          <cell r="B1661" t="str">
            <v>37</v>
          </cell>
          <cell r="C1661" t="str">
            <v>68</v>
          </cell>
          <cell r="D1661">
            <v>0</v>
          </cell>
          <cell r="E1661">
            <v>0</v>
          </cell>
        </row>
        <row r="1662">
          <cell r="A1662" t="str">
            <v>37 69</v>
          </cell>
          <cell r="B1662" t="str">
            <v>37</v>
          </cell>
          <cell r="C1662" t="str">
            <v>69</v>
          </cell>
          <cell r="D1662">
            <v>0</v>
          </cell>
          <cell r="E1662">
            <v>0</v>
          </cell>
        </row>
        <row r="1663">
          <cell r="A1663" t="str">
            <v>37 70</v>
          </cell>
          <cell r="B1663" t="str">
            <v>37</v>
          </cell>
          <cell r="C1663" t="str">
            <v>70</v>
          </cell>
          <cell r="D1663">
            <v>0</v>
          </cell>
          <cell r="E1663">
            <v>0</v>
          </cell>
        </row>
        <row r="1664">
          <cell r="A1664" t="str">
            <v>38 27</v>
          </cell>
          <cell r="B1664" t="str">
            <v>38</v>
          </cell>
          <cell r="C1664" t="str">
            <v>27</v>
          </cell>
          <cell r="D1664">
            <v>0</v>
          </cell>
          <cell r="E1664">
            <v>0</v>
          </cell>
        </row>
        <row r="1665">
          <cell r="A1665" t="str">
            <v>38 28</v>
          </cell>
          <cell r="B1665" t="str">
            <v>38</v>
          </cell>
          <cell r="C1665" t="str">
            <v>28</v>
          </cell>
          <cell r="D1665">
            <v>0</v>
          </cell>
          <cell r="E1665">
            <v>1</v>
          </cell>
        </row>
        <row r="1666">
          <cell r="A1666" t="str">
            <v>38 29</v>
          </cell>
          <cell r="B1666" t="str">
            <v>38</v>
          </cell>
          <cell r="C1666" t="str">
            <v>29</v>
          </cell>
          <cell r="D1666">
            <v>0</v>
          </cell>
          <cell r="E1666">
            <v>3</v>
          </cell>
        </row>
        <row r="1667">
          <cell r="A1667" t="str">
            <v>38 30</v>
          </cell>
          <cell r="B1667" t="str">
            <v>38</v>
          </cell>
          <cell r="C1667" t="str">
            <v>30</v>
          </cell>
          <cell r="D1667">
            <v>0</v>
          </cell>
          <cell r="E1667">
            <v>5</v>
          </cell>
        </row>
        <row r="1668">
          <cell r="A1668" t="str">
            <v>38 31</v>
          </cell>
          <cell r="B1668" t="str">
            <v>38</v>
          </cell>
          <cell r="C1668" t="str">
            <v>31</v>
          </cell>
          <cell r="D1668">
            <v>1</v>
          </cell>
          <cell r="E1668">
            <v>5</v>
          </cell>
        </row>
        <row r="1669">
          <cell r="A1669" t="str">
            <v>38 32</v>
          </cell>
          <cell r="B1669" t="str">
            <v>38</v>
          </cell>
          <cell r="C1669" t="str">
            <v>32</v>
          </cell>
          <cell r="D1669">
            <v>3</v>
          </cell>
          <cell r="E1669">
            <v>1</v>
          </cell>
        </row>
        <row r="1670">
          <cell r="A1670" t="str">
            <v>38 33</v>
          </cell>
          <cell r="B1670" t="str">
            <v>38</v>
          </cell>
          <cell r="C1670" t="str">
            <v>33</v>
          </cell>
          <cell r="D1670">
            <v>1</v>
          </cell>
          <cell r="E1670">
            <v>3</v>
          </cell>
        </row>
        <row r="1671">
          <cell r="A1671" t="str">
            <v>38 34</v>
          </cell>
          <cell r="B1671" t="str">
            <v>38</v>
          </cell>
          <cell r="C1671" t="str">
            <v>34</v>
          </cell>
          <cell r="D1671">
            <v>3</v>
          </cell>
          <cell r="E1671">
            <v>2</v>
          </cell>
        </row>
        <row r="1672">
          <cell r="A1672" t="str">
            <v>38 35</v>
          </cell>
          <cell r="B1672" t="str">
            <v>38</v>
          </cell>
          <cell r="C1672" t="str">
            <v>35</v>
          </cell>
          <cell r="D1672">
            <v>5</v>
          </cell>
          <cell r="E1672">
            <v>4</v>
          </cell>
        </row>
        <row r="1673">
          <cell r="A1673" t="str">
            <v>38 36</v>
          </cell>
          <cell r="B1673" t="str">
            <v>38</v>
          </cell>
          <cell r="C1673" t="str">
            <v>36</v>
          </cell>
          <cell r="D1673">
            <v>4</v>
          </cell>
          <cell r="E1673">
            <v>2</v>
          </cell>
        </row>
        <row r="1674">
          <cell r="A1674" t="str">
            <v>38 37</v>
          </cell>
          <cell r="B1674" t="str">
            <v>38</v>
          </cell>
          <cell r="C1674" t="str">
            <v>37</v>
          </cell>
          <cell r="D1674">
            <v>4</v>
          </cell>
          <cell r="E1674">
            <v>5</v>
          </cell>
        </row>
        <row r="1675">
          <cell r="A1675" t="str">
            <v>38 38</v>
          </cell>
          <cell r="B1675" t="str">
            <v>38</v>
          </cell>
          <cell r="C1675" t="str">
            <v>38</v>
          </cell>
          <cell r="D1675">
            <v>6</v>
          </cell>
          <cell r="E1675">
            <v>3</v>
          </cell>
        </row>
        <row r="1676">
          <cell r="A1676" t="str">
            <v>38 39</v>
          </cell>
          <cell r="B1676" t="str">
            <v>38</v>
          </cell>
          <cell r="C1676" t="str">
            <v>39</v>
          </cell>
          <cell r="D1676">
            <v>7</v>
          </cell>
          <cell r="E1676">
            <v>2</v>
          </cell>
        </row>
        <row r="1677">
          <cell r="A1677" t="str">
            <v>38 40</v>
          </cell>
          <cell r="B1677" t="str">
            <v>38</v>
          </cell>
          <cell r="C1677" t="str">
            <v>40</v>
          </cell>
          <cell r="D1677">
            <v>3</v>
          </cell>
          <cell r="E1677">
            <v>3</v>
          </cell>
        </row>
        <row r="1678">
          <cell r="A1678" t="str">
            <v>38 41</v>
          </cell>
          <cell r="B1678" t="str">
            <v>38</v>
          </cell>
          <cell r="C1678" t="str">
            <v>41</v>
          </cell>
          <cell r="D1678">
            <v>6</v>
          </cell>
          <cell r="E1678">
            <v>4</v>
          </cell>
        </row>
        <row r="1679">
          <cell r="A1679" t="str">
            <v>38 42</v>
          </cell>
          <cell r="B1679" t="str">
            <v>38</v>
          </cell>
          <cell r="C1679" t="str">
            <v>42</v>
          </cell>
          <cell r="D1679">
            <v>6</v>
          </cell>
          <cell r="E1679">
            <v>5</v>
          </cell>
        </row>
        <row r="1680">
          <cell r="A1680" t="str">
            <v>38 43</v>
          </cell>
          <cell r="B1680" t="str">
            <v>38</v>
          </cell>
          <cell r="C1680" t="str">
            <v>43</v>
          </cell>
          <cell r="D1680">
            <v>8</v>
          </cell>
          <cell r="E1680">
            <v>0</v>
          </cell>
        </row>
        <row r="1681">
          <cell r="A1681" t="str">
            <v>38 44</v>
          </cell>
          <cell r="B1681" t="str">
            <v>38</v>
          </cell>
          <cell r="C1681" t="str">
            <v>44</v>
          </cell>
          <cell r="D1681">
            <v>8</v>
          </cell>
          <cell r="E1681">
            <v>2</v>
          </cell>
        </row>
        <row r="1682">
          <cell r="A1682" t="str">
            <v>38 45</v>
          </cell>
          <cell r="B1682" t="str">
            <v>38</v>
          </cell>
          <cell r="C1682" t="str">
            <v>45</v>
          </cell>
          <cell r="D1682">
            <v>9</v>
          </cell>
          <cell r="E1682">
            <v>1</v>
          </cell>
        </row>
        <row r="1683">
          <cell r="A1683" t="str">
            <v>38 46</v>
          </cell>
          <cell r="B1683" t="str">
            <v>38</v>
          </cell>
          <cell r="C1683" t="str">
            <v>46</v>
          </cell>
          <cell r="D1683">
            <v>11</v>
          </cell>
          <cell r="E1683">
            <v>2</v>
          </cell>
        </row>
        <row r="1684">
          <cell r="A1684" t="str">
            <v>38 47</v>
          </cell>
          <cell r="B1684" t="str">
            <v>38</v>
          </cell>
          <cell r="C1684" t="str">
            <v>47</v>
          </cell>
          <cell r="D1684">
            <v>13</v>
          </cell>
          <cell r="E1684">
            <v>3</v>
          </cell>
        </row>
        <row r="1685">
          <cell r="A1685" t="str">
            <v>38 48</v>
          </cell>
          <cell r="B1685" t="str">
            <v>38</v>
          </cell>
          <cell r="C1685" t="str">
            <v>48</v>
          </cell>
          <cell r="D1685">
            <v>14</v>
          </cell>
          <cell r="E1685">
            <v>2</v>
          </cell>
        </row>
        <row r="1686">
          <cell r="A1686" t="str">
            <v>38 49</v>
          </cell>
          <cell r="B1686" t="str">
            <v>38</v>
          </cell>
          <cell r="C1686" t="str">
            <v>49</v>
          </cell>
          <cell r="D1686">
            <v>9</v>
          </cell>
          <cell r="E1686">
            <v>1</v>
          </cell>
        </row>
        <row r="1687">
          <cell r="A1687" t="str">
            <v>38 50</v>
          </cell>
          <cell r="B1687" t="str">
            <v>38</v>
          </cell>
          <cell r="C1687" t="str">
            <v>50</v>
          </cell>
          <cell r="D1687">
            <v>5</v>
          </cell>
          <cell r="E1687">
            <v>0</v>
          </cell>
        </row>
        <row r="1688">
          <cell r="A1688" t="str">
            <v>38 51</v>
          </cell>
          <cell r="B1688" t="str">
            <v>38</v>
          </cell>
          <cell r="C1688" t="str">
            <v>51</v>
          </cell>
          <cell r="D1688">
            <v>4</v>
          </cell>
          <cell r="E1688">
            <v>0</v>
          </cell>
        </row>
        <row r="1689">
          <cell r="A1689" t="str">
            <v>38 52</v>
          </cell>
          <cell r="B1689" t="str">
            <v>38</v>
          </cell>
          <cell r="C1689" t="str">
            <v>52</v>
          </cell>
          <cell r="D1689">
            <v>8</v>
          </cell>
          <cell r="E1689">
            <v>0</v>
          </cell>
        </row>
        <row r="1690">
          <cell r="A1690" t="str">
            <v>38 53</v>
          </cell>
          <cell r="B1690" t="str">
            <v>38</v>
          </cell>
          <cell r="C1690" t="str">
            <v>53</v>
          </cell>
          <cell r="D1690">
            <v>3</v>
          </cell>
          <cell r="E1690">
            <v>0</v>
          </cell>
        </row>
        <row r="1691">
          <cell r="A1691" t="str">
            <v>38 54</v>
          </cell>
          <cell r="B1691" t="str">
            <v>38</v>
          </cell>
          <cell r="C1691" t="str">
            <v>54</v>
          </cell>
          <cell r="D1691">
            <v>2</v>
          </cell>
          <cell r="E1691">
            <v>0</v>
          </cell>
        </row>
        <row r="1692">
          <cell r="A1692" t="str">
            <v>38 55</v>
          </cell>
          <cell r="B1692" t="str">
            <v>38</v>
          </cell>
          <cell r="C1692" t="str">
            <v>55</v>
          </cell>
          <cell r="D1692">
            <v>3</v>
          </cell>
          <cell r="E1692">
            <v>0</v>
          </cell>
        </row>
        <row r="1693">
          <cell r="A1693" t="str">
            <v>38 56</v>
          </cell>
          <cell r="B1693" t="str">
            <v>38</v>
          </cell>
          <cell r="C1693" t="str">
            <v>56</v>
          </cell>
          <cell r="D1693">
            <v>4</v>
          </cell>
          <cell r="E1693">
            <v>0</v>
          </cell>
        </row>
        <row r="1694">
          <cell r="A1694" t="str">
            <v>38 57</v>
          </cell>
          <cell r="B1694" t="str">
            <v>38</v>
          </cell>
          <cell r="C1694" t="str">
            <v>57</v>
          </cell>
          <cell r="D1694">
            <v>5</v>
          </cell>
          <cell r="E1694">
            <v>0</v>
          </cell>
        </row>
        <row r="1695">
          <cell r="A1695" t="str">
            <v>38 58</v>
          </cell>
          <cell r="B1695" t="str">
            <v>38</v>
          </cell>
          <cell r="C1695" t="str">
            <v>58</v>
          </cell>
          <cell r="D1695">
            <v>1</v>
          </cell>
          <cell r="E1695">
            <v>0</v>
          </cell>
        </row>
        <row r="1696">
          <cell r="A1696" t="str">
            <v>38 59</v>
          </cell>
          <cell r="B1696" t="str">
            <v>38</v>
          </cell>
          <cell r="C1696" t="str">
            <v>59</v>
          </cell>
          <cell r="D1696">
            <v>0</v>
          </cell>
          <cell r="E1696">
            <v>0</v>
          </cell>
        </row>
        <row r="1697">
          <cell r="A1697" t="str">
            <v>38 60</v>
          </cell>
          <cell r="B1697" t="str">
            <v>38</v>
          </cell>
          <cell r="C1697" t="str">
            <v>60</v>
          </cell>
          <cell r="D1697">
            <v>2</v>
          </cell>
          <cell r="E1697">
            <v>0</v>
          </cell>
        </row>
        <row r="1698">
          <cell r="A1698" t="str">
            <v>38 61</v>
          </cell>
          <cell r="B1698" t="str">
            <v>38</v>
          </cell>
          <cell r="C1698" t="str">
            <v>61</v>
          </cell>
          <cell r="D1698">
            <v>1</v>
          </cell>
          <cell r="E1698">
            <v>0</v>
          </cell>
        </row>
        <row r="1699">
          <cell r="A1699" t="str">
            <v>38 62</v>
          </cell>
          <cell r="B1699" t="str">
            <v>38</v>
          </cell>
          <cell r="C1699" t="str">
            <v>62</v>
          </cell>
          <cell r="D1699">
            <v>0</v>
          </cell>
          <cell r="E1699">
            <v>0</v>
          </cell>
        </row>
        <row r="1700">
          <cell r="A1700" t="str">
            <v>38 63</v>
          </cell>
          <cell r="B1700" t="str">
            <v>38</v>
          </cell>
          <cell r="C1700" t="str">
            <v>63</v>
          </cell>
          <cell r="D1700">
            <v>1</v>
          </cell>
          <cell r="E1700">
            <v>0</v>
          </cell>
        </row>
        <row r="1701">
          <cell r="A1701" t="str">
            <v>38 64</v>
          </cell>
          <cell r="B1701" t="str">
            <v>38</v>
          </cell>
          <cell r="C1701" t="str">
            <v>64</v>
          </cell>
          <cell r="D1701">
            <v>0</v>
          </cell>
          <cell r="E1701">
            <v>0</v>
          </cell>
        </row>
        <row r="1702">
          <cell r="A1702" t="str">
            <v>38 65</v>
          </cell>
          <cell r="B1702" t="str">
            <v>38</v>
          </cell>
          <cell r="C1702" t="str">
            <v>65</v>
          </cell>
          <cell r="D1702">
            <v>0</v>
          </cell>
          <cell r="E1702">
            <v>0</v>
          </cell>
        </row>
        <row r="1703">
          <cell r="A1703" t="str">
            <v>38 66</v>
          </cell>
          <cell r="B1703" t="str">
            <v>38</v>
          </cell>
          <cell r="C1703" t="str">
            <v>66</v>
          </cell>
          <cell r="D1703">
            <v>0</v>
          </cell>
          <cell r="E1703">
            <v>0</v>
          </cell>
        </row>
        <row r="1704">
          <cell r="A1704" t="str">
            <v>38 67</v>
          </cell>
          <cell r="B1704" t="str">
            <v>38</v>
          </cell>
          <cell r="C1704" t="str">
            <v>67</v>
          </cell>
          <cell r="D1704">
            <v>0</v>
          </cell>
          <cell r="E1704">
            <v>0</v>
          </cell>
        </row>
        <row r="1705">
          <cell r="A1705" t="str">
            <v>38 68</v>
          </cell>
          <cell r="B1705" t="str">
            <v>38</v>
          </cell>
          <cell r="C1705" t="str">
            <v>68</v>
          </cell>
          <cell r="D1705">
            <v>0</v>
          </cell>
          <cell r="E1705">
            <v>0</v>
          </cell>
        </row>
        <row r="1706">
          <cell r="A1706" t="str">
            <v>38 69</v>
          </cell>
          <cell r="B1706" t="str">
            <v>38</v>
          </cell>
          <cell r="C1706" t="str">
            <v>69</v>
          </cell>
          <cell r="D1706">
            <v>0</v>
          </cell>
          <cell r="E1706">
            <v>0</v>
          </cell>
        </row>
        <row r="1707">
          <cell r="A1707" t="str">
            <v>38 70</v>
          </cell>
          <cell r="B1707" t="str">
            <v>38</v>
          </cell>
          <cell r="C1707" t="str">
            <v>70</v>
          </cell>
          <cell r="D1707">
            <v>0</v>
          </cell>
          <cell r="E1707">
            <v>0</v>
          </cell>
        </row>
        <row r="1708">
          <cell r="A1708" t="str">
            <v>39 27</v>
          </cell>
          <cell r="B1708" t="str">
            <v>39</v>
          </cell>
          <cell r="C1708" t="str">
            <v>27</v>
          </cell>
          <cell r="D1708">
            <v>0</v>
          </cell>
          <cell r="E1708">
            <v>0</v>
          </cell>
        </row>
        <row r="1709">
          <cell r="A1709" t="str">
            <v>39 28</v>
          </cell>
          <cell r="B1709" t="str">
            <v>39</v>
          </cell>
          <cell r="C1709" t="str">
            <v>28</v>
          </cell>
          <cell r="D1709">
            <v>0</v>
          </cell>
          <cell r="E1709">
            <v>0</v>
          </cell>
        </row>
        <row r="1710">
          <cell r="A1710" t="str">
            <v>39 29</v>
          </cell>
          <cell r="B1710" t="str">
            <v>39</v>
          </cell>
          <cell r="C1710" t="str">
            <v>29</v>
          </cell>
          <cell r="D1710">
            <v>1</v>
          </cell>
          <cell r="E1710">
            <v>0</v>
          </cell>
        </row>
        <row r="1711">
          <cell r="A1711" t="str">
            <v>39 30</v>
          </cell>
          <cell r="B1711" t="str">
            <v>39</v>
          </cell>
          <cell r="C1711" t="str">
            <v>30</v>
          </cell>
          <cell r="D1711">
            <v>0</v>
          </cell>
          <cell r="E1711">
            <v>2</v>
          </cell>
        </row>
        <row r="1712">
          <cell r="A1712" t="str">
            <v>39 31</v>
          </cell>
          <cell r="B1712" t="str">
            <v>39</v>
          </cell>
          <cell r="C1712" t="str">
            <v>31</v>
          </cell>
          <cell r="D1712">
            <v>0</v>
          </cell>
          <cell r="E1712">
            <v>4</v>
          </cell>
        </row>
        <row r="1713">
          <cell r="A1713" t="str">
            <v>39 32</v>
          </cell>
          <cell r="B1713" t="str">
            <v>39</v>
          </cell>
          <cell r="C1713" t="str">
            <v>32</v>
          </cell>
          <cell r="D1713">
            <v>0</v>
          </cell>
          <cell r="E1713">
            <v>2</v>
          </cell>
        </row>
        <row r="1714">
          <cell r="A1714" t="str">
            <v>39 33</v>
          </cell>
          <cell r="B1714" t="str">
            <v>39</v>
          </cell>
          <cell r="C1714" t="str">
            <v>33</v>
          </cell>
          <cell r="D1714">
            <v>1</v>
          </cell>
          <cell r="E1714">
            <v>0</v>
          </cell>
        </row>
        <row r="1715">
          <cell r="A1715" t="str">
            <v>39 34</v>
          </cell>
          <cell r="B1715" t="str">
            <v>39</v>
          </cell>
          <cell r="C1715" t="str">
            <v>34</v>
          </cell>
          <cell r="D1715">
            <v>2</v>
          </cell>
          <cell r="E1715">
            <v>1</v>
          </cell>
        </row>
        <row r="1716">
          <cell r="A1716" t="str">
            <v>39 35</v>
          </cell>
          <cell r="B1716" t="str">
            <v>39</v>
          </cell>
          <cell r="C1716" t="str">
            <v>35</v>
          </cell>
          <cell r="D1716">
            <v>0</v>
          </cell>
          <cell r="E1716">
            <v>1</v>
          </cell>
        </row>
        <row r="1717">
          <cell r="A1717" t="str">
            <v>39 36</v>
          </cell>
          <cell r="B1717" t="str">
            <v>39</v>
          </cell>
          <cell r="C1717" t="str">
            <v>36</v>
          </cell>
          <cell r="D1717">
            <v>1</v>
          </cell>
          <cell r="E1717">
            <v>2</v>
          </cell>
        </row>
        <row r="1718">
          <cell r="A1718" t="str">
            <v>39 37</v>
          </cell>
          <cell r="B1718" t="str">
            <v>39</v>
          </cell>
          <cell r="C1718" t="str">
            <v>37</v>
          </cell>
          <cell r="D1718">
            <v>2</v>
          </cell>
          <cell r="E1718">
            <v>3</v>
          </cell>
        </row>
        <row r="1719">
          <cell r="A1719" t="str">
            <v>39 38</v>
          </cell>
          <cell r="B1719" t="str">
            <v>39</v>
          </cell>
          <cell r="C1719" t="str">
            <v>38</v>
          </cell>
          <cell r="D1719">
            <v>2</v>
          </cell>
          <cell r="E1719">
            <v>1</v>
          </cell>
        </row>
        <row r="1720">
          <cell r="A1720" t="str">
            <v>39 39</v>
          </cell>
          <cell r="B1720" t="str">
            <v>39</v>
          </cell>
          <cell r="C1720" t="str">
            <v>39</v>
          </cell>
          <cell r="D1720">
            <v>2</v>
          </cell>
          <cell r="E1720">
            <v>1</v>
          </cell>
        </row>
        <row r="1721">
          <cell r="A1721" t="str">
            <v>39 40</v>
          </cell>
          <cell r="B1721" t="str">
            <v>39</v>
          </cell>
          <cell r="C1721" t="str">
            <v>40</v>
          </cell>
          <cell r="D1721">
            <v>2</v>
          </cell>
          <cell r="E1721">
            <v>2</v>
          </cell>
        </row>
        <row r="1722">
          <cell r="A1722" t="str">
            <v>39 41</v>
          </cell>
          <cell r="B1722" t="str">
            <v>39</v>
          </cell>
          <cell r="C1722" t="str">
            <v>41</v>
          </cell>
          <cell r="D1722">
            <v>1</v>
          </cell>
          <cell r="E1722">
            <v>2</v>
          </cell>
        </row>
        <row r="1723">
          <cell r="A1723" t="str">
            <v>39 42</v>
          </cell>
          <cell r="B1723" t="str">
            <v>39</v>
          </cell>
          <cell r="C1723" t="str">
            <v>42</v>
          </cell>
          <cell r="D1723">
            <v>3</v>
          </cell>
          <cell r="E1723">
            <v>4</v>
          </cell>
        </row>
        <row r="1724">
          <cell r="A1724" t="str">
            <v>39 43</v>
          </cell>
          <cell r="B1724" t="str">
            <v>39</v>
          </cell>
          <cell r="C1724" t="str">
            <v>43</v>
          </cell>
          <cell r="D1724">
            <v>3</v>
          </cell>
          <cell r="E1724">
            <v>2</v>
          </cell>
        </row>
        <row r="1725">
          <cell r="A1725" t="str">
            <v>39 44</v>
          </cell>
          <cell r="B1725" t="str">
            <v>39</v>
          </cell>
          <cell r="C1725" t="str">
            <v>44</v>
          </cell>
          <cell r="D1725">
            <v>5</v>
          </cell>
          <cell r="E1725">
            <v>3</v>
          </cell>
        </row>
        <row r="1726">
          <cell r="A1726" t="str">
            <v>39 45</v>
          </cell>
          <cell r="B1726" t="str">
            <v>39</v>
          </cell>
          <cell r="C1726" t="str">
            <v>45</v>
          </cell>
          <cell r="D1726">
            <v>3</v>
          </cell>
          <cell r="E1726">
            <v>3</v>
          </cell>
        </row>
        <row r="1727">
          <cell r="A1727" t="str">
            <v>39 46</v>
          </cell>
          <cell r="B1727" t="str">
            <v>39</v>
          </cell>
          <cell r="C1727" t="str">
            <v>46</v>
          </cell>
          <cell r="D1727">
            <v>4</v>
          </cell>
          <cell r="E1727">
            <v>4</v>
          </cell>
        </row>
        <row r="1728">
          <cell r="A1728" t="str">
            <v>39 47</v>
          </cell>
          <cell r="B1728" t="str">
            <v>39</v>
          </cell>
          <cell r="C1728" t="str">
            <v>47</v>
          </cell>
          <cell r="D1728">
            <v>2</v>
          </cell>
          <cell r="E1728">
            <v>2</v>
          </cell>
        </row>
        <row r="1729">
          <cell r="A1729" t="str">
            <v>39 48</v>
          </cell>
          <cell r="B1729" t="str">
            <v>39</v>
          </cell>
          <cell r="C1729" t="str">
            <v>48</v>
          </cell>
          <cell r="D1729">
            <v>3</v>
          </cell>
          <cell r="E1729">
            <v>2</v>
          </cell>
        </row>
        <row r="1730">
          <cell r="A1730" t="str">
            <v>39 49</v>
          </cell>
          <cell r="B1730" t="str">
            <v>39</v>
          </cell>
          <cell r="C1730" t="str">
            <v>49</v>
          </cell>
          <cell r="D1730">
            <v>5</v>
          </cell>
          <cell r="E1730">
            <v>1</v>
          </cell>
        </row>
        <row r="1731">
          <cell r="A1731" t="str">
            <v>39 50</v>
          </cell>
          <cell r="B1731" t="str">
            <v>39</v>
          </cell>
          <cell r="C1731" t="str">
            <v>50</v>
          </cell>
          <cell r="D1731">
            <v>2</v>
          </cell>
          <cell r="E1731">
            <v>0</v>
          </cell>
        </row>
        <row r="1732">
          <cell r="A1732" t="str">
            <v>39 51</v>
          </cell>
          <cell r="B1732" t="str">
            <v>39</v>
          </cell>
          <cell r="C1732" t="str">
            <v>51</v>
          </cell>
          <cell r="D1732">
            <v>6</v>
          </cell>
          <cell r="E1732">
            <v>1</v>
          </cell>
        </row>
        <row r="1733">
          <cell r="A1733" t="str">
            <v>39 52</v>
          </cell>
          <cell r="B1733" t="str">
            <v>39</v>
          </cell>
          <cell r="C1733" t="str">
            <v>52</v>
          </cell>
          <cell r="D1733">
            <v>4</v>
          </cell>
          <cell r="E1733">
            <v>0</v>
          </cell>
        </row>
        <row r="1734">
          <cell r="A1734" t="str">
            <v>39 53</v>
          </cell>
          <cell r="B1734" t="str">
            <v>39</v>
          </cell>
          <cell r="C1734" t="str">
            <v>53</v>
          </cell>
          <cell r="D1734">
            <v>2</v>
          </cell>
          <cell r="E1734">
            <v>0</v>
          </cell>
        </row>
        <row r="1735">
          <cell r="A1735" t="str">
            <v>39 54</v>
          </cell>
          <cell r="B1735" t="str">
            <v>39</v>
          </cell>
          <cell r="C1735" t="str">
            <v>54</v>
          </cell>
          <cell r="D1735">
            <v>1</v>
          </cell>
          <cell r="E1735">
            <v>0</v>
          </cell>
        </row>
        <row r="1736">
          <cell r="A1736" t="str">
            <v>39 55</v>
          </cell>
          <cell r="B1736" t="str">
            <v>39</v>
          </cell>
          <cell r="C1736" t="str">
            <v>55</v>
          </cell>
          <cell r="D1736">
            <v>5</v>
          </cell>
          <cell r="E1736">
            <v>0</v>
          </cell>
        </row>
        <row r="1737">
          <cell r="A1737" t="str">
            <v>39 56</v>
          </cell>
          <cell r="B1737" t="str">
            <v>39</v>
          </cell>
          <cell r="C1737" t="str">
            <v>56</v>
          </cell>
          <cell r="D1737">
            <v>3</v>
          </cell>
          <cell r="E1737">
            <v>0</v>
          </cell>
        </row>
        <row r="1738">
          <cell r="A1738" t="str">
            <v>39 57</v>
          </cell>
          <cell r="B1738" t="str">
            <v>39</v>
          </cell>
          <cell r="C1738" t="str">
            <v>57</v>
          </cell>
          <cell r="D1738">
            <v>5</v>
          </cell>
          <cell r="E1738">
            <v>0</v>
          </cell>
        </row>
        <row r="1739">
          <cell r="A1739" t="str">
            <v>39 58</v>
          </cell>
          <cell r="B1739" t="str">
            <v>39</v>
          </cell>
          <cell r="C1739" t="str">
            <v>58</v>
          </cell>
          <cell r="D1739">
            <v>3</v>
          </cell>
          <cell r="E1739">
            <v>0</v>
          </cell>
        </row>
        <row r="1740">
          <cell r="A1740" t="str">
            <v>39 59</v>
          </cell>
          <cell r="B1740" t="str">
            <v>39</v>
          </cell>
          <cell r="C1740" t="str">
            <v>59</v>
          </cell>
          <cell r="D1740">
            <v>0</v>
          </cell>
          <cell r="E1740">
            <v>0</v>
          </cell>
        </row>
        <row r="1741">
          <cell r="A1741" t="str">
            <v>39 60</v>
          </cell>
          <cell r="B1741" t="str">
            <v>39</v>
          </cell>
          <cell r="C1741" t="str">
            <v>60</v>
          </cell>
          <cell r="D1741">
            <v>2</v>
          </cell>
          <cell r="E1741">
            <v>0</v>
          </cell>
        </row>
        <row r="1742">
          <cell r="A1742" t="str">
            <v>39 61</v>
          </cell>
          <cell r="B1742" t="str">
            <v>39</v>
          </cell>
          <cell r="C1742" t="str">
            <v>61</v>
          </cell>
          <cell r="D1742">
            <v>2</v>
          </cell>
          <cell r="E1742">
            <v>0</v>
          </cell>
        </row>
        <row r="1743">
          <cell r="A1743" t="str">
            <v>39 62</v>
          </cell>
          <cell r="B1743" t="str">
            <v>39</v>
          </cell>
          <cell r="C1743" t="str">
            <v>62</v>
          </cell>
          <cell r="D1743">
            <v>2</v>
          </cell>
          <cell r="E1743">
            <v>0</v>
          </cell>
        </row>
        <row r="1744">
          <cell r="A1744" t="str">
            <v>39 63</v>
          </cell>
          <cell r="B1744" t="str">
            <v>39</v>
          </cell>
          <cell r="C1744" t="str">
            <v>63</v>
          </cell>
          <cell r="D1744">
            <v>5</v>
          </cell>
          <cell r="E1744">
            <v>0</v>
          </cell>
        </row>
        <row r="1745">
          <cell r="A1745" t="str">
            <v>39 64</v>
          </cell>
          <cell r="B1745" t="str">
            <v>39</v>
          </cell>
          <cell r="C1745" t="str">
            <v>64</v>
          </cell>
          <cell r="D1745">
            <v>2</v>
          </cell>
          <cell r="E1745">
            <v>0</v>
          </cell>
        </row>
        <row r="1746">
          <cell r="A1746" t="str">
            <v>39 65</v>
          </cell>
          <cell r="B1746" t="str">
            <v>39</v>
          </cell>
          <cell r="C1746" t="str">
            <v>65</v>
          </cell>
          <cell r="D1746">
            <v>0</v>
          </cell>
          <cell r="E1746">
            <v>0</v>
          </cell>
        </row>
        <row r="1747">
          <cell r="A1747" t="str">
            <v>39 66</v>
          </cell>
          <cell r="B1747" t="str">
            <v>39</v>
          </cell>
          <cell r="C1747" t="str">
            <v>66</v>
          </cell>
          <cell r="D1747">
            <v>0</v>
          </cell>
          <cell r="E1747">
            <v>0</v>
          </cell>
        </row>
        <row r="1748">
          <cell r="A1748" t="str">
            <v>39 67</v>
          </cell>
          <cell r="B1748" t="str">
            <v>39</v>
          </cell>
          <cell r="C1748" t="str">
            <v>67</v>
          </cell>
          <cell r="D1748">
            <v>0</v>
          </cell>
          <cell r="E1748">
            <v>0</v>
          </cell>
        </row>
        <row r="1749">
          <cell r="A1749" t="str">
            <v>39 68</v>
          </cell>
          <cell r="B1749" t="str">
            <v>39</v>
          </cell>
          <cell r="C1749" t="str">
            <v>68</v>
          </cell>
          <cell r="D1749">
            <v>0</v>
          </cell>
          <cell r="E1749">
            <v>0</v>
          </cell>
        </row>
        <row r="1750">
          <cell r="A1750" t="str">
            <v>39 69</v>
          </cell>
          <cell r="B1750" t="str">
            <v>39</v>
          </cell>
          <cell r="C1750" t="str">
            <v>69</v>
          </cell>
          <cell r="D1750">
            <v>0</v>
          </cell>
          <cell r="E1750">
            <v>0</v>
          </cell>
        </row>
        <row r="1751">
          <cell r="A1751" t="str">
            <v>39 70</v>
          </cell>
          <cell r="B1751" t="str">
            <v>39</v>
          </cell>
          <cell r="C1751" t="str">
            <v>70</v>
          </cell>
          <cell r="D1751">
            <v>0</v>
          </cell>
          <cell r="E1751">
            <v>0</v>
          </cell>
        </row>
        <row r="1752">
          <cell r="A1752" t="str">
            <v>40 27</v>
          </cell>
          <cell r="B1752" t="str">
            <v>40</v>
          </cell>
          <cell r="C1752" t="str">
            <v>27</v>
          </cell>
          <cell r="D1752">
            <v>0</v>
          </cell>
          <cell r="E1752">
            <v>2</v>
          </cell>
        </row>
        <row r="1753">
          <cell r="A1753" t="str">
            <v>40 28</v>
          </cell>
          <cell r="B1753" t="str">
            <v>40</v>
          </cell>
          <cell r="C1753" t="str">
            <v>28</v>
          </cell>
          <cell r="D1753">
            <v>0</v>
          </cell>
          <cell r="E1753">
            <v>0</v>
          </cell>
        </row>
        <row r="1754">
          <cell r="A1754" t="str">
            <v>40 29</v>
          </cell>
          <cell r="B1754" t="str">
            <v>40</v>
          </cell>
          <cell r="C1754" t="str">
            <v>29</v>
          </cell>
          <cell r="D1754">
            <v>0</v>
          </cell>
          <cell r="E1754">
            <v>2</v>
          </cell>
        </row>
        <row r="1755">
          <cell r="A1755" t="str">
            <v>40 30</v>
          </cell>
          <cell r="B1755" t="str">
            <v>40</v>
          </cell>
          <cell r="C1755" t="str">
            <v>30</v>
          </cell>
          <cell r="D1755">
            <v>1</v>
          </cell>
          <cell r="E1755">
            <v>2</v>
          </cell>
        </row>
        <row r="1756">
          <cell r="A1756" t="str">
            <v>40 31</v>
          </cell>
          <cell r="B1756" t="str">
            <v>40</v>
          </cell>
          <cell r="C1756" t="str">
            <v>31</v>
          </cell>
          <cell r="D1756">
            <v>0</v>
          </cell>
          <cell r="E1756">
            <v>2</v>
          </cell>
        </row>
        <row r="1757">
          <cell r="A1757" t="str">
            <v>40 32</v>
          </cell>
          <cell r="B1757" t="str">
            <v>40</v>
          </cell>
          <cell r="C1757" t="str">
            <v>32</v>
          </cell>
          <cell r="D1757">
            <v>1</v>
          </cell>
          <cell r="E1757">
            <v>3</v>
          </cell>
        </row>
        <row r="1758">
          <cell r="A1758" t="str">
            <v>40 33</v>
          </cell>
          <cell r="B1758" t="str">
            <v>40</v>
          </cell>
          <cell r="C1758" t="str">
            <v>33</v>
          </cell>
          <cell r="D1758">
            <v>0</v>
          </cell>
          <cell r="E1758">
            <v>0</v>
          </cell>
        </row>
        <row r="1759">
          <cell r="A1759" t="str">
            <v>40 34</v>
          </cell>
          <cell r="B1759" t="str">
            <v>40</v>
          </cell>
          <cell r="C1759" t="str">
            <v>34</v>
          </cell>
          <cell r="D1759">
            <v>2</v>
          </cell>
          <cell r="E1759">
            <v>1</v>
          </cell>
        </row>
        <row r="1760">
          <cell r="A1760" t="str">
            <v>40 35</v>
          </cell>
          <cell r="B1760" t="str">
            <v>40</v>
          </cell>
          <cell r="C1760" t="str">
            <v>35</v>
          </cell>
          <cell r="D1760">
            <v>1</v>
          </cell>
          <cell r="E1760">
            <v>1</v>
          </cell>
        </row>
        <row r="1761">
          <cell r="A1761" t="str">
            <v>40 36</v>
          </cell>
          <cell r="B1761" t="str">
            <v>40</v>
          </cell>
          <cell r="C1761" t="str">
            <v>36</v>
          </cell>
          <cell r="D1761">
            <v>0</v>
          </cell>
          <cell r="E1761">
            <v>4</v>
          </cell>
        </row>
        <row r="1762">
          <cell r="A1762" t="str">
            <v>40 37</v>
          </cell>
          <cell r="B1762" t="str">
            <v>40</v>
          </cell>
          <cell r="C1762" t="str">
            <v>37</v>
          </cell>
          <cell r="D1762">
            <v>3</v>
          </cell>
          <cell r="E1762">
            <v>6</v>
          </cell>
        </row>
        <row r="1763">
          <cell r="A1763" t="str">
            <v>40 38</v>
          </cell>
          <cell r="B1763" t="str">
            <v>40</v>
          </cell>
          <cell r="C1763" t="str">
            <v>38</v>
          </cell>
          <cell r="D1763">
            <v>2</v>
          </cell>
          <cell r="E1763">
            <v>1</v>
          </cell>
        </row>
        <row r="1764">
          <cell r="A1764" t="str">
            <v>40 39</v>
          </cell>
          <cell r="B1764" t="str">
            <v>40</v>
          </cell>
          <cell r="C1764" t="str">
            <v>39</v>
          </cell>
          <cell r="D1764">
            <v>3</v>
          </cell>
          <cell r="E1764">
            <v>4</v>
          </cell>
        </row>
        <row r="1765">
          <cell r="A1765" t="str">
            <v>40 40</v>
          </cell>
          <cell r="B1765" t="str">
            <v>40</v>
          </cell>
          <cell r="C1765" t="str">
            <v>40</v>
          </cell>
          <cell r="D1765">
            <v>5</v>
          </cell>
          <cell r="E1765">
            <v>5</v>
          </cell>
        </row>
        <row r="1766">
          <cell r="A1766" t="str">
            <v>40 41</v>
          </cell>
          <cell r="B1766" t="str">
            <v>40</v>
          </cell>
          <cell r="C1766" t="str">
            <v>41</v>
          </cell>
          <cell r="D1766">
            <v>1</v>
          </cell>
          <cell r="E1766">
            <v>5</v>
          </cell>
        </row>
        <row r="1767">
          <cell r="A1767" t="str">
            <v>40 42</v>
          </cell>
          <cell r="B1767" t="str">
            <v>40</v>
          </cell>
          <cell r="C1767" t="str">
            <v>42</v>
          </cell>
          <cell r="D1767">
            <v>1</v>
          </cell>
          <cell r="E1767">
            <v>5</v>
          </cell>
        </row>
        <row r="1768">
          <cell r="A1768" t="str">
            <v>40 43</v>
          </cell>
          <cell r="B1768" t="str">
            <v>40</v>
          </cell>
          <cell r="C1768" t="str">
            <v>43</v>
          </cell>
          <cell r="D1768">
            <v>4</v>
          </cell>
          <cell r="E1768">
            <v>2</v>
          </cell>
        </row>
        <row r="1769">
          <cell r="A1769" t="str">
            <v>40 44</v>
          </cell>
          <cell r="B1769" t="str">
            <v>40</v>
          </cell>
          <cell r="C1769" t="str">
            <v>44</v>
          </cell>
          <cell r="D1769">
            <v>8</v>
          </cell>
          <cell r="E1769">
            <v>2</v>
          </cell>
        </row>
        <row r="1770">
          <cell r="A1770" t="str">
            <v>40 45</v>
          </cell>
          <cell r="B1770" t="str">
            <v>40</v>
          </cell>
          <cell r="C1770" t="str">
            <v>45</v>
          </cell>
          <cell r="D1770">
            <v>5</v>
          </cell>
          <cell r="E1770">
            <v>1</v>
          </cell>
        </row>
        <row r="1771">
          <cell r="A1771" t="str">
            <v>40 46</v>
          </cell>
          <cell r="B1771" t="str">
            <v>40</v>
          </cell>
          <cell r="C1771" t="str">
            <v>46</v>
          </cell>
          <cell r="D1771">
            <v>8</v>
          </cell>
          <cell r="E1771">
            <v>4</v>
          </cell>
        </row>
        <row r="1772">
          <cell r="A1772" t="str">
            <v>40 47</v>
          </cell>
          <cell r="B1772" t="str">
            <v>40</v>
          </cell>
          <cell r="C1772" t="str">
            <v>47</v>
          </cell>
          <cell r="D1772">
            <v>8</v>
          </cell>
          <cell r="E1772">
            <v>6</v>
          </cell>
        </row>
        <row r="1773">
          <cell r="A1773" t="str">
            <v>40 48</v>
          </cell>
          <cell r="B1773" t="str">
            <v>40</v>
          </cell>
          <cell r="C1773" t="str">
            <v>48</v>
          </cell>
          <cell r="D1773">
            <v>8</v>
          </cell>
          <cell r="E1773">
            <v>5</v>
          </cell>
        </row>
        <row r="1774">
          <cell r="A1774" t="str">
            <v>40 49</v>
          </cell>
          <cell r="B1774" t="str">
            <v>40</v>
          </cell>
          <cell r="C1774" t="str">
            <v>49</v>
          </cell>
          <cell r="D1774">
            <v>10</v>
          </cell>
          <cell r="E1774">
            <v>2</v>
          </cell>
        </row>
        <row r="1775">
          <cell r="A1775" t="str">
            <v>40 50</v>
          </cell>
          <cell r="B1775" t="str">
            <v>40</v>
          </cell>
          <cell r="C1775" t="str">
            <v>50</v>
          </cell>
          <cell r="D1775">
            <v>8</v>
          </cell>
          <cell r="E1775">
            <v>5</v>
          </cell>
        </row>
        <row r="1776">
          <cell r="A1776" t="str">
            <v>40 51</v>
          </cell>
          <cell r="B1776" t="str">
            <v>40</v>
          </cell>
          <cell r="C1776" t="str">
            <v>51</v>
          </cell>
          <cell r="D1776">
            <v>10</v>
          </cell>
          <cell r="E1776">
            <v>1</v>
          </cell>
        </row>
        <row r="1777">
          <cell r="A1777" t="str">
            <v>40 52</v>
          </cell>
          <cell r="B1777" t="str">
            <v>40</v>
          </cell>
          <cell r="C1777" t="str">
            <v>52</v>
          </cell>
          <cell r="D1777">
            <v>9</v>
          </cell>
          <cell r="E1777">
            <v>0</v>
          </cell>
        </row>
        <row r="1778">
          <cell r="A1778" t="str">
            <v>40 53</v>
          </cell>
          <cell r="B1778" t="str">
            <v>40</v>
          </cell>
          <cell r="C1778" t="str">
            <v>53</v>
          </cell>
          <cell r="D1778">
            <v>3</v>
          </cell>
          <cell r="E1778">
            <v>0</v>
          </cell>
        </row>
        <row r="1779">
          <cell r="A1779" t="str">
            <v>40 54</v>
          </cell>
          <cell r="B1779" t="str">
            <v>40</v>
          </cell>
          <cell r="C1779" t="str">
            <v>54</v>
          </cell>
          <cell r="D1779">
            <v>4</v>
          </cell>
          <cell r="E1779">
            <v>1</v>
          </cell>
        </row>
        <row r="1780">
          <cell r="A1780" t="str">
            <v>40 55</v>
          </cell>
          <cell r="B1780" t="str">
            <v>40</v>
          </cell>
          <cell r="C1780" t="str">
            <v>55</v>
          </cell>
          <cell r="D1780">
            <v>5</v>
          </cell>
          <cell r="E1780">
            <v>1</v>
          </cell>
        </row>
        <row r="1781">
          <cell r="A1781" t="str">
            <v>40 56</v>
          </cell>
          <cell r="B1781" t="str">
            <v>40</v>
          </cell>
          <cell r="C1781" t="str">
            <v>56</v>
          </cell>
          <cell r="D1781">
            <v>1</v>
          </cell>
          <cell r="E1781">
            <v>0</v>
          </cell>
        </row>
        <row r="1782">
          <cell r="A1782" t="str">
            <v>40 57</v>
          </cell>
          <cell r="B1782" t="str">
            <v>40</v>
          </cell>
          <cell r="C1782" t="str">
            <v>57</v>
          </cell>
          <cell r="D1782">
            <v>3</v>
          </cell>
          <cell r="E1782">
            <v>0</v>
          </cell>
        </row>
        <row r="1783">
          <cell r="A1783" t="str">
            <v>40 58</v>
          </cell>
          <cell r="B1783" t="str">
            <v>40</v>
          </cell>
          <cell r="C1783" t="str">
            <v>58</v>
          </cell>
          <cell r="D1783">
            <v>7</v>
          </cell>
          <cell r="E1783">
            <v>0</v>
          </cell>
        </row>
        <row r="1784">
          <cell r="A1784" t="str">
            <v>40 59</v>
          </cell>
          <cell r="B1784" t="str">
            <v>40</v>
          </cell>
          <cell r="C1784" t="str">
            <v>59</v>
          </cell>
          <cell r="D1784">
            <v>1</v>
          </cell>
          <cell r="E1784">
            <v>0</v>
          </cell>
        </row>
        <row r="1785">
          <cell r="A1785" t="str">
            <v>40 60</v>
          </cell>
          <cell r="B1785" t="str">
            <v>40</v>
          </cell>
          <cell r="C1785" t="str">
            <v>60</v>
          </cell>
          <cell r="D1785">
            <v>1</v>
          </cell>
          <cell r="E1785">
            <v>0</v>
          </cell>
        </row>
        <row r="1786">
          <cell r="A1786" t="str">
            <v>40 61</v>
          </cell>
          <cell r="B1786" t="str">
            <v>40</v>
          </cell>
          <cell r="C1786" t="str">
            <v>61</v>
          </cell>
          <cell r="D1786">
            <v>3</v>
          </cell>
          <cell r="E1786">
            <v>0</v>
          </cell>
        </row>
        <row r="1787">
          <cell r="A1787" t="str">
            <v>40 62</v>
          </cell>
          <cell r="B1787" t="str">
            <v>40</v>
          </cell>
          <cell r="C1787" t="str">
            <v>62</v>
          </cell>
          <cell r="D1787">
            <v>4</v>
          </cell>
          <cell r="E1787">
            <v>0</v>
          </cell>
        </row>
        <row r="1788">
          <cell r="A1788" t="str">
            <v>40 63</v>
          </cell>
          <cell r="B1788" t="str">
            <v>40</v>
          </cell>
          <cell r="C1788" t="str">
            <v>63</v>
          </cell>
          <cell r="D1788">
            <v>0</v>
          </cell>
          <cell r="E1788">
            <v>0</v>
          </cell>
        </row>
        <row r="1789">
          <cell r="A1789" t="str">
            <v>40 64</v>
          </cell>
          <cell r="B1789" t="str">
            <v>40</v>
          </cell>
          <cell r="C1789" t="str">
            <v>64</v>
          </cell>
          <cell r="D1789">
            <v>3</v>
          </cell>
          <cell r="E1789">
            <v>0</v>
          </cell>
        </row>
        <row r="1790">
          <cell r="A1790" t="str">
            <v>40 65</v>
          </cell>
          <cell r="B1790" t="str">
            <v>40</v>
          </cell>
          <cell r="C1790" t="str">
            <v>65</v>
          </cell>
          <cell r="D1790">
            <v>0</v>
          </cell>
          <cell r="E1790">
            <v>0</v>
          </cell>
        </row>
        <row r="1791">
          <cell r="A1791" t="str">
            <v>40 66</v>
          </cell>
          <cell r="B1791" t="str">
            <v>40</v>
          </cell>
          <cell r="C1791" t="str">
            <v>66</v>
          </cell>
          <cell r="D1791">
            <v>0</v>
          </cell>
          <cell r="E1791">
            <v>0</v>
          </cell>
        </row>
        <row r="1792">
          <cell r="A1792" t="str">
            <v>40 67</v>
          </cell>
          <cell r="B1792" t="str">
            <v>40</v>
          </cell>
          <cell r="C1792" t="str">
            <v>67</v>
          </cell>
          <cell r="D1792">
            <v>1</v>
          </cell>
          <cell r="E1792">
            <v>0</v>
          </cell>
        </row>
        <row r="1793">
          <cell r="A1793" t="str">
            <v>40 68</v>
          </cell>
          <cell r="B1793" t="str">
            <v>40</v>
          </cell>
          <cell r="C1793" t="str">
            <v>68</v>
          </cell>
          <cell r="D1793">
            <v>0</v>
          </cell>
          <cell r="E1793">
            <v>0</v>
          </cell>
        </row>
        <row r="1794">
          <cell r="A1794" t="str">
            <v>40 69</v>
          </cell>
          <cell r="B1794" t="str">
            <v>40</v>
          </cell>
          <cell r="C1794" t="str">
            <v>69</v>
          </cell>
          <cell r="D1794">
            <v>0</v>
          </cell>
          <cell r="E1794">
            <v>0</v>
          </cell>
        </row>
        <row r="1795">
          <cell r="A1795" t="str">
            <v>40 70</v>
          </cell>
          <cell r="B1795" t="str">
            <v>40</v>
          </cell>
          <cell r="C1795" t="str">
            <v>70</v>
          </cell>
          <cell r="D1795">
            <v>0</v>
          </cell>
          <cell r="E1795">
            <v>0</v>
          </cell>
        </row>
        <row r="1796">
          <cell r="A1796" t="str">
            <v>41 27</v>
          </cell>
          <cell r="B1796" t="str">
            <v>41</v>
          </cell>
          <cell r="C1796" t="str">
            <v>27</v>
          </cell>
          <cell r="D1796">
            <v>0</v>
          </cell>
          <cell r="E1796">
            <v>0</v>
          </cell>
        </row>
        <row r="1797">
          <cell r="A1797" t="str">
            <v>41 28</v>
          </cell>
          <cell r="B1797" t="str">
            <v>41</v>
          </cell>
          <cell r="C1797" t="str">
            <v>28</v>
          </cell>
          <cell r="D1797">
            <v>0</v>
          </cell>
          <cell r="E1797">
            <v>0</v>
          </cell>
        </row>
        <row r="1798">
          <cell r="A1798" t="str">
            <v>41 29</v>
          </cell>
          <cell r="B1798" t="str">
            <v>41</v>
          </cell>
          <cell r="C1798" t="str">
            <v>29</v>
          </cell>
          <cell r="D1798">
            <v>0</v>
          </cell>
          <cell r="E1798">
            <v>0</v>
          </cell>
        </row>
        <row r="1799">
          <cell r="A1799" t="str">
            <v>41 30</v>
          </cell>
          <cell r="B1799" t="str">
            <v>41</v>
          </cell>
          <cell r="C1799" t="str">
            <v>30</v>
          </cell>
          <cell r="D1799">
            <v>0</v>
          </cell>
          <cell r="E1799">
            <v>0</v>
          </cell>
        </row>
        <row r="1800">
          <cell r="A1800" t="str">
            <v>41 31</v>
          </cell>
          <cell r="B1800" t="str">
            <v>41</v>
          </cell>
          <cell r="C1800" t="str">
            <v>31</v>
          </cell>
          <cell r="D1800">
            <v>0</v>
          </cell>
          <cell r="E1800">
            <v>0</v>
          </cell>
        </row>
        <row r="1801">
          <cell r="A1801" t="str">
            <v>41 32</v>
          </cell>
          <cell r="B1801" t="str">
            <v>41</v>
          </cell>
          <cell r="C1801" t="str">
            <v>32</v>
          </cell>
          <cell r="D1801">
            <v>0</v>
          </cell>
          <cell r="E1801">
            <v>0</v>
          </cell>
        </row>
        <row r="1802">
          <cell r="A1802" t="str">
            <v>41 33</v>
          </cell>
          <cell r="B1802" t="str">
            <v>41</v>
          </cell>
          <cell r="C1802" t="str">
            <v>33</v>
          </cell>
          <cell r="D1802">
            <v>0</v>
          </cell>
          <cell r="E1802">
            <v>0</v>
          </cell>
        </row>
        <row r="1803">
          <cell r="A1803" t="str">
            <v>41 34</v>
          </cell>
          <cell r="B1803" t="str">
            <v>41</v>
          </cell>
          <cell r="C1803" t="str">
            <v>34</v>
          </cell>
          <cell r="D1803">
            <v>0</v>
          </cell>
          <cell r="E1803">
            <v>0</v>
          </cell>
        </row>
        <row r="1804">
          <cell r="A1804" t="str">
            <v>41 35</v>
          </cell>
          <cell r="B1804" t="str">
            <v>41</v>
          </cell>
          <cell r="C1804" t="str">
            <v>35</v>
          </cell>
          <cell r="D1804">
            <v>0</v>
          </cell>
          <cell r="E1804">
            <v>0</v>
          </cell>
        </row>
        <row r="1805">
          <cell r="A1805" t="str">
            <v>41 36</v>
          </cell>
          <cell r="B1805" t="str">
            <v>41</v>
          </cell>
          <cell r="C1805" t="str">
            <v>36</v>
          </cell>
          <cell r="D1805">
            <v>0</v>
          </cell>
          <cell r="E1805">
            <v>0</v>
          </cell>
        </row>
        <row r="1806">
          <cell r="A1806" t="str">
            <v>41 37</v>
          </cell>
          <cell r="B1806" t="str">
            <v>41</v>
          </cell>
          <cell r="C1806" t="str">
            <v>37</v>
          </cell>
          <cell r="D1806">
            <v>0</v>
          </cell>
          <cell r="E1806">
            <v>0</v>
          </cell>
        </row>
        <row r="1807">
          <cell r="A1807" t="str">
            <v>41 38</v>
          </cell>
          <cell r="B1807" t="str">
            <v>41</v>
          </cell>
          <cell r="C1807" t="str">
            <v>38</v>
          </cell>
          <cell r="D1807">
            <v>0</v>
          </cell>
          <cell r="E1807">
            <v>0</v>
          </cell>
        </row>
        <row r="1808">
          <cell r="A1808" t="str">
            <v>41 39</v>
          </cell>
          <cell r="B1808" t="str">
            <v>41</v>
          </cell>
          <cell r="C1808" t="str">
            <v>39</v>
          </cell>
          <cell r="D1808">
            <v>0</v>
          </cell>
          <cell r="E1808">
            <v>0</v>
          </cell>
        </row>
        <row r="1809">
          <cell r="A1809" t="str">
            <v>41 40</v>
          </cell>
          <cell r="B1809" t="str">
            <v>41</v>
          </cell>
          <cell r="C1809" t="str">
            <v>40</v>
          </cell>
          <cell r="D1809">
            <v>0</v>
          </cell>
          <cell r="E1809">
            <v>0</v>
          </cell>
        </row>
        <row r="1810">
          <cell r="A1810" t="str">
            <v>41 41</v>
          </cell>
          <cell r="B1810" t="str">
            <v>41</v>
          </cell>
          <cell r="C1810" t="str">
            <v>41</v>
          </cell>
          <cell r="D1810">
            <v>0</v>
          </cell>
          <cell r="E1810">
            <v>0</v>
          </cell>
        </row>
        <row r="1811">
          <cell r="A1811" t="str">
            <v>41 42</v>
          </cell>
          <cell r="B1811" t="str">
            <v>41</v>
          </cell>
          <cell r="C1811" t="str">
            <v>42</v>
          </cell>
          <cell r="D1811">
            <v>0</v>
          </cell>
          <cell r="E1811">
            <v>0</v>
          </cell>
        </row>
        <row r="1812">
          <cell r="A1812" t="str">
            <v>41 43</v>
          </cell>
          <cell r="B1812" t="str">
            <v>41</v>
          </cell>
          <cell r="C1812" t="str">
            <v>43</v>
          </cell>
          <cell r="D1812">
            <v>0</v>
          </cell>
          <cell r="E1812">
            <v>0</v>
          </cell>
        </row>
        <row r="1813">
          <cell r="A1813" t="str">
            <v>41 44</v>
          </cell>
          <cell r="B1813" t="str">
            <v>41</v>
          </cell>
          <cell r="C1813" t="str">
            <v>44</v>
          </cell>
          <cell r="D1813">
            <v>0</v>
          </cell>
          <cell r="E1813">
            <v>0</v>
          </cell>
        </row>
        <row r="1814">
          <cell r="A1814" t="str">
            <v>41 45</v>
          </cell>
          <cell r="B1814" t="str">
            <v>41</v>
          </cell>
          <cell r="C1814" t="str">
            <v>45</v>
          </cell>
          <cell r="D1814">
            <v>0</v>
          </cell>
          <cell r="E1814">
            <v>0</v>
          </cell>
        </row>
        <row r="1815">
          <cell r="A1815" t="str">
            <v>41 46</v>
          </cell>
          <cell r="B1815" t="str">
            <v>41</v>
          </cell>
          <cell r="C1815" t="str">
            <v>46</v>
          </cell>
          <cell r="D1815">
            <v>0</v>
          </cell>
          <cell r="E1815">
            <v>0</v>
          </cell>
        </row>
        <row r="1816">
          <cell r="A1816" t="str">
            <v>41 47</v>
          </cell>
          <cell r="B1816" t="str">
            <v>41</v>
          </cell>
          <cell r="C1816" t="str">
            <v>47</v>
          </cell>
          <cell r="D1816">
            <v>0</v>
          </cell>
          <cell r="E1816">
            <v>0</v>
          </cell>
        </row>
        <row r="1817">
          <cell r="A1817" t="str">
            <v>41 48</v>
          </cell>
          <cell r="B1817" t="str">
            <v>41</v>
          </cell>
          <cell r="C1817" t="str">
            <v>48</v>
          </cell>
          <cell r="D1817">
            <v>0</v>
          </cell>
          <cell r="E1817">
            <v>0</v>
          </cell>
        </row>
        <row r="1818">
          <cell r="A1818" t="str">
            <v>41 49</v>
          </cell>
          <cell r="B1818" t="str">
            <v>41</v>
          </cell>
          <cell r="C1818" t="str">
            <v>49</v>
          </cell>
          <cell r="D1818">
            <v>0</v>
          </cell>
          <cell r="E1818">
            <v>0</v>
          </cell>
        </row>
        <row r="1819">
          <cell r="A1819" t="str">
            <v>41 50</v>
          </cell>
          <cell r="B1819" t="str">
            <v>41</v>
          </cell>
          <cell r="C1819" t="str">
            <v>50</v>
          </cell>
          <cell r="D1819">
            <v>0</v>
          </cell>
          <cell r="E1819">
            <v>0</v>
          </cell>
        </row>
        <row r="1820">
          <cell r="A1820" t="str">
            <v>41 51</v>
          </cell>
          <cell r="B1820" t="str">
            <v>41</v>
          </cell>
          <cell r="C1820" t="str">
            <v>51</v>
          </cell>
          <cell r="D1820">
            <v>0</v>
          </cell>
          <cell r="E1820">
            <v>0</v>
          </cell>
        </row>
        <row r="1821">
          <cell r="A1821" t="str">
            <v>41 52</v>
          </cell>
          <cell r="B1821" t="str">
            <v>41</v>
          </cell>
          <cell r="C1821" t="str">
            <v>52</v>
          </cell>
          <cell r="D1821">
            <v>0</v>
          </cell>
          <cell r="E1821">
            <v>0</v>
          </cell>
        </row>
        <row r="1822">
          <cell r="A1822" t="str">
            <v>41 53</v>
          </cell>
          <cell r="B1822" t="str">
            <v>41</v>
          </cell>
          <cell r="C1822" t="str">
            <v>53</v>
          </cell>
          <cell r="D1822">
            <v>0</v>
          </cell>
          <cell r="E1822">
            <v>0</v>
          </cell>
        </row>
        <row r="1823">
          <cell r="A1823" t="str">
            <v>41 54</v>
          </cell>
          <cell r="B1823" t="str">
            <v>41</v>
          </cell>
          <cell r="C1823" t="str">
            <v>54</v>
          </cell>
          <cell r="D1823">
            <v>0</v>
          </cell>
          <cell r="E1823">
            <v>0</v>
          </cell>
        </row>
        <row r="1824">
          <cell r="A1824" t="str">
            <v>41 55</v>
          </cell>
          <cell r="B1824" t="str">
            <v>41</v>
          </cell>
          <cell r="C1824" t="str">
            <v>55</v>
          </cell>
          <cell r="D1824">
            <v>0</v>
          </cell>
          <cell r="E1824">
            <v>0</v>
          </cell>
        </row>
        <row r="1825">
          <cell r="A1825" t="str">
            <v>41 56</v>
          </cell>
          <cell r="B1825" t="str">
            <v>41</v>
          </cell>
          <cell r="C1825" t="str">
            <v>56</v>
          </cell>
          <cell r="D1825">
            <v>0</v>
          </cell>
          <cell r="E1825">
            <v>0</v>
          </cell>
        </row>
        <row r="1826">
          <cell r="A1826" t="str">
            <v>41 57</v>
          </cell>
          <cell r="B1826" t="str">
            <v>41</v>
          </cell>
          <cell r="C1826" t="str">
            <v>57</v>
          </cell>
          <cell r="D1826">
            <v>0</v>
          </cell>
          <cell r="E1826">
            <v>1</v>
          </cell>
        </row>
        <row r="1827">
          <cell r="A1827" t="str">
            <v>41 58</v>
          </cell>
          <cell r="B1827" t="str">
            <v>41</v>
          </cell>
          <cell r="C1827" t="str">
            <v>58</v>
          </cell>
          <cell r="D1827">
            <v>0</v>
          </cell>
          <cell r="E1827">
            <v>0</v>
          </cell>
        </row>
        <row r="1828">
          <cell r="A1828" t="str">
            <v>41 59</v>
          </cell>
          <cell r="B1828" t="str">
            <v>41</v>
          </cell>
          <cell r="C1828" t="str">
            <v>59</v>
          </cell>
          <cell r="D1828">
            <v>0</v>
          </cell>
          <cell r="E1828">
            <v>0</v>
          </cell>
        </row>
        <row r="1829">
          <cell r="A1829" t="str">
            <v>41 60</v>
          </cell>
          <cell r="B1829" t="str">
            <v>41</v>
          </cell>
          <cell r="C1829" t="str">
            <v>60</v>
          </cell>
          <cell r="D1829">
            <v>0</v>
          </cell>
          <cell r="E1829">
            <v>0</v>
          </cell>
        </row>
        <row r="1830">
          <cell r="A1830" t="str">
            <v>41 61</v>
          </cell>
          <cell r="B1830" t="str">
            <v>41</v>
          </cell>
          <cell r="C1830" t="str">
            <v>61</v>
          </cell>
          <cell r="D1830">
            <v>0</v>
          </cell>
          <cell r="E1830">
            <v>0</v>
          </cell>
        </row>
        <row r="1831">
          <cell r="A1831" t="str">
            <v>41 62</v>
          </cell>
          <cell r="B1831" t="str">
            <v>41</v>
          </cell>
          <cell r="C1831" t="str">
            <v>62</v>
          </cell>
          <cell r="D1831">
            <v>0</v>
          </cell>
          <cell r="E1831">
            <v>0</v>
          </cell>
        </row>
        <row r="1832">
          <cell r="A1832" t="str">
            <v>41 63</v>
          </cell>
          <cell r="B1832" t="str">
            <v>41</v>
          </cell>
          <cell r="C1832" t="str">
            <v>63</v>
          </cell>
          <cell r="D1832">
            <v>0</v>
          </cell>
          <cell r="E1832">
            <v>0</v>
          </cell>
        </row>
        <row r="1833">
          <cell r="A1833" t="str">
            <v>41 64</v>
          </cell>
          <cell r="B1833" t="str">
            <v>41</v>
          </cell>
          <cell r="C1833" t="str">
            <v>64</v>
          </cell>
          <cell r="D1833">
            <v>0</v>
          </cell>
          <cell r="E1833">
            <v>0</v>
          </cell>
        </row>
        <row r="1834">
          <cell r="A1834" t="str">
            <v>41 65</v>
          </cell>
          <cell r="B1834" t="str">
            <v>41</v>
          </cell>
          <cell r="C1834" t="str">
            <v>65</v>
          </cell>
          <cell r="D1834">
            <v>0</v>
          </cell>
          <cell r="E1834">
            <v>0</v>
          </cell>
        </row>
        <row r="1835">
          <cell r="A1835" t="str">
            <v>41 66</v>
          </cell>
          <cell r="B1835" t="str">
            <v>41</v>
          </cell>
          <cell r="C1835" t="str">
            <v>66</v>
          </cell>
          <cell r="D1835">
            <v>0</v>
          </cell>
          <cell r="E1835">
            <v>0</v>
          </cell>
        </row>
        <row r="1836">
          <cell r="A1836" t="str">
            <v>41 67</v>
          </cell>
          <cell r="B1836" t="str">
            <v>41</v>
          </cell>
          <cell r="C1836" t="str">
            <v>67</v>
          </cell>
          <cell r="D1836">
            <v>0</v>
          </cell>
          <cell r="E1836">
            <v>0</v>
          </cell>
        </row>
        <row r="1837">
          <cell r="A1837" t="str">
            <v>41 68</v>
          </cell>
          <cell r="B1837" t="str">
            <v>41</v>
          </cell>
          <cell r="C1837" t="str">
            <v>68</v>
          </cell>
          <cell r="D1837">
            <v>0</v>
          </cell>
          <cell r="E1837">
            <v>0</v>
          </cell>
        </row>
        <row r="1838">
          <cell r="A1838" t="str">
            <v>41 69</v>
          </cell>
          <cell r="B1838" t="str">
            <v>41</v>
          </cell>
          <cell r="C1838" t="str">
            <v>69</v>
          </cell>
          <cell r="D1838">
            <v>0</v>
          </cell>
          <cell r="E1838">
            <v>0</v>
          </cell>
        </row>
        <row r="1839">
          <cell r="A1839" t="str">
            <v>41 70</v>
          </cell>
          <cell r="B1839" t="str">
            <v>41</v>
          </cell>
          <cell r="C1839" t="str">
            <v>70</v>
          </cell>
          <cell r="D1839">
            <v>0</v>
          </cell>
          <cell r="E1839">
            <v>0</v>
          </cell>
        </row>
        <row r="1840">
          <cell r="A1840" t="str">
            <v>42 27</v>
          </cell>
          <cell r="B1840" t="str">
            <v>42</v>
          </cell>
          <cell r="C1840" t="str">
            <v>27</v>
          </cell>
          <cell r="D1840">
            <v>0</v>
          </cell>
          <cell r="E1840">
            <v>0</v>
          </cell>
        </row>
        <row r="1841">
          <cell r="A1841" t="str">
            <v>42 28</v>
          </cell>
          <cell r="B1841" t="str">
            <v>42</v>
          </cell>
          <cell r="C1841" t="str">
            <v>28</v>
          </cell>
          <cell r="D1841">
            <v>0</v>
          </cell>
          <cell r="E1841">
            <v>0</v>
          </cell>
        </row>
        <row r="1842">
          <cell r="A1842" t="str">
            <v>42 29</v>
          </cell>
          <cell r="B1842" t="str">
            <v>42</v>
          </cell>
          <cell r="C1842" t="str">
            <v>29</v>
          </cell>
          <cell r="D1842">
            <v>0</v>
          </cell>
          <cell r="E1842">
            <v>0</v>
          </cell>
        </row>
        <row r="1843">
          <cell r="A1843" t="str">
            <v>42 30</v>
          </cell>
          <cell r="B1843" t="str">
            <v>42</v>
          </cell>
          <cell r="C1843" t="str">
            <v>30</v>
          </cell>
          <cell r="D1843">
            <v>0</v>
          </cell>
          <cell r="E1843">
            <v>0</v>
          </cell>
        </row>
        <row r="1844">
          <cell r="A1844" t="str">
            <v>42 31</v>
          </cell>
          <cell r="B1844" t="str">
            <v>42</v>
          </cell>
          <cell r="C1844" t="str">
            <v>31</v>
          </cell>
          <cell r="D1844">
            <v>0</v>
          </cell>
          <cell r="E1844">
            <v>0</v>
          </cell>
        </row>
        <row r="1845">
          <cell r="A1845" t="str">
            <v>42 32</v>
          </cell>
          <cell r="B1845" t="str">
            <v>42</v>
          </cell>
          <cell r="C1845" t="str">
            <v>32</v>
          </cell>
          <cell r="D1845">
            <v>0</v>
          </cell>
          <cell r="E1845">
            <v>0</v>
          </cell>
        </row>
        <row r="1846">
          <cell r="A1846" t="str">
            <v>42 33</v>
          </cell>
          <cell r="B1846" t="str">
            <v>42</v>
          </cell>
          <cell r="C1846" t="str">
            <v>33</v>
          </cell>
          <cell r="D1846">
            <v>0</v>
          </cell>
          <cell r="E1846">
            <v>0</v>
          </cell>
        </row>
        <row r="1847">
          <cell r="A1847" t="str">
            <v>42 34</v>
          </cell>
          <cell r="B1847" t="str">
            <v>42</v>
          </cell>
          <cell r="C1847" t="str">
            <v>34</v>
          </cell>
          <cell r="D1847">
            <v>0</v>
          </cell>
          <cell r="E1847">
            <v>0</v>
          </cell>
        </row>
        <row r="1848">
          <cell r="A1848" t="str">
            <v>42 35</v>
          </cell>
          <cell r="B1848" t="str">
            <v>42</v>
          </cell>
          <cell r="C1848" t="str">
            <v>35</v>
          </cell>
          <cell r="D1848">
            <v>0</v>
          </cell>
          <cell r="E1848">
            <v>0</v>
          </cell>
        </row>
        <row r="1849">
          <cell r="A1849" t="str">
            <v>42 36</v>
          </cell>
          <cell r="B1849" t="str">
            <v>42</v>
          </cell>
          <cell r="C1849" t="str">
            <v>36</v>
          </cell>
          <cell r="D1849">
            <v>0</v>
          </cell>
          <cell r="E1849">
            <v>0</v>
          </cell>
        </row>
        <row r="1850">
          <cell r="A1850" t="str">
            <v>42 37</v>
          </cell>
          <cell r="B1850" t="str">
            <v>42</v>
          </cell>
          <cell r="C1850" t="str">
            <v>37</v>
          </cell>
          <cell r="D1850">
            <v>0</v>
          </cell>
          <cell r="E1850">
            <v>0</v>
          </cell>
        </row>
        <row r="1851">
          <cell r="A1851" t="str">
            <v>42 38</v>
          </cell>
          <cell r="B1851" t="str">
            <v>42</v>
          </cell>
          <cell r="C1851" t="str">
            <v>38</v>
          </cell>
          <cell r="D1851">
            <v>0</v>
          </cell>
          <cell r="E1851">
            <v>0</v>
          </cell>
        </row>
        <row r="1852">
          <cell r="A1852" t="str">
            <v>42 39</v>
          </cell>
          <cell r="B1852" t="str">
            <v>42</v>
          </cell>
          <cell r="C1852" t="str">
            <v>39</v>
          </cell>
          <cell r="D1852">
            <v>0</v>
          </cell>
          <cell r="E1852">
            <v>0</v>
          </cell>
        </row>
        <row r="1853">
          <cell r="A1853" t="str">
            <v>42 40</v>
          </cell>
          <cell r="B1853" t="str">
            <v>42</v>
          </cell>
          <cell r="C1853" t="str">
            <v>40</v>
          </cell>
          <cell r="D1853">
            <v>0</v>
          </cell>
          <cell r="E1853">
            <v>0</v>
          </cell>
        </row>
        <row r="1854">
          <cell r="A1854" t="str">
            <v>42 41</v>
          </cell>
          <cell r="B1854" t="str">
            <v>42</v>
          </cell>
          <cell r="C1854" t="str">
            <v>41</v>
          </cell>
          <cell r="D1854">
            <v>0</v>
          </cell>
          <cell r="E1854">
            <v>0</v>
          </cell>
        </row>
        <row r="1855">
          <cell r="A1855" t="str">
            <v>42 42</v>
          </cell>
          <cell r="B1855" t="str">
            <v>42</v>
          </cell>
          <cell r="C1855" t="str">
            <v>42</v>
          </cell>
          <cell r="D1855">
            <v>0</v>
          </cell>
          <cell r="E1855">
            <v>0</v>
          </cell>
        </row>
        <row r="1856">
          <cell r="A1856" t="str">
            <v>42 43</v>
          </cell>
          <cell r="B1856" t="str">
            <v>42</v>
          </cell>
          <cell r="C1856" t="str">
            <v>43</v>
          </cell>
          <cell r="D1856">
            <v>0</v>
          </cell>
          <cell r="E1856">
            <v>0</v>
          </cell>
        </row>
        <row r="1857">
          <cell r="A1857" t="str">
            <v>42 44</v>
          </cell>
          <cell r="B1857" t="str">
            <v>42</v>
          </cell>
          <cell r="C1857" t="str">
            <v>44</v>
          </cell>
          <cell r="D1857">
            <v>0</v>
          </cell>
          <cell r="E1857">
            <v>0</v>
          </cell>
        </row>
        <row r="1858">
          <cell r="A1858" t="str">
            <v>42 45</v>
          </cell>
          <cell r="B1858" t="str">
            <v>42</v>
          </cell>
          <cell r="C1858" t="str">
            <v>45</v>
          </cell>
          <cell r="D1858">
            <v>0</v>
          </cell>
          <cell r="E1858">
            <v>0</v>
          </cell>
        </row>
        <row r="1859">
          <cell r="A1859" t="str">
            <v>42 46</v>
          </cell>
          <cell r="B1859" t="str">
            <v>42</v>
          </cell>
          <cell r="C1859" t="str">
            <v>46</v>
          </cell>
          <cell r="D1859">
            <v>0</v>
          </cell>
          <cell r="E1859">
            <v>0</v>
          </cell>
        </row>
        <row r="1860">
          <cell r="A1860" t="str">
            <v>42 47</v>
          </cell>
          <cell r="B1860" t="str">
            <v>42</v>
          </cell>
          <cell r="C1860" t="str">
            <v>47</v>
          </cell>
          <cell r="D1860">
            <v>0</v>
          </cell>
          <cell r="E1860">
            <v>0</v>
          </cell>
        </row>
        <row r="1861">
          <cell r="A1861" t="str">
            <v>42 48</v>
          </cell>
          <cell r="B1861" t="str">
            <v>42</v>
          </cell>
          <cell r="C1861" t="str">
            <v>48</v>
          </cell>
          <cell r="D1861">
            <v>0</v>
          </cell>
          <cell r="E1861">
            <v>0</v>
          </cell>
        </row>
        <row r="1862">
          <cell r="A1862" t="str">
            <v>42 49</v>
          </cell>
          <cell r="B1862" t="str">
            <v>42</v>
          </cell>
          <cell r="C1862" t="str">
            <v>49</v>
          </cell>
          <cell r="D1862">
            <v>0</v>
          </cell>
          <cell r="E1862">
            <v>1</v>
          </cell>
        </row>
        <row r="1863">
          <cell r="A1863" t="str">
            <v>42 50</v>
          </cell>
          <cell r="B1863" t="str">
            <v>42</v>
          </cell>
          <cell r="C1863" t="str">
            <v>50</v>
          </cell>
          <cell r="D1863">
            <v>0</v>
          </cell>
          <cell r="E1863">
            <v>1</v>
          </cell>
        </row>
        <row r="1864">
          <cell r="A1864" t="str">
            <v>42 51</v>
          </cell>
          <cell r="B1864" t="str">
            <v>42</v>
          </cell>
          <cell r="C1864" t="str">
            <v>51</v>
          </cell>
          <cell r="D1864">
            <v>0</v>
          </cell>
          <cell r="E1864">
            <v>0</v>
          </cell>
        </row>
        <row r="1865">
          <cell r="A1865" t="str">
            <v>42 52</v>
          </cell>
          <cell r="B1865" t="str">
            <v>42</v>
          </cell>
          <cell r="C1865" t="str">
            <v>52</v>
          </cell>
          <cell r="D1865">
            <v>0</v>
          </cell>
          <cell r="E1865">
            <v>0</v>
          </cell>
        </row>
        <row r="1866">
          <cell r="A1866" t="str">
            <v>42 53</v>
          </cell>
          <cell r="B1866" t="str">
            <v>42</v>
          </cell>
          <cell r="C1866" t="str">
            <v>53</v>
          </cell>
          <cell r="D1866">
            <v>0</v>
          </cell>
          <cell r="E1866">
            <v>0</v>
          </cell>
        </row>
        <row r="1867">
          <cell r="A1867" t="str">
            <v>42 54</v>
          </cell>
          <cell r="B1867" t="str">
            <v>42</v>
          </cell>
          <cell r="C1867" t="str">
            <v>54</v>
          </cell>
          <cell r="D1867">
            <v>0</v>
          </cell>
          <cell r="E1867">
            <v>0</v>
          </cell>
        </row>
        <row r="1868">
          <cell r="A1868" t="str">
            <v>42 55</v>
          </cell>
          <cell r="B1868" t="str">
            <v>42</v>
          </cell>
          <cell r="C1868" t="str">
            <v>55</v>
          </cell>
          <cell r="D1868">
            <v>0</v>
          </cell>
          <cell r="E1868">
            <v>0</v>
          </cell>
        </row>
        <row r="1869">
          <cell r="A1869" t="str">
            <v>42 56</v>
          </cell>
          <cell r="B1869" t="str">
            <v>42</v>
          </cell>
          <cell r="C1869" t="str">
            <v>56</v>
          </cell>
          <cell r="D1869">
            <v>0</v>
          </cell>
          <cell r="E1869">
            <v>1</v>
          </cell>
        </row>
        <row r="1870">
          <cell r="A1870" t="str">
            <v>42 57</v>
          </cell>
          <cell r="B1870" t="str">
            <v>42</v>
          </cell>
          <cell r="C1870" t="str">
            <v>57</v>
          </cell>
          <cell r="D1870">
            <v>0</v>
          </cell>
          <cell r="E1870">
            <v>0</v>
          </cell>
        </row>
        <row r="1871">
          <cell r="A1871" t="str">
            <v>42 58</v>
          </cell>
          <cell r="B1871" t="str">
            <v>42</v>
          </cell>
          <cell r="C1871" t="str">
            <v>58</v>
          </cell>
          <cell r="D1871">
            <v>0</v>
          </cell>
          <cell r="E1871">
            <v>0</v>
          </cell>
        </row>
        <row r="1872">
          <cell r="A1872" t="str">
            <v>42 59</v>
          </cell>
          <cell r="B1872" t="str">
            <v>42</v>
          </cell>
          <cell r="C1872" t="str">
            <v>59</v>
          </cell>
          <cell r="D1872">
            <v>0</v>
          </cell>
          <cell r="E1872">
            <v>0</v>
          </cell>
        </row>
        <row r="1873">
          <cell r="A1873" t="str">
            <v>42 60</v>
          </cell>
          <cell r="B1873" t="str">
            <v>42</v>
          </cell>
          <cell r="C1873" t="str">
            <v>60</v>
          </cell>
          <cell r="D1873">
            <v>0</v>
          </cell>
          <cell r="E1873">
            <v>0</v>
          </cell>
        </row>
        <row r="1874">
          <cell r="A1874" t="str">
            <v>42 61</v>
          </cell>
          <cell r="B1874" t="str">
            <v>42</v>
          </cell>
          <cell r="C1874" t="str">
            <v>61</v>
          </cell>
          <cell r="D1874">
            <v>0</v>
          </cell>
          <cell r="E1874">
            <v>0</v>
          </cell>
        </row>
        <row r="1875">
          <cell r="A1875" t="str">
            <v>42 62</v>
          </cell>
          <cell r="B1875" t="str">
            <v>42</v>
          </cell>
          <cell r="C1875" t="str">
            <v>62</v>
          </cell>
          <cell r="D1875">
            <v>0</v>
          </cell>
          <cell r="E1875">
            <v>0</v>
          </cell>
        </row>
        <row r="1876">
          <cell r="A1876" t="str">
            <v>42 63</v>
          </cell>
          <cell r="B1876" t="str">
            <v>42</v>
          </cell>
          <cell r="C1876" t="str">
            <v>63</v>
          </cell>
          <cell r="D1876">
            <v>0</v>
          </cell>
          <cell r="E1876">
            <v>0</v>
          </cell>
        </row>
        <row r="1877">
          <cell r="A1877" t="str">
            <v>42 64</v>
          </cell>
          <cell r="B1877" t="str">
            <v>42</v>
          </cell>
          <cell r="C1877" t="str">
            <v>64</v>
          </cell>
          <cell r="D1877">
            <v>0</v>
          </cell>
          <cell r="E1877">
            <v>0</v>
          </cell>
        </row>
        <row r="1878">
          <cell r="A1878" t="str">
            <v>42 65</v>
          </cell>
          <cell r="B1878" t="str">
            <v>42</v>
          </cell>
          <cell r="C1878" t="str">
            <v>65</v>
          </cell>
          <cell r="D1878">
            <v>0</v>
          </cell>
          <cell r="E1878">
            <v>0</v>
          </cell>
        </row>
        <row r="1879">
          <cell r="A1879" t="str">
            <v>42 66</v>
          </cell>
          <cell r="B1879" t="str">
            <v>42</v>
          </cell>
          <cell r="C1879" t="str">
            <v>66</v>
          </cell>
          <cell r="D1879">
            <v>0</v>
          </cell>
          <cell r="E1879">
            <v>0</v>
          </cell>
        </row>
        <row r="1880">
          <cell r="A1880" t="str">
            <v>42 67</v>
          </cell>
          <cell r="B1880" t="str">
            <v>42</v>
          </cell>
          <cell r="C1880" t="str">
            <v>67</v>
          </cell>
          <cell r="D1880">
            <v>0</v>
          </cell>
          <cell r="E1880">
            <v>0</v>
          </cell>
        </row>
        <row r="1881">
          <cell r="A1881" t="str">
            <v>42 68</v>
          </cell>
          <cell r="B1881" t="str">
            <v>42</v>
          </cell>
          <cell r="C1881" t="str">
            <v>68</v>
          </cell>
          <cell r="D1881">
            <v>0</v>
          </cell>
          <cell r="E1881">
            <v>0</v>
          </cell>
        </row>
        <row r="1882">
          <cell r="A1882" t="str">
            <v>42 69</v>
          </cell>
          <cell r="B1882" t="str">
            <v>42</v>
          </cell>
          <cell r="C1882" t="str">
            <v>69</v>
          </cell>
          <cell r="D1882">
            <v>0</v>
          </cell>
          <cell r="E1882">
            <v>0</v>
          </cell>
        </row>
        <row r="1883">
          <cell r="A1883" t="str">
            <v>42 70</v>
          </cell>
          <cell r="B1883" t="str">
            <v>42</v>
          </cell>
          <cell r="C1883" t="str">
            <v>70</v>
          </cell>
          <cell r="D1883">
            <v>0</v>
          </cell>
          <cell r="E1883">
            <v>0</v>
          </cell>
        </row>
      </sheetData>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 val="gd98"/>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ow r="1">
          <cell r="A1" t="str">
            <v>DISC</v>
          </cell>
          <cell r="B1" t="str">
            <v>AGE</v>
          </cell>
          <cell r="F1" t="str">
            <v>HPR</v>
          </cell>
          <cell r="G1" t="str">
            <v>FPR</v>
          </cell>
          <cell r="H1" t="str">
            <v>PR</v>
          </cell>
          <cell r="I1" t="str">
            <v>HMCF</v>
          </cell>
          <cell r="J1" t="str">
            <v>FMCF</v>
          </cell>
          <cell r="K1" t="str">
            <v>MCF</v>
          </cell>
          <cell r="L1" t="str">
            <v>HTOT</v>
          </cell>
          <cell r="M1" t="str">
            <v>FTOT</v>
          </cell>
          <cell r="N1" t="str">
            <v>TOT</v>
          </cell>
        </row>
        <row r="2">
          <cell r="A2" t="str">
            <v>D</v>
          </cell>
          <cell r="B2" t="str">
            <v>27</v>
          </cell>
          <cell r="C2" t="str">
            <v>D  27</v>
          </cell>
          <cell r="F2">
            <v>0</v>
          </cell>
          <cell r="G2">
            <v>0</v>
          </cell>
          <cell r="H2">
            <v>0</v>
          </cell>
          <cell r="I2">
            <v>0</v>
          </cell>
          <cell r="J2">
            <v>2</v>
          </cell>
          <cell r="K2">
            <v>2</v>
          </cell>
          <cell r="L2">
            <v>0</v>
          </cell>
          <cell r="M2">
            <v>2</v>
          </cell>
          <cell r="N2">
            <v>2</v>
          </cell>
        </row>
        <row r="3">
          <cell r="A3" t="str">
            <v>D</v>
          </cell>
          <cell r="B3" t="str">
            <v>28</v>
          </cell>
          <cell r="C3" t="str">
            <v>D  28</v>
          </cell>
          <cell r="F3">
            <v>0</v>
          </cell>
          <cell r="G3">
            <v>0</v>
          </cell>
          <cell r="H3">
            <v>0</v>
          </cell>
          <cell r="I3">
            <v>8</v>
          </cell>
          <cell r="J3">
            <v>8</v>
          </cell>
          <cell r="K3">
            <v>16</v>
          </cell>
          <cell r="L3">
            <v>8</v>
          </cell>
          <cell r="M3">
            <v>8</v>
          </cell>
          <cell r="N3">
            <v>16</v>
          </cell>
        </row>
        <row r="4">
          <cell r="A4" t="str">
            <v>D</v>
          </cell>
          <cell r="B4" t="str">
            <v>29</v>
          </cell>
          <cell r="C4" t="str">
            <v>D  29</v>
          </cell>
          <cell r="F4">
            <v>4</v>
          </cell>
          <cell r="G4">
            <v>2</v>
          </cell>
          <cell r="H4">
            <v>6</v>
          </cell>
          <cell r="I4">
            <v>13</v>
          </cell>
          <cell r="J4">
            <v>25</v>
          </cell>
          <cell r="K4">
            <v>38</v>
          </cell>
          <cell r="L4">
            <v>17</v>
          </cell>
          <cell r="M4">
            <v>27</v>
          </cell>
          <cell r="N4">
            <v>44</v>
          </cell>
        </row>
        <row r="5">
          <cell r="A5" t="str">
            <v>D</v>
          </cell>
          <cell r="B5" t="str">
            <v>30</v>
          </cell>
          <cell r="C5" t="str">
            <v>D  30</v>
          </cell>
          <cell r="F5">
            <v>3</v>
          </cell>
          <cell r="G5">
            <v>0</v>
          </cell>
          <cell r="H5">
            <v>3</v>
          </cell>
          <cell r="I5">
            <v>44</v>
          </cell>
          <cell r="J5">
            <v>37</v>
          </cell>
          <cell r="K5">
            <v>81</v>
          </cell>
          <cell r="L5">
            <v>47</v>
          </cell>
          <cell r="M5">
            <v>37</v>
          </cell>
          <cell r="N5">
            <v>84</v>
          </cell>
        </row>
        <row r="6">
          <cell r="A6" t="str">
            <v>D</v>
          </cell>
          <cell r="B6" t="str">
            <v>31</v>
          </cell>
          <cell r="C6" t="str">
            <v>D  31</v>
          </cell>
          <cell r="F6">
            <v>11</v>
          </cell>
          <cell r="G6">
            <v>4</v>
          </cell>
          <cell r="H6">
            <v>15</v>
          </cell>
          <cell r="I6">
            <v>67</v>
          </cell>
          <cell r="J6">
            <v>83</v>
          </cell>
          <cell r="K6">
            <v>150</v>
          </cell>
          <cell r="L6">
            <v>78</v>
          </cell>
          <cell r="M6">
            <v>87</v>
          </cell>
          <cell r="N6">
            <v>165</v>
          </cell>
        </row>
        <row r="7">
          <cell r="A7" t="str">
            <v>D</v>
          </cell>
          <cell r="B7" t="str">
            <v>32</v>
          </cell>
          <cell r="C7" t="str">
            <v>D  32</v>
          </cell>
          <cell r="F7">
            <v>12</v>
          </cell>
          <cell r="G7">
            <v>11</v>
          </cell>
          <cell r="H7">
            <v>23</v>
          </cell>
          <cell r="I7">
            <v>89</v>
          </cell>
          <cell r="J7">
            <v>69</v>
          </cell>
          <cell r="K7">
            <v>158</v>
          </cell>
          <cell r="L7">
            <v>101</v>
          </cell>
          <cell r="M7">
            <v>80</v>
          </cell>
          <cell r="N7">
            <v>181</v>
          </cell>
        </row>
        <row r="8">
          <cell r="A8" t="str">
            <v>D</v>
          </cell>
          <cell r="B8" t="str">
            <v>33</v>
          </cell>
          <cell r="C8" t="str">
            <v>D  33</v>
          </cell>
          <cell r="F8">
            <v>19</v>
          </cell>
          <cell r="G8">
            <v>4</v>
          </cell>
          <cell r="H8">
            <v>23</v>
          </cell>
          <cell r="I8">
            <v>88</v>
          </cell>
          <cell r="J8">
            <v>76</v>
          </cell>
          <cell r="K8">
            <v>164</v>
          </cell>
          <cell r="L8">
            <v>107</v>
          </cell>
          <cell r="M8">
            <v>80</v>
          </cell>
          <cell r="N8">
            <v>187</v>
          </cell>
        </row>
        <row r="9">
          <cell r="A9" t="str">
            <v>D</v>
          </cell>
          <cell r="B9" t="str">
            <v>34</v>
          </cell>
          <cell r="C9" t="str">
            <v>D  34</v>
          </cell>
          <cell r="F9">
            <v>20</v>
          </cell>
          <cell r="G9">
            <v>3</v>
          </cell>
          <cell r="H9">
            <v>23</v>
          </cell>
          <cell r="I9">
            <v>84</v>
          </cell>
          <cell r="J9">
            <v>64</v>
          </cell>
          <cell r="K9">
            <v>148</v>
          </cell>
          <cell r="L9">
            <v>104</v>
          </cell>
          <cell r="M9">
            <v>67</v>
          </cell>
          <cell r="N9">
            <v>171</v>
          </cell>
        </row>
        <row r="10">
          <cell r="A10" t="str">
            <v>D</v>
          </cell>
          <cell r="B10" t="str">
            <v>35</v>
          </cell>
          <cell r="C10" t="str">
            <v>D  35</v>
          </cell>
          <cell r="F10">
            <v>16</v>
          </cell>
          <cell r="G10">
            <v>4</v>
          </cell>
          <cell r="H10">
            <v>20</v>
          </cell>
          <cell r="I10">
            <v>80</v>
          </cell>
          <cell r="J10">
            <v>65</v>
          </cell>
          <cell r="K10">
            <v>145</v>
          </cell>
          <cell r="L10">
            <v>96</v>
          </cell>
          <cell r="M10">
            <v>69</v>
          </cell>
          <cell r="N10">
            <v>165</v>
          </cell>
        </row>
        <row r="11">
          <cell r="A11" t="str">
            <v>D</v>
          </cell>
          <cell r="B11" t="str">
            <v>36</v>
          </cell>
          <cell r="C11" t="str">
            <v>D  36</v>
          </cell>
          <cell r="F11">
            <v>27</v>
          </cell>
          <cell r="G11">
            <v>8</v>
          </cell>
          <cell r="H11">
            <v>35</v>
          </cell>
          <cell r="I11">
            <v>71</v>
          </cell>
          <cell r="J11">
            <v>49</v>
          </cell>
          <cell r="K11">
            <v>120</v>
          </cell>
          <cell r="L11">
            <v>98</v>
          </cell>
          <cell r="M11">
            <v>57</v>
          </cell>
          <cell r="N11">
            <v>155</v>
          </cell>
        </row>
        <row r="12">
          <cell r="A12" t="str">
            <v>D</v>
          </cell>
          <cell r="B12" t="str">
            <v>37</v>
          </cell>
          <cell r="C12" t="str">
            <v>D  37</v>
          </cell>
          <cell r="F12">
            <v>27</v>
          </cell>
          <cell r="G12">
            <v>9</v>
          </cell>
          <cell r="H12">
            <v>36</v>
          </cell>
          <cell r="I12">
            <v>68</v>
          </cell>
          <cell r="J12">
            <v>68</v>
          </cell>
          <cell r="K12">
            <v>136</v>
          </cell>
          <cell r="L12">
            <v>95</v>
          </cell>
          <cell r="M12">
            <v>77</v>
          </cell>
          <cell r="N12">
            <v>172</v>
          </cell>
        </row>
        <row r="13">
          <cell r="A13" t="str">
            <v>D</v>
          </cell>
          <cell r="B13" t="str">
            <v>38</v>
          </cell>
          <cell r="C13" t="str">
            <v>D  38</v>
          </cell>
          <cell r="F13">
            <v>24</v>
          </cell>
          <cell r="G13">
            <v>8</v>
          </cell>
          <cell r="H13">
            <v>32</v>
          </cell>
          <cell r="I13">
            <v>47</v>
          </cell>
          <cell r="J13">
            <v>36</v>
          </cell>
          <cell r="K13">
            <v>83</v>
          </cell>
          <cell r="L13">
            <v>71</v>
          </cell>
          <cell r="M13">
            <v>44</v>
          </cell>
          <cell r="N13">
            <v>115</v>
          </cell>
        </row>
        <row r="14">
          <cell r="A14" t="str">
            <v>D</v>
          </cell>
          <cell r="B14" t="str">
            <v>39</v>
          </cell>
          <cell r="C14" t="str">
            <v>D  39</v>
          </cell>
          <cell r="F14">
            <v>17</v>
          </cell>
          <cell r="G14">
            <v>10</v>
          </cell>
          <cell r="H14">
            <v>27</v>
          </cell>
          <cell r="I14">
            <v>58</v>
          </cell>
          <cell r="J14">
            <v>39</v>
          </cell>
          <cell r="K14">
            <v>97</v>
          </cell>
          <cell r="L14">
            <v>75</v>
          </cell>
          <cell r="M14">
            <v>49</v>
          </cell>
          <cell r="N14">
            <v>124</v>
          </cell>
        </row>
        <row r="15">
          <cell r="A15" t="str">
            <v>D</v>
          </cell>
          <cell r="B15" t="str">
            <v>40</v>
          </cell>
          <cell r="C15" t="str">
            <v>D  40</v>
          </cell>
          <cell r="F15">
            <v>17</v>
          </cell>
          <cell r="G15">
            <v>9</v>
          </cell>
          <cell r="H15">
            <v>26</v>
          </cell>
          <cell r="I15">
            <v>67</v>
          </cell>
          <cell r="J15">
            <v>35</v>
          </cell>
          <cell r="K15">
            <v>102</v>
          </cell>
          <cell r="L15">
            <v>84</v>
          </cell>
          <cell r="M15">
            <v>44</v>
          </cell>
          <cell r="N15">
            <v>128</v>
          </cell>
        </row>
        <row r="16">
          <cell r="A16" t="str">
            <v>D</v>
          </cell>
          <cell r="B16" t="str">
            <v>41</v>
          </cell>
          <cell r="C16" t="str">
            <v>D  41</v>
          </cell>
          <cell r="F16">
            <v>24</v>
          </cell>
          <cell r="G16">
            <v>6</v>
          </cell>
          <cell r="H16">
            <v>30</v>
          </cell>
          <cell r="I16">
            <v>41</v>
          </cell>
          <cell r="J16">
            <v>30</v>
          </cell>
          <cell r="K16">
            <v>71</v>
          </cell>
          <cell r="L16">
            <v>65</v>
          </cell>
          <cell r="M16">
            <v>36</v>
          </cell>
          <cell r="N16">
            <v>101</v>
          </cell>
        </row>
        <row r="17">
          <cell r="A17" t="str">
            <v>D</v>
          </cell>
          <cell r="B17" t="str">
            <v>42</v>
          </cell>
          <cell r="C17" t="str">
            <v>D  42</v>
          </cell>
          <cell r="F17">
            <v>31</v>
          </cell>
          <cell r="G17">
            <v>6</v>
          </cell>
          <cell r="H17">
            <v>37</v>
          </cell>
          <cell r="I17">
            <v>58</v>
          </cell>
          <cell r="J17">
            <v>19</v>
          </cell>
          <cell r="K17">
            <v>77</v>
          </cell>
          <cell r="L17">
            <v>89</v>
          </cell>
          <cell r="M17">
            <v>25</v>
          </cell>
          <cell r="N17">
            <v>114</v>
          </cell>
        </row>
        <row r="18">
          <cell r="A18" t="str">
            <v>D</v>
          </cell>
          <cell r="B18" t="str">
            <v>43</v>
          </cell>
          <cell r="C18" t="str">
            <v>D  43</v>
          </cell>
          <cell r="F18">
            <v>28</v>
          </cell>
          <cell r="G18">
            <v>4</v>
          </cell>
          <cell r="H18">
            <v>32</v>
          </cell>
          <cell r="I18">
            <v>46</v>
          </cell>
          <cell r="J18">
            <v>28</v>
          </cell>
          <cell r="K18">
            <v>74</v>
          </cell>
          <cell r="L18">
            <v>74</v>
          </cell>
          <cell r="M18">
            <v>32</v>
          </cell>
          <cell r="N18">
            <v>106</v>
          </cell>
        </row>
        <row r="19">
          <cell r="A19" t="str">
            <v>D</v>
          </cell>
          <cell r="B19" t="str">
            <v>44</v>
          </cell>
          <cell r="C19" t="str">
            <v>D  44</v>
          </cell>
          <cell r="F19">
            <v>36</v>
          </cell>
          <cell r="G19">
            <v>8</v>
          </cell>
          <cell r="H19">
            <v>44</v>
          </cell>
          <cell r="I19">
            <v>52</v>
          </cell>
          <cell r="J19">
            <v>28</v>
          </cell>
          <cell r="K19">
            <v>80</v>
          </cell>
          <cell r="L19">
            <v>88</v>
          </cell>
          <cell r="M19">
            <v>36</v>
          </cell>
          <cell r="N19">
            <v>124</v>
          </cell>
        </row>
        <row r="20">
          <cell r="A20" t="str">
            <v>D</v>
          </cell>
          <cell r="B20" t="str">
            <v>45</v>
          </cell>
          <cell r="C20" t="str">
            <v>D  45</v>
          </cell>
          <cell r="F20">
            <v>30</v>
          </cell>
          <cell r="G20">
            <v>5</v>
          </cell>
          <cell r="H20">
            <v>35</v>
          </cell>
          <cell r="I20">
            <v>54</v>
          </cell>
          <cell r="J20">
            <v>28</v>
          </cell>
          <cell r="K20">
            <v>82</v>
          </cell>
          <cell r="L20">
            <v>84</v>
          </cell>
          <cell r="M20">
            <v>33</v>
          </cell>
          <cell r="N20">
            <v>117</v>
          </cell>
        </row>
        <row r="21">
          <cell r="A21" t="str">
            <v>D</v>
          </cell>
          <cell r="B21" t="str">
            <v>46</v>
          </cell>
          <cell r="C21" t="str">
            <v>D  46</v>
          </cell>
          <cell r="F21">
            <v>47</v>
          </cell>
          <cell r="G21">
            <v>10</v>
          </cell>
          <cell r="H21">
            <v>57</v>
          </cell>
          <cell r="I21">
            <v>48</v>
          </cell>
          <cell r="J21">
            <v>28</v>
          </cell>
          <cell r="K21">
            <v>76</v>
          </cell>
          <cell r="L21">
            <v>95</v>
          </cell>
          <cell r="M21">
            <v>38</v>
          </cell>
          <cell r="N21">
            <v>133</v>
          </cell>
        </row>
        <row r="22">
          <cell r="A22" t="str">
            <v>D</v>
          </cell>
          <cell r="B22" t="str">
            <v>47</v>
          </cell>
          <cell r="C22" t="str">
            <v>D  47</v>
          </cell>
          <cell r="F22">
            <v>41</v>
          </cell>
          <cell r="G22">
            <v>6</v>
          </cell>
          <cell r="H22">
            <v>47</v>
          </cell>
          <cell r="I22">
            <v>46</v>
          </cell>
          <cell r="J22">
            <v>28</v>
          </cell>
          <cell r="K22">
            <v>74</v>
          </cell>
          <cell r="L22">
            <v>87</v>
          </cell>
          <cell r="M22">
            <v>34</v>
          </cell>
          <cell r="N22">
            <v>121</v>
          </cell>
        </row>
        <row r="23">
          <cell r="A23" t="str">
            <v>D</v>
          </cell>
          <cell r="B23" t="str">
            <v>48</v>
          </cell>
          <cell r="C23" t="str">
            <v>D  48</v>
          </cell>
          <cell r="F23">
            <v>47</v>
          </cell>
          <cell r="G23">
            <v>5</v>
          </cell>
          <cell r="H23">
            <v>52</v>
          </cell>
          <cell r="I23">
            <v>77</v>
          </cell>
          <cell r="J23">
            <v>17</v>
          </cell>
          <cell r="K23">
            <v>94</v>
          </cell>
          <cell r="L23">
            <v>124</v>
          </cell>
          <cell r="M23">
            <v>22</v>
          </cell>
          <cell r="N23">
            <v>146</v>
          </cell>
        </row>
        <row r="24">
          <cell r="A24" t="str">
            <v>D</v>
          </cell>
          <cell r="B24" t="str">
            <v>49</v>
          </cell>
          <cell r="C24" t="str">
            <v>D  49</v>
          </cell>
          <cell r="F24">
            <v>59</v>
          </cell>
          <cell r="G24">
            <v>6</v>
          </cell>
          <cell r="H24">
            <v>65</v>
          </cell>
          <cell r="I24">
            <v>79</v>
          </cell>
          <cell r="J24">
            <v>42</v>
          </cell>
          <cell r="K24">
            <v>121</v>
          </cell>
          <cell r="L24">
            <v>138</v>
          </cell>
          <cell r="M24">
            <v>48</v>
          </cell>
          <cell r="N24">
            <v>186</v>
          </cell>
        </row>
        <row r="25">
          <cell r="A25" t="str">
            <v>D</v>
          </cell>
          <cell r="B25" t="str">
            <v>50</v>
          </cell>
          <cell r="C25" t="str">
            <v>D  50</v>
          </cell>
          <cell r="F25">
            <v>70</v>
          </cell>
          <cell r="G25">
            <v>17</v>
          </cell>
          <cell r="H25">
            <v>87</v>
          </cell>
          <cell r="I25">
            <v>92</v>
          </cell>
          <cell r="J25">
            <v>33</v>
          </cell>
          <cell r="K25">
            <v>125</v>
          </cell>
          <cell r="L25">
            <v>162</v>
          </cell>
          <cell r="M25">
            <v>50</v>
          </cell>
          <cell r="N25">
            <v>212</v>
          </cell>
        </row>
        <row r="26">
          <cell r="A26" t="str">
            <v>D</v>
          </cell>
          <cell r="B26" t="str">
            <v>51</v>
          </cell>
          <cell r="C26" t="str">
            <v>D  51</v>
          </cell>
          <cell r="F26">
            <v>108</v>
          </cell>
          <cell r="G26">
            <v>16</v>
          </cell>
          <cell r="H26">
            <v>124</v>
          </cell>
          <cell r="I26">
            <v>102</v>
          </cell>
          <cell r="J26">
            <v>37</v>
          </cell>
          <cell r="K26">
            <v>139</v>
          </cell>
          <cell r="L26">
            <v>210</v>
          </cell>
          <cell r="M26">
            <v>53</v>
          </cell>
          <cell r="N26">
            <v>263</v>
          </cell>
        </row>
        <row r="27">
          <cell r="A27" t="str">
            <v>D</v>
          </cell>
          <cell r="B27" t="str">
            <v>52</v>
          </cell>
          <cell r="C27" t="str">
            <v>D  52</v>
          </cell>
          <cell r="F27">
            <v>129</v>
          </cell>
          <cell r="G27">
            <v>21</v>
          </cell>
          <cell r="H27">
            <v>150</v>
          </cell>
          <cell r="I27">
            <v>97</v>
          </cell>
          <cell r="J27">
            <v>34</v>
          </cell>
          <cell r="K27">
            <v>131</v>
          </cell>
          <cell r="L27">
            <v>226</v>
          </cell>
          <cell r="M27">
            <v>55</v>
          </cell>
          <cell r="N27">
            <v>281</v>
          </cell>
        </row>
        <row r="28">
          <cell r="A28" t="str">
            <v>D</v>
          </cell>
          <cell r="B28" t="str">
            <v>53</v>
          </cell>
          <cell r="C28" t="str">
            <v>D  53</v>
          </cell>
          <cell r="F28">
            <v>77</v>
          </cell>
          <cell r="G28">
            <v>7</v>
          </cell>
          <cell r="H28">
            <v>84</v>
          </cell>
          <cell r="I28">
            <v>80</v>
          </cell>
          <cell r="J28">
            <v>21</v>
          </cell>
          <cell r="K28">
            <v>101</v>
          </cell>
          <cell r="L28">
            <v>157</v>
          </cell>
          <cell r="M28">
            <v>28</v>
          </cell>
          <cell r="N28">
            <v>185</v>
          </cell>
        </row>
        <row r="29">
          <cell r="A29" t="str">
            <v>D</v>
          </cell>
          <cell r="B29" t="str">
            <v>54</v>
          </cell>
          <cell r="C29" t="str">
            <v>D  54</v>
          </cell>
          <cell r="F29">
            <v>72</v>
          </cell>
          <cell r="G29">
            <v>9</v>
          </cell>
          <cell r="H29">
            <v>81</v>
          </cell>
          <cell r="I29">
            <v>58</v>
          </cell>
          <cell r="J29">
            <v>26</v>
          </cell>
          <cell r="K29">
            <v>84</v>
          </cell>
          <cell r="L29">
            <v>130</v>
          </cell>
          <cell r="M29">
            <v>35</v>
          </cell>
          <cell r="N29">
            <v>165</v>
          </cell>
        </row>
        <row r="30">
          <cell r="A30" t="str">
            <v>D</v>
          </cell>
          <cell r="B30" t="str">
            <v>55</v>
          </cell>
          <cell r="C30" t="str">
            <v>D  55</v>
          </cell>
          <cell r="F30">
            <v>80</v>
          </cell>
          <cell r="G30">
            <v>8</v>
          </cell>
          <cell r="H30">
            <v>88</v>
          </cell>
          <cell r="I30">
            <v>61</v>
          </cell>
          <cell r="J30">
            <v>13</v>
          </cell>
          <cell r="K30">
            <v>74</v>
          </cell>
          <cell r="L30">
            <v>141</v>
          </cell>
          <cell r="M30">
            <v>21</v>
          </cell>
          <cell r="N30">
            <v>162</v>
          </cell>
        </row>
        <row r="31">
          <cell r="A31" t="str">
            <v>D</v>
          </cell>
          <cell r="B31" t="str">
            <v>56</v>
          </cell>
          <cell r="C31" t="str">
            <v>D  56</v>
          </cell>
          <cell r="F31">
            <v>62</v>
          </cell>
          <cell r="G31">
            <v>13</v>
          </cell>
          <cell r="H31">
            <v>75</v>
          </cell>
          <cell r="I31">
            <v>52</v>
          </cell>
          <cell r="J31">
            <v>18</v>
          </cell>
          <cell r="K31">
            <v>70</v>
          </cell>
          <cell r="L31">
            <v>114</v>
          </cell>
          <cell r="M31">
            <v>31</v>
          </cell>
          <cell r="N31">
            <v>145</v>
          </cell>
        </row>
        <row r="32">
          <cell r="A32" t="str">
            <v>D</v>
          </cell>
          <cell r="B32" t="str">
            <v>57</v>
          </cell>
          <cell r="C32" t="str">
            <v>D  57</v>
          </cell>
          <cell r="F32">
            <v>66</v>
          </cell>
          <cell r="G32">
            <v>7</v>
          </cell>
          <cell r="H32">
            <v>73</v>
          </cell>
          <cell r="I32">
            <v>43</v>
          </cell>
          <cell r="J32">
            <v>15</v>
          </cell>
          <cell r="K32">
            <v>58</v>
          </cell>
          <cell r="L32">
            <v>109</v>
          </cell>
          <cell r="M32">
            <v>22</v>
          </cell>
          <cell r="N32">
            <v>131</v>
          </cell>
        </row>
        <row r="33">
          <cell r="A33" t="str">
            <v>D</v>
          </cell>
          <cell r="B33" t="str">
            <v>58</v>
          </cell>
          <cell r="C33" t="str">
            <v>D  58</v>
          </cell>
          <cell r="F33">
            <v>59</v>
          </cell>
          <cell r="G33">
            <v>9</v>
          </cell>
          <cell r="H33">
            <v>68</v>
          </cell>
          <cell r="I33">
            <v>32</v>
          </cell>
          <cell r="J33">
            <v>12</v>
          </cell>
          <cell r="K33">
            <v>44</v>
          </cell>
          <cell r="L33">
            <v>91</v>
          </cell>
          <cell r="M33">
            <v>21</v>
          </cell>
          <cell r="N33">
            <v>112</v>
          </cell>
        </row>
        <row r="34">
          <cell r="A34" t="str">
            <v>D</v>
          </cell>
          <cell r="B34" t="str">
            <v>59</v>
          </cell>
          <cell r="C34" t="str">
            <v>D  59</v>
          </cell>
          <cell r="F34">
            <v>59</v>
          </cell>
          <cell r="G34">
            <v>8</v>
          </cell>
          <cell r="H34">
            <v>67</v>
          </cell>
          <cell r="I34">
            <v>32</v>
          </cell>
          <cell r="J34">
            <v>6</v>
          </cell>
          <cell r="K34">
            <v>38</v>
          </cell>
          <cell r="L34">
            <v>91</v>
          </cell>
          <cell r="M34">
            <v>14</v>
          </cell>
          <cell r="N34">
            <v>105</v>
          </cell>
        </row>
        <row r="35">
          <cell r="A35" t="str">
            <v>D</v>
          </cell>
          <cell r="B35" t="str">
            <v>60</v>
          </cell>
          <cell r="C35" t="str">
            <v>D  60</v>
          </cell>
          <cell r="F35">
            <v>45</v>
          </cell>
          <cell r="G35">
            <v>9</v>
          </cell>
          <cell r="H35">
            <v>54</v>
          </cell>
          <cell r="I35">
            <v>25</v>
          </cell>
          <cell r="J35">
            <v>7</v>
          </cell>
          <cell r="K35">
            <v>32</v>
          </cell>
          <cell r="L35">
            <v>70</v>
          </cell>
          <cell r="M35">
            <v>16</v>
          </cell>
          <cell r="N35">
            <v>86</v>
          </cell>
        </row>
        <row r="36">
          <cell r="A36" t="str">
            <v>D</v>
          </cell>
          <cell r="B36" t="str">
            <v>61</v>
          </cell>
          <cell r="C36" t="str">
            <v>D  61</v>
          </cell>
          <cell r="F36">
            <v>55</v>
          </cell>
          <cell r="G36">
            <v>5</v>
          </cell>
          <cell r="H36">
            <v>60</v>
          </cell>
          <cell r="I36">
            <v>18</v>
          </cell>
          <cell r="J36">
            <v>10</v>
          </cell>
          <cell r="K36">
            <v>28</v>
          </cell>
          <cell r="L36">
            <v>73</v>
          </cell>
          <cell r="M36">
            <v>15</v>
          </cell>
          <cell r="N36">
            <v>88</v>
          </cell>
        </row>
        <row r="37">
          <cell r="A37" t="str">
            <v>D</v>
          </cell>
          <cell r="B37" t="str">
            <v>62</v>
          </cell>
          <cell r="C37" t="str">
            <v>D  62</v>
          </cell>
          <cell r="F37">
            <v>36</v>
          </cell>
          <cell r="G37">
            <v>2</v>
          </cell>
          <cell r="H37">
            <v>38</v>
          </cell>
          <cell r="I37">
            <v>11</v>
          </cell>
          <cell r="J37">
            <v>5</v>
          </cell>
          <cell r="K37">
            <v>16</v>
          </cell>
          <cell r="L37">
            <v>47</v>
          </cell>
          <cell r="M37">
            <v>7</v>
          </cell>
          <cell r="N37">
            <v>54</v>
          </cell>
        </row>
        <row r="38">
          <cell r="A38" t="str">
            <v>D</v>
          </cell>
          <cell r="B38" t="str">
            <v>63</v>
          </cell>
          <cell r="C38" t="str">
            <v>D  63</v>
          </cell>
          <cell r="F38">
            <v>37</v>
          </cell>
          <cell r="G38">
            <v>10</v>
          </cell>
          <cell r="H38">
            <v>47</v>
          </cell>
          <cell r="I38">
            <v>16</v>
          </cell>
          <cell r="J38">
            <v>4</v>
          </cell>
          <cell r="K38">
            <v>20</v>
          </cell>
          <cell r="L38">
            <v>53</v>
          </cell>
          <cell r="M38">
            <v>14</v>
          </cell>
          <cell r="N38">
            <v>67</v>
          </cell>
        </row>
        <row r="39">
          <cell r="A39" t="str">
            <v>D</v>
          </cell>
          <cell r="B39" t="str">
            <v>64</v>
          </cell>
          <cell r="C39" t="str">
            <v>D  64</v>
          </cell>
          <cell r="F39">
            <v>35</v>
          </cell>
          <cell r="G39">
            <v>7</v>
          </cell>
          <cell r="H39">
            <v>42</v>
          </cell>
          <cell r="I39">
            <v>4</v>
          </cell>
          <cell r="J39">
            <v>3</v>
          </cell>
          <cell r="K39">
            <v>7</v>
          </cell>
          <cell r="L39">
            <v>39</v>
          </cell>
          <cell r="M39">
            <v>10</v>
          </cell>
          <cell r="N39">
            <v>49</v>
          </cell>
        </row>
        <row r="40">
          <cell r="A40" t="str">
            <v>D</v>
          </cell>
          <cell r="B40" t="str">
            <v>65</v>
          </cell>
          <cell r="C40" t="str">
            <v>D  65</v>
          </cell>
          <cell r="F40">
            <v>23</v>
          </cell>
          <cell r="G40">
            <v>2</v>
          </cell>
          <cell r="H40">
            <v>25</v>
          </cell>
          <cell r="I40">
            <v>9</v>
          </cell>
          <cell r="J40">
            <v>2</v>
          </cell>
          <cell r="K40">
            <v>11</v>
          </cell>
          <cell r="L40">
            <v>32</v>
          </cell>
          <cell r="M40">
            <v>4</v>
          </cell>
          <cell r="N40">
            <v>36</v>
          </cell>
        </row>
        <row r="41">
          <cell r="A41" t="str">
            <v>D</v>
          </cell>
          <cell r="B41" t="str">
            <v>66</v>
          </cell>
          <cell r="C41" t="str">
            <v>D  66</v>
          </cell>
          <cell r="F41">
            <v>11</v>
          </cell>
          <cell r="G41">
            <v>1</v>
          </cell>
          <cell r="H41">
            <v>12</v>
          </cell>
          <cell r="I41">
            <v>0</v>
          </cell>
          <cell r="J41">
            <v>0</v>
          </cell>
          <cell r="K41">
            <v>0</v>
          </cell>
          <cell r="L41">
            <v>11</v>
          </cell>
          <cell r="M41">
            <v>1</v>
          </cell>
          <cell r="N41">
            <v>12</v>
          </cell>
        </row>
        <row r="52">
          <cell r="A52" t="str">
            <v>L</v>
          </cell>
          <cell r="B52" t="str">
            <v>27</v>
          </cell>
          <cell r="C52" t="str">
            <v>L  27</v>
          </cell>
        </row>
        <row r="53">
          <cell r="A53" t="str">
            <v>L</v>
          </cell>
          <cell r="B53" t="str">
            <v>28</v>
          </cell>
          <cell r="C53" t="str">
            <v>L  28</v>
          </cell>
          <cell r="F53">
            <v>0</v>
          </cell>
          <cell r="G53">
            <v>0</v>
          </cell>
          <cell r="H53">
            <v>0</v>
          </cell>
          <cell r="I53">
            <v>0</v>
          </cell>
          <cell r="J53">
            <v>10</v>
          </cell>
          <cell r="K53">
            <v>10</v>
          </cell>
          <cell r="L53">
            <v>0</v>
          </cell>
          <cell r="M53">
            <v>10</v>
          </cell>
          <cell r="N53">
            <v>10</v>
          </cell>
        </row>
        <row r="54">
          <cell r="A54" t="str">
            <v>L</v>
          </cell>
          <cell r="B54" t="str">
            <v>29</v>
          </cell>
          <cell r="C54" t="str">
            <v>L  29</v>
          </cell>
          <cell r="F54">
            <v>0</v>
          </cell>
          <cell r="G54">
            <v>0</v>
          </cell>
          <cell r="H54">
            <v>0</v>
          </cell>
          <cell r="I54">
            <v>9</v>
          </cell>
          <cell r="J54">
            <v>22</v>
          </cell>
          <cell r="K54">
            <v>31</v>
          </cell>
          <cell r="L54">
            <v>9</v>
          </cell>
          <cell r="M54">
            <v>22</v>
          </cell>
          <cell r="N54">
            <v>31</v>
          </cell>
        </row>
        <row r="55">
          <cell r="A55" t="str">
            <v>L</v>
          </cell>
          <cell r="B55" t="str">
            <v>30</v>
          </cell>
          <cell r="C55" t="str">
            <v>L  30</v>
          </cell>
          <cell r="F55">
            <v>0</v>
          </cell>
          <cell r="G55">
            <v>0</v>
          </cell>
          <cell r="H55">
            <v>0</v>
          </cell>
          <cell r="I55">
            <v>21</v>
          </cell>
          <cell r="J55">
            <v>45</v>
          </cell>
          <cell r="K55">
            <v>66</v>
          </cell>
          <cell r="L55">
            <v>21</v>
          </cell>
          <cell r="M55">
            <v>45</v>
          </cell>
          <cell r="N55">
            <v>66</v>
          </cell>
        </row>
        <row r="56">
          <cell r="A56" t="str">
            <v>L</v>
          </cell>
          <cell r="B56" t="str">
            <v>31</v>
          </cell>
          <cell r="C56" t="str">
            <v>L  31</v>
          </cell>
          <cell r="F56">
            <v>0</v>
          </cell>
          <cell r="G56">
            <v>0</v>
          </cell>
          <cell r="H56">
            <v>0</v>
          </cell>
          <cell r="I56">
            <v>56</v>
          </cell>
          <cell r="J56">
            <v>57</v>
          </cell>
          <cell r="K56">
            <v>113</v>
          </cell>
          <cell r="L56">
            <v>56</v>
          </cell>
          <cell r="M56">
            <v>57</v>
          </cell>
          <cell r="N56">
            <v>113</v>
          </cell>
        </row>
        <row r="57">
          <cell r="A57" t="str">
            <v>L</v>
          </cell>
          <cell r="B57" t="str">
            <v>32</v>
          </cell>
          <cell r="C57" t="str">
            <v>L  32</v>
          </cell>
          <cell r="F57">
            <v>0</v>
          </cell>
          <cell r="G57">
            <v>0</v>
          </cell>
          <cell r="H57">
            <v>0</v>
          </cell>
          <cell r="I57">
            <v>77</v>
          </cell>
          <cell r="J57">
            <v>81</v>
          </cell>
          <cell r="K57">
            <v>158</v>
          </cell>
          <cell r="L57">
            <v>77</v>
          </cell>
          <cell r="M57">
            <v>81</v>
          </cell>
          <cell r="N57">
            <v>158</v>
          </cell>
        </row>
        <row r="58">
          <cell r="A58" t="str">
            <v>L</v>
          </cell>
          <cell r="B58" t="str">
            <v>33</v>
          </cell>
          <cell r="C58" t="str">
            <v>L  33</v>
          </cell>
          <cell r="F58">
            <v>2</v>
          </cell>
          <cell r="G58">
            <v>0</v>
          </cell>
          <cell r="H58">
            <v>2</v>
          </cell>
          <cell r="I58">
            <v>98</v>
          </cell>
          <cell r="J58">
            <v>132</v>
          </cell>
          <cell r="K58">
            <v>230</v>
          </cell>
          <cell r="L58">
            <v>100</v>
          </cell>
          <cell r="M58">
            <v>132</v>
          </cell>
          <cell r="N58">
            <v>232</v>
          </cell>
        </row>
        <row r="59">
          <cell r="A59" t="str">
            <v>L</v>
          </cell>
          <cell r="B59" t="str">
            <v>34</v>
          </cell>
          <cell r="C59" t="str">
            <v>L  34</v>
          </cell>
          <cell r="F59">
            <v>1</v>
          </cell>
          <cell r="G59">
            <v>0</v>
          </cell>
          <cell r="H59">
            <v>1</v>
          </cell>
          <cell r="I59">
            <v>84</v>
          </cell>
          <cell r="J59">
            <v>118</v>
          </cell>
          <cell r="K59">
            <v>202</v>
          </cell>
          <cell r="L59">
            <v>85</v>
          </cell>
          <cell r="M59">
            <v>118</v>
          </cell>
          <cell r="N59">
            <v>203</v>
          </cell>
        </row>
        <row r="60">
          <cell r="A60" t="str">
            <v>L</v>
          </cell>
          <cell r="B60" t="str">
            <v>35</v>
          </cell>
          <cell r="C60" t="str">
            <v>L  35</v>
          </cell>
          <cell r="F60">
            <v>6</v>
          </cell>
          <cell r="G60">
            <v>1</v>
          </cell>
          <cell r="H60">
            <v>7</v>
          </cell>
          <cell r="I60">
            <v>122</v>
          </cell>
          <cell r="J60">
            <v>106</v>
          </cell>
          <cell r="K60">
            <v>228</v>
          </cell>
          <cell r="L60">
            <v>128</v>
          </cell>
          <cell r="M60">
            <v>107</v>
          </cell>
          <cell r="N60">
            <v>235</v>
          </cell>
        </row>
        <row r="61">
          <cell r="A61" t="str">
            <v>L</v>
          </cell>
          <cell r="B61" t="str">
            <v>36</v>
          </cell>
          <cell r="C61" t="str">
            <v>L  36</v>
          </cell>
          <cell r="F61">
            <v>2</v>
          </cell>
          <cell r="G61">
            <v>0</v>
          </cell>
          <cell r="H61">
            <v>2</v>
          </cell>
          <cell r="I61">
            <v>109</v>
          </cell>
          <cell r="J61">
            <v>129</v>
          </cell>
          <cell r="K61">
            <v>238</v>
          </cell>
          <cell r="L61">
            <v>111</v>
          </cell>
          <cell r="M61">
            <v>129</v>
          </cell>
          <cell r="N61">
            <v>240</v>
          </cell>
        </row>
        <row r="62">
          <cell r="A62" t="str">
            <v>L</v>
          </cell>
          <cell r="B62" t="str">
            <v>37</v>
          </cell>
          <cell r="C62" t="str">
            <v>L  37</v>
          </cell>
          <cell r="F62">
            <v>4</v>
          </cell>
          <cell r="G62">
            <v>1</v>
          </cell>
          <cell r="H62">
            <v>5</v>
          </cell>
          <cell r="I62">
            <v>132</v>
          </cell>
          <cell r="J62">
            <v>115</v>
          </cell>
          <cell r="K62">
            <v>247</v>
          </cell>
          <cell r="L62">
            <v>136</v>
          </cell>
          <cell r="M62">
            <v>116</v>
          </cell>
          <cell r="N62">
            <v>252</v>
          </cell>
        </row>
        <row r="63">
          <cell r="A63" t="str">
            <v>L</v>
          </cell>
          <cell r="B63" t="str">
            <v>38</v>
          </cell>
          <cell r="C63" t="str">
            <v>L  38</v>
          </cell>
          <cell r="F63">
            <v>9</v>
          </cell>
          <cell r="G63">
            <v>1</v>
          </cell>
          <cell r="H63">
            <v>10</v>
          </cell>
          <cell r="I63">
            <v>112</v>
          </cell>
          <cell r="J63">
            <v>118</v>
          </cell>
          <cell r="K63">
            <v>230</v>
          </cell>
          <cell r="L63">
            <v>121</v>
          </cell>
          <cell r="M63">
            <v>119</v>
          </cell>
          <cell r="N63">
            <v>240</v>
          </cell>
        </row>
        <row r="64">
          <cell r="A64" t="str">
            <v>L</v>
          </cell>
          <cell r="B64" t="str">
            <v>39</v>
          </cell>
          <cell r="C64" t="str">
            <v>L  39</v>
          </cell>
          <cell r="F64">
            <v>18</v>
          </cell>
          <cell r="G64">
            <v>3</v>
          </cell>
          <cell r="H64">
            <v>21</v>
          </cell>
          <cell r="I64">
            <v>127</v>
          </cell>
          <cell r="J64">
            <v>105</v>
          </cell>
          <cell r="K64">
            <v>232</v>
          </cell>
          <cell r="L64">
            <v>145</v>
          </cell>
          <cell r="M64">
            <v>108</v>
          </cell>
          <cell r="N64">
            <v>253</v>
          </cell>
        </row>
        <row r="65">
          <cell r="A65" t="str">
            <v>L</v>
          </cell>
          <cell r="B65" t="str">
            <v>40</v>
          </cell>
          <cell r="C65" t="str">
            <v>L  40</v>
          </cell>
          <cell r="F65">
            <v>16</v>
          </cell>
          <cell r="G65">
            <v>6</v>
          </cell>
          <cell r="H65">
            <v>22</v>
          </cell>
          <cell r="I65">
            <v>118</v>
          </cell>
          <cell r="J65">
            <v>108</v>
          </cell>
          <cell r="K65">
            <v>226</v>
          </cell>
          <cell r="L65">
            <v>134</v>
          </cell>
          <cell r="M65">
            <v>114</v>
          </cell>
          <cell r="N65">
            <v>248</v>
          </cell>
        </row>
        <row r="66">
          <cell r="A66" t="str">
            <v>L</v>
          </cell>
          <cell r="B66" t="str">
            <v>41</v>
          </cell>
          <cell r="C66" t="str">
            <v>L  41</v>
          </cell>
          <cell r="F66">
            <v>26</v>
          </cell>
          <cell r="G66">
            <v>8</v>
          </cell>
          <cell r="H66">
            <v>34</v>
          </cell>
          <cell r="I66">
            <v>101</v>
          </cell>
          <cell r="J66">
            <v>111</v>
          </cell>
          <cell r="K66">
            <v>212</v>
          </cell>
          <cell r="L66">
            <v>127</v>
          </cell>
          <cell r="M66">
            <v>119</v>
          </cell>
          <cell r="N66">
            <v>246</v>
          </cell>
        </row>
        <row r="67">
          <cell r="A67" t="str">
            <v>L</v>
          </cell>
          <cell r="B67" t="str">
            <v>42</v>
          </cell>
          <cell r="C67" t="str">
            <v>L  42</v>
          </cell>
          <cell r="F67">
            <v>34</v>
          </cell>
          <cell r="G67">
            <v>6</v>
          </cell>
          <cell r="H67">
            <v>40</v>
          </cell>
          <cell r="I67">
            <v>131</v>
          </cell>
          <cell r="J67">
            <v>114</v>
          </cell>
          <cell r="K67">
            <v>245</v>
          </cell>
          <cell r="L67">
            <v>165</v>
          </cell>
          <cell r="M67">
            <v>120</v>
          </cell>
          <cell r="N67">
            <v>285</v>
          </cell>
        </row>
        <row r="68">
          <cell r="A68" t="str">
            <v>L</v>
          </cell>
          <cell r="B68" t="str">
            <v>43</v>
          </cell>
          <cell r="C68" t="str">
            <v>L  43</v>
          </cell>
          <cell r="F68">
            <v>43</v>
          </cell>
          <cell r="G68">
            <v>12</v>
          </cell>
          <cell r="H68">
            <v>55</v>
          </cell>
          <cell r="I68">
            <v>124</v>
          </cell>
          <cell r="J68">
            <v>96</v>
          </cell>
          <cell r="K68">
            <v>220</v>
          </cell>
          <cell r="L68">
            <v>167</v>
          </cell>
          <cell r="M68">
            <v>108</v>
          </cell>
          <cell r="N68">
            <v>275</v>
          </cell>
        </row>
        <row r="69">
          <cell r="A69" t="str">
            <v>L</v>
          </cell>
          <cell r="B69" t="str">
            <v>44</v>
          </cell>
          <cell r="C69" t="str">
            <v>L  44</v>
          </cell>
          <cell r="F69">
            <v>36</v>
          </cell>
          <cell r="G69">
            <v>17</v>
          </cell>
          <cell r="H69">
            <v>53</v>
          </cell>
          <cell r="I69">
            <v>135</v>
          </cell>
          <cell r="J69">
            <v>108</v>
          </cell>
          <cell r="K69">
            <v>243</v>
          </cell>
          <cell r="L69">
            <v>171</v>
          </cell>
          <cell r="M69">
            <v>125</v>
          </cell>
          <cell r="N69">
            <v>296</v>
          </cell>
        </row>
        <row r="70">
          <cell r="A70" t="str">
            <v>L</v>
          </cell>
          <cell r="B70" t="str">
            <v>45</v>
          </cell>
          <cell r="C70" t="str">
            <v>L  45</v>
          </cell>
          <cell r="F70">
            <v>45</v>
          </cell>
          <cell r="G70">
            <v>23</v>
          </cell>
          <cell r="H70">
            <v>68</v>
          </cell>
          <cell r="I70">
            <v>133</v>
          </cell>
          <cell r="J70">
            <v>103</v>
          </cell>
          <cell r="K70">
            <v>236</v>
          </cell>
          <cell r="L70">
            <v>178</v>
          </cell>
          <cell r="M70">
            <v>126</v>
          </cell>
          <cell r="N70">
            <v>304</v>
          </cell>
        </row>
        <row r="71">
          <cell r="A71" t="str">
            <v>L</v>
          </cell>
          <cell r="B71" t="str">
            <v>46</v>
          </cell>
          <cell r="C71" t="str">
            <v>L  46</v>
          </cell>
          <cell r="F71">
            <v>51</v>
          </cell>
          <cell r="G71">
            <v>28</v>
          </cell>
          <cell r="H71">
            <v>79</v>
          </cell>
          <cell r="I71">
            <v>136</v>
          </cell>
          <cell r="J71">
            <v>102</v>
          </cell>
          <cell r="K71">
            <v>238</v>
          </cell>
          <cell r="L71">
            <v>187</v>
          </cell>
          <cell r="M71">
            <v>130</v>
          </cell>
          <cell r="N71">
            <v>317</v>
          </cell>
        </row>
        <row r="72">
          <cell r="A72" t="str">
            <v>L</v>
          </cell>
          <cell r="B72" t="str">
            <v>47</v>
          </cell>
          <cell r="C72" t="str">
            <v>L  47</v>
          </cell>
          <cell r="F72">
            <v>67</v>
          </cell>
          <cell r="G72">
            <v>29</v>
          </cell>
          <cell r="H72">
            <v>96</v>
          </cell>
          <cell r="I72">
            <v>130</v>
          </cell>
          <cell r="J72">
            <v>117</v>
          </cell>
          <cell r="K72">
            <v>247</v>
          </cell>
          <cell r="L72">
            <v>197</v>
          </cell>
          <cell r="M72">
            <v>146</v>
          </cell>
          <cell r="N72">
            <v>343</v>
          </cell>
        </row>
        <row r="73">
          <cell r="A73" t="str">
            <v>L</v>
          </cell>
          <cell r="B73" t="str">
            <v>48</v>
          </cell>
          <cell r="C73" t="str">
            <v>L  48</v>
          </cell>
          <cell r="F73">
            <v>88</v>
          </cell>
          <cell r="G73">
            <v>30</v>
          </cell>
          <cell r="H73">
            <v>118</v>
          </cell>
          <cell r="I73">
            <v>152</v>
          </cell>
          <cell r="J73">
            <v>110</v>
          </cell>
          <cell r="K73">
            <v>262</v>
          </cell>
          <cell r="L73">
            <v>240</v>
          </cell>
          <cell r="M73">
            <v>140</v>
          </cell>
          <cell r="N73">
            <v>380</v>
          </cell>
        </row>
        <row r="74">
          <cell r="A74" t="str">
            <v>L</v>
          </cell>
          <cell r="B74" t="str">
            <v>49</v>
          </cell>
          <cell r="C74" t="str">
            <v>L  49</v>
          </cell>
          <cell r="F74">
            <v>107</v>
          </cell>
          <cell r="G74">
            <v>36</v>
          </cell>
          <cell r="H74">
            <v>143</v>
          </cell>
          <cell r="I74">
            <v>163</v>
          </cell>
          <cell r="J74">
            <v>116</v>
          </cell>
          <cell r="K74">
            <v>279</v>
          </cell>
          <cell r="L74">
            <v>270</v>
          </cell>
          <cell r="M74">
            <v>152</v>
          </cell>
          <cell r="N74">
            <v>422</v>
          </cell>
        </row>
        <row r="75">
          <cell r="A75" t="str">
            <v>L</v>
          </cell>
          <cell r="B75" t="str">
            <v>50</v>
          </cell>
          <cell r="C75" t="str">
            <v>L  50</v>
          </cell>
          <cell r="F75">
            <v>135</v>
          </cell>
          <cell r="G75">
            <v>41</v>
          </cell>
          <cell r="H75">
            <v>176</v>
          </cell>
          <cell r="I75">
            <v>177</v>
          </cell>
          <cell r="J75">
            <v>134</v>
          </cell>
          <cell r="K75">
            <v>311</v>
          </cell>
          <cell r="L75">
            <v>312</v>
          </cell>
          <cell r="M75">
            <v>175</v>
          </cell>
          <cell r="N75">
            <v>487</v>
          </cell>
        </row>
        <row r="76">
          <cell r="A76" t="str">
            <v>L</v>
          </cell>
          <cell r="B76" t="str">
            <v>51</v>
          </cell>
          <cell r="C76" t="str">
            <v>L  51</v>
          </cell>
          <cell r="F76">
            <v>154</v>
          </cell>
          <cell r="G76">
            <v>68</v>
          </cell>
          <cell r="H76">
            <v>222</v>
          </cell>
          <cell r="I76">
            <v>182</v>
          </cell>
          <cell r="J76">
            <v>157</v>
          </cell>
          <cell r="K76">
            <v>339</v>
          </cell>
          <cell r="L76">
            <v>336</v>
          </cell>
          <cell r="M76">
            <v>225</v>
          </cell>
          <cell r="N76">
            <v>561</v>
          </cell>
        </row>
        <row r="77">
          <cell r="A77" t="str">
            <v>L</v>
          </cell>
          <cell r="B77" t="str">
            <v>52</v>
          </cell>
          <cell r="C77" t="str">
            <v>L  52</v>
          </cell>
          <cell r="F77">
            <v>156</v>
          </cell>
          <cell r="G77">
            <v>72</v>
          </cell>
          <cell r="H77">
            <v>228</v>
          </cell>
          <cell r="I77">
            <v>219</v>
          </cell>
          <cell r="J77">
            <v>132</v>
          </cell>
          <cell r="K77">
            <v>351</v>
          </cell>
          <cell r="L77">
            <v>375</v>
          </cell>
          <cell r="M77">
            <v>204</v>
          </cell>
          <cell r="N77">
            <v>579</v>
          </cell>
        </row>
        <row r="78">
          <cell r="A78" t="str">
            <v>L</v>
          </cell>
          <cell r="B78" t="str">
            <v>53</v>
          </cell>
          <cell r="C78" t="str">
            <v>L  53</v>
          </cell>
          <cell r="F78">
            <v>126</v>
          </cell>
          <cell r="G78">
            <v>49</v>
          </cell>
          <cell r="H78">
            <v>175</v>
          </cell>
          <cell r="I78">
            <v>136</v>
          </cell>
          <cell r="J78">
            <v>133</v>
          </cell>
          <cell r="K78">
            <v>269</v>
          </cell>
          <cell r="L78">
            <v>262</v>
          </cell>
          <cell r="M78">
            <v>182</v>
          </cell>
          <cell r="N78">
            <v>444</v>
          </cell>
        </row>
        <row r="79">
          <cell r="A79" t="str">
            <v>L</v>
          </cell>
          <cell r="B79" t="str">
            <v>54</v>
          </cell>
          <cell r="C79" t="str">
            <v>L  54</v>
          </cell>
          <cell r="F79">
            <v>136</v>
          </cell>
          <cell r="G79">
            <v>51</v>
          </cell>
          <cell r="H79">
            <v>187</v>
          </cell>
          <cell r="I79">
            <v>137</v>
          </cell>
          <cell r="J79">
            <v>130</v>
          </cell>
          <cell r="K79">
            <v>267</v>
          </cell>
          <cell r="L79">
            <v>273</v>
          </cell>
          <cell r="M79">
            <v>181</v>
          </cell>
          <cell r="N79">
            <v>454</v>
          </cell>
        </row>
        <row r="80">
          <cell r="A80" t="str">
            <v>L</v>
          </cell>
          <cell r="B80" t="str">
            <v>55</v>
          </cell>
          <cell r="C80" t="str">
            <v>L  55</v>
          </cell>
          <cell r="F80">
            <v>152</v>
          </cell>
          <cell r="G80">
            <v>63</v>
          </cell>
          <cell r="H80">
            <v>215</v>
          </cell>
          <cell r="I80">
            <v>147</v>
          </cell>
          <cell r="J80">
            <v>120</v>
          </cell>
          <cell r="K80">
            <v>267</v>
          </cell>
          <cell r="L80">
            <v>299</v>
          </cell>
          <cell r="M80">
            <v>183</v>
          </cell>
          <cell r="N80">
            <v>482</v>
          </cell>
        </row>
        <row r="81">
          <cell r="A81" t="str">
            <v>L</v>
          </cell>
          <cell r="B81" t="str">
            <v>56</v>
          </cell>
          <cell r="C81" t="str">
            <v>L  56</v>
          </cell>
          <cell r="F81">
            <v>134</v>
          </cell>
          <cell r="G81">
            <v>52</v>
          </cell>
          <cell r="H81">
            <v>186</v>
          </cell>
          <cell r="I81">
            <v>143</v>
          </cell>
          <cell r="J81">
            <v>118</v>
          </cell>
          <cell r="K81">
            <v>261</v>
          </cell>
          <cell r="L81">
            <v>277</v>
          </cell>
          <cell r="M81">
            <v>170</v>
          </cell>
          <cell r="N81">
            <v>447</v>
          </cell>
        </row>
        <row r="82">
          <cell r="A82" t="str">
            <v>L</v>
          </cell>
          <cell r="B82" t="str">
            <v>57</v>
          </cell>
          <cell r="C82" t="str">
            <v>L  57</v>
          </cell>
          <cell r="F82">
            <v>125</v>
          </cell>
          <cell r="G82">
            <v>54</v>
          </cell>
          <cell r="H82">
            <v>179</v>
          </cell>
          <cell r="I82">
            <v>121</v>
          </cell>
          <cell r="J82">
            <v>88</v>
          </cell>
          <cell r="K82">
            <v>209</v>
          </cell>
          <cell r="L82">
            <v>246</v>
          </cell>
          <cell r="M82">
            <v>142</v>
          </cell>
          <cell r="N82">
            <v>388</v>
          </cell>
        </row>
        <row r="83">
          <cell r="A83" t="str">
            <v>L</v>
          </cell>
          <cell r="B83" t="str">
            <v>58</v>
          </cell>
          <cell r="C83" t="str">
            <v>L  58</v>
          </cell>
          <cell r="F83">
            <v>137</v>
          </cell>
          <cell r="G83">
            <v>48</v>
          </cell>
          <cell r="H83">
            <v>185</v>
          </cell>
          <cell r="I83">
            <v>114</v>
          </cell>
          <cell r="J83">
            <v>94</v>
          </cell>
          <cell r="K83">
            <v>208</v>
          </cell>
          <cell r="L83">
            <v>251</v>
          </cell>
          <cell r="M83">
            <v>142</v>
          </cell>
          <cell r="N83">
            <v>393</v>
          </cell>
        </row>
        <row r="84">
          <cell r="A84" t="str">
            <v>L</v>
          </cell>
          <cell r="B84" t="str">
            <v>59</v>
          </cell>
          <cell r="C84" t="str">
            <v>L  59</v>
          </cell>
          <cell r="F84">
            <v>121</v>
          </cell>
          <cell r="G84">
            <v>44</v>
          </cell>
          <cell r="H84">
            <v>165</v>
          </cell>
          <cell r="I84">
            <v>117</v>
          </cell>
          <cell r="J84">
            <v>79</v>
          </cell>
          <cell r="K84">
            <v>196</v>
          </cell>
          <cell r="L84">
            <v>238</v>
          </cell>
          <cell r="M84">
            <v>123</v>
          </cell>
          <cell r="N84">
            <v>361</v>
          </cell>
        </row>
        <row r="85">
          <cell r="A85" t="str">
            <v>L</v>
          </cell>
          <cell r="B85" t="str">
            <v>60</v>
          </cell>
          <cell r="C85" t="str">
            <v>L  60</v>
          </cell>
          <cell r="F85">
            <v>143</v>
          </cell>
          <cell r="G85">
            <v>52</v>
          </cell>
          <cell r="H85">
            <v>195</v>
          </cell>
          <cell r="I85">
            <v>106</v>
          </cell>
          <cell r="J85">
            <v>79</v>
          </cell>
          <cell r="K85">
            <v>185</v>
          </cell>
          <cell r="L85">
            <v>249</v>
          </cell>
          <cell r="M85">
            <v>131</v>
          </cell>
          <cell r="N85">
            <v>380</v>
          </cell>
        </row>
        <row r="86">
          <cell r="A86" t="str">
            <v>L</v>
          </cell>
          <cell r="B86" t="str">
            <v>61</v>
          </cell>
          <cell r="C86" t="str">
            <v>L  61</v>
          </cell>
          <cell r="F86">
            <v>127</v>
          </cell>
          <cell r="G86">
            <v>41</v>
          </cell>
          <cell r="H86">
            <v>168</v>
          </cell>
          <cell r="I86">
            <v>79</v>
          </cell>
          <cell r="J86">
            <v>52</v>
          </cell>
          <cell r="K86">
            <v>131</v>
          </cell>
          <cell r="L86">
            <v>206</v>
          </cell>
          <cell r="M86">
            <v>93</v>
          </cell>
          <cell r="N86">
            <v>299</v>
          </cell>
        </row>
        <row r="87">
          <cell r="A87" t="str">
            <v>L</v>
          </cell>
          <cell r="B87" t="str">
            <v>62</v>
          </cell>
          <cell r="C87" t="str">
            <v>L  62</v>
          </cell>
          <cell r="F87">
            <v>115</v>
          </cell>
          <cell r="G87">
            <v>33</v>
          </cell>
          <cell r="H87">
            <v>148</v>
          </cell>
          <cell r="I87">
            <v>66</v>
          </cell>
          <cell r="J87">
            <v>46</v>
          </cell>
          <cell r="K87">
            <v>112</v>
          </cell>
          <cell r="L87">
            <v>181</v>
          </cell>
          <cell r="M87">
            <v>79</v>
          </cell>
          <cell r="N87">
            <v>260</v>
          </cell>
        </row>
        <row r="88">
          <cell r="A88" t="str">
            <v>L</v>
          </cell>
          <cell r="B88" t="str">
            <v>63</v>
          </cell>
          <cell r="C88" t="str">
            <v>L  63</v>
          </cell>
          <cell r="F88">
            <v>96</v>
          </cell>
          <cell r="G88">
            <v>24</v>
          </cell>
          <cell r="H88">
            <v>120</v>
          </cell>
          <cell r="I88">
            <v>52</v>
          </cell>
          <cell r="J88">
            <v>40</v>
          </cell>
          <cell r="K88">
            <v>92</v>
          </cell>
          <cell r="L88">
            <v>148</v>
          </cell>
          <cell r="M88">
            <v>64</v>
          </cell>
          <cell r="N88">
            <v>212</v>
          </cell>
        </row>
        <row r="89">
          <cell r="A89" t="str">
            <v>L</v>
          </cell>
          <cell r="B89" t="str">
            <v>64</v>
          </cell>
          <cell r="C89" t="str">
            <v>L  64</v>
          </cell>
          <cell r="F89">
            <v>92</v>
          </cell>
          <cell r="G89">
            <v>21</v>
          </cell>
          <cell r="H89">
            <v>113</v>
          </cell>
          <cell r="I89">
            <v>54</v>
          </cell>
          <cell r="J89">
            <v>32</v>
          </cell>
          <cell r="K89">
            <v>86</v>
          </cell>
          <cell r="L89">
            <v>146</v>
          </cell>
          <cell r="M89">
            <v>53</v>
          </cell>
          <cell r="N89">
            <v>199</v>
          </cell>
        </row>
        <row r="90">
          <cell r="A90" t="str">
            <v>L</v>
          </cell>
          <cell r="B90" t="str">
            <v>65</v>
          </cell>
          <cell r="C90" t="str">
            <v>L  65</v>
          </cell>
          <cell r="F90">
            <v>55</v>
          </cell>
          <cell r="G90">
            <v>19</v>
          </cell>
          <cell r="H90">
            <v>74</v>
          </cell>
          <cell r="I90">
            <v>26</v>
          </cell>
          <cell r="J90">
            <v>11</v>
          </cell>
          <cell r="K90">
            <v>37</v>
          </cell>
          <cell r="L90">
            <v>81</v>
          </cell>
          <cell r="M90">
            <v>30</v>
          </cell>
          <cell r="N90">
            <v>111</v>
          </cell>
        </row>
        <row r="91">
          <cell r="A91" t="str">
            <v>L</v>
          </cell>
          <cell r="B91" t="str">
            <v>66</v>
          </cell>
          <cell r="C91" t="str">
            <v>L  66</v>
          </cell>
          <cell r="F91">
            <v>22</v>
          </cell>
          <cell r="G91">
            <v>4</v>
          </cell>
          <cell r="H91">
            <v>26</v>
          </cell>
          <cell r="I91">
            <v>7</v>
          </cell>
          <cell r="J91">
            <v>3</v>
          </cell>
          <cell r="K91">
            <v>10</v>
          </cell>
          <cell r="L91">
            <v>29</v>
          </cell>
          <cell r="M91">
            <v>7</v>
          </cell>
          <cell r="N91">
            <v>36</v>
          </cell>
        </row>
        <row r="102">
          <cell r="A102" t="str">
            <v>P</v>
          </cell>
          <cell r="B102" t="str">
            <v>27</v>
          </cell>
          <cell r="C102" t="str">
            <v>P  27</v>
          </cell>
          <cell r="F102">
            <v>0</v>
          </cell>
          <cell r="G102">
            <v>0</v>
          </cell>
          <cell r="H102">
            <v>0</v>
          </cell>
          <cell r="I102">
            <v>1</v>
          </cell>
          <cell r="J102">
            <v>0</v>
          </cell>
          <cell r="K102">
            <v>1</v>
          </cell>
          <cell r="L102">
            <v>1</v>
          </cell>
          <cell r="M102">
            <v>0</v>
          </cell>
          <cell r="N102">
            <v>1</v>
          </cell>
        </row>
        <row r="103">
          <cell r="A103" t="str">
            <v>P</v>
          </cell>
          <cell r="B103" t="str">
            <v>28</v>
          </cell>
          <cell r="C103" t="str">
            <v>P  28</v>
          </cell>
          <cell r="F103">
            <v>0</v>
          </cell>
          <cell r="G103">
            <v>0</v>
          </cell>
          <cell r="H103">
            <v>0</v>
          </cell>
          <cell r="I103">
            <v>0</v>
          </cell>
          <cell r="J103">
            <v>2</v>
          </cell>
          <cell r="K103">
            <v>2</v>
          </cell>
          <cell r="L103">
            <v>0</v>
          </cell>
          <cell r="M103">
            <v>2</v>
          </cell>
          <cell r="N103">
            <v>2</v>
          </cell>
        </row>
        <row r="104">
          <cell r="A104" t="str">
            <v>P</v>
          </cell>
          <cell r="B104" t="str">
            <v>29</v>
          </cell>
          <cell r="C104" t="str">
            <v>P  29</v>
          </cell>
          <cell r="F104">
            <v>0</v>
          </cell>
          <cell r="G104">
            <v>0</v>
          </cell>
          <cell r="H104">
            <v>0</v>
          </cell>
          <cell r="I104">
            <v>1</v>
          </cell>
          <cell r="J104">
            <v>5</v>
          </cell>
          <cell r="K104">
            <v>6</v>
          </cell>
          <cell r="L104">
            <v>1</v>
          </cell>
          <cell r="M104">
            <v>5</v>
          </cell>
          <cell r="N104">
            <v>6</v>
          </cell>
        </row>
        <row r="105">
          <cell r="A105" t="str">
            <v>P</v>
          </cell>
          <cell r="B105" t="str">
            <v>30</v>
          </cell>
          <cell r="C105" t="str">
            <v>P  30</v>
          </cell>
          <cell r="F105">
            <v>0</v>
          </cell>
          <cell r="G105">
            <v>0</v>
          </cell>
          <cell r="H105">
            <v>0</v>
          </cell>
          <cell r="I105">
            <v>6</v>
          </cell>
          <cell r="J105">
            <v>2</v>
          </cell>
          <cell r="K105">
            <v>8</v>
          </cell>
          <cell r="L105">
            <v>6</v>
          </cell>
          <cell r="M105">
            <v>2</v>
          </cell>
          <cell r="N105">
            <v>8</v>
          </cell>
        </row>
        <row r="106">
          <cell r="A106" t="str">
            <v>P</v>
          </cell>
          <cell r="B106" t="str">
            <v>31</v>
          </cell>
          <cell r="C106" t="str">
            <v>P  31</v>
          </cell>
          <cell r="F106">
            <v>0</v>
          </cell>
          <cell r="G106">
            <v>0</v>
          </cell>
          <cell r="H106">
            <v>0</v>
          </cell>
          <cell r="I106">
            <v>9</v>
          </cell>
          <cell r="J106">
            <v>8</v>
          </cell>
          <cell r="K106">
            <v>17</v>
          </cell>
          <cell r="L106">
            <v>9</v>
          </cell>
          <cell r="M106">
            <v>8</v>
          </cell>
          <cell r="N106">
            <v>17</v>
          </cell>
        </row>
        <row r="107">
          <cell r="A107" t="str">
            <v>P</v>
          </cell>
          <cell r="B107" t="str">
            <v>32</v>
          </cell>
          <cell r="C107" t="str">
            <v>P  32</v>
          </cell>
          <cell r="F107">
            <v>0</v>
          </cell>
          <cell r="G107">
            <v>0</v>
          </cell>
          <cell r="H107">
            <v>0</v>
          </cell>
          <cell r="I107">
            <v>5</v>
          </cell>
          <cell r="J107">
            <v>11</v>
          </cell>
          <cell r="K107">
            <v>16</v>
          </cell>
          <cell r="L107">
            <v>5</v>
          </cell>
          <cell r="M107">
            <v>11</v>
          </cell>
          <cell r="N107">
            <v>16</v>
          </cell>
        </row>
        <row r="108">
          <cell r="A108" t="str">
            <v>P</v>
          </cell>
          <cell r="B108" t="str">
            <v>33</v>
          </cell>
          <cell r="C108" t="str">
            <v>P  33</v>
          </cell>
          <cell r="F108">
            <v>0</v>
          </cell>
          <cell r="G108">
            <v>0</v>
          </cell>
          <cell r="H108">
            <v>0</v>
          </cell>
          <cell r="I108">
            <v>17</v>
          </cell>
          <cell r="J108">
            <v>20</v>
          </cell>
          <cell r="K108">
            <v>37</v>
          </cell>
          <cell r="L108">
            <v>17</v>
          </cell>
          <cell r="M108">
            <v>20</v>
          </cell>
          <cell r="N108">
            <v>37</v>
          </cell>
        </row>
        <row r="109">
          <cell r="A109" t="str">
            <v>P</v>
          </cell>
          <cell r="B109" t="str">
            <v>34</v>
          </cell>
          <cell r="C109" t="str">
            <v>P  34</v>
          </cell>
          <cell r="F109">
            <v>0</v>
          </cell>
          <cell r="G109">
            <v>0</v>
          </cell>
          <cell r="H109">
            <v>0</v>
          </cell>
          <cell r="I109">
            <v>15</v>
          </cell>
          <cell r="J109">
            <v>20</v>
          </cell>
          <cell r="K109">
            <v>35</v>
          </cell>
          <cell r="L109">
            <v>15</v>
          </cell>
          <cell r="M109">
            <v>20</v>
          </cell>
          <cell r="N109">
            <v>35</v>
          </cell>
        </row>
        <row r="110">
          <cell r="A110" t="str">
            <v>P</v>
          </cell>
          <cell r="B110" t="str">
            <v>35</v>
          </cell>
          <cell r="C110" t="str">
            <v>P  35</v>
          </cell>
          <cell r="F110">
            <v>1</v>
          </cell>
          <cell r="G110">
            <v>0</v>
          </cell>
          <cell r="H110">
            <v>1</v>
          </cell>
          <cell r="I110">
            <v>16</v>
          </cell>
          <cell r="J110">
            <v>19</v>
          </cell>
          <cell r="K110">
            <v>35</v>
          </cell>
          <cell r="L110">
            <v>17</v>
          </cell>
          <cell r="M110">
            <v>19</v>
          </cell>
          <cell r="N110">
            <v>36</v>
          </cell>
        </row>
        <row r="111">
          <cell r="A111" t="str">
            <v>P</v>
          </cell>
          <cell r="B111" t="str">
            <v>36</v>
          </cell>
          <cell r="C111" t="str">
            <v>P  36</v>
          </cell>
          <cell r="F111">
            <v>1</v>
          </cell>
          <cell r="G111">
            <v>1</v>
          </cell>
          <cell r="H111">
            <v>2</v>
          </cell>
          <cell r="I111">
            <v>19</v>
          </cell>
          <cell r="J111">
            <v>22</v>
          </cell>
          <cell r="K111">
            <v>41</v>
          </cell>
          <cell r="L111">
            <v>20</v>
          </cell>
          <cell r="M111">
            <v>23</v>
          </cell>
          <cell r="N111">
            <v>43</v>
          </cell>
        </row>
        <row r="112">
          <cell r="A112" t="str">
            <v>P</v>
          </cell>
          <cell r="B112" t="str">
            <v>37</v>
          </cell>
          <cell r="C112" t="str">
            <v>P  37</v>
          </cell>
          <cell r="F112">
            <v>0</v>
          </cell>
          <cell r="G112">
            <v>1</v>
          </cell>
          <cell r="H112">
            <v>1</v>
          </cell>
          <cell r="I112">
            <v>18</v>
          </cell>
          <cell r="J112">
            <v>9</v>
          </cell>
          <cell r="K112">
            <v>27</v>
          </cell>
          <cell r="L112">
            <v>18</v>
          </cell>
          <cell r="M112">
            <v>10</v>
          </cell>
          <cell r="N112">
            <v>28</v>
          </cell>
        </row>
        <row r="113">
          <cell r="A113" t="str">
            <v>P</v>
          </cell>
          <cell r="B113" t="str">
            <v>38</v>
          </cell>
          <cell r="C113" t="str">
            <v>P  38</v>
          </cell>
          <cell r="F113">
            <v>3</v>
          </cell>
          <cell r="G113">
            <v>0</v>
          </cell>
          <cell r="H113">
            <v>3</v>
          </cell>
          <cell r="I113">
            <v>24</v>
          </cell>
          <cell r="J113">
            <v>18</v>
          </cell>
          <cell r="K113">
            <v>42</v>
          </cell>
          <cell r="L113">
            <v>27</v>
          </cell>
          <cell r="M113">
            <v>18</v>
          </cell>
          <cell r="N113">
            <v>45</v>
          </cell>
        </row>
        <row r="114">
          <cell r="A114" t="str">
            <v>P</v>
          </cell>
          <cell r="B114" t="str">
            <v>39</v>
          </cell>
          <cell r="C114" t="str">
            <v>P  39</v>
          </cell>
          <cell r="F114">
            <v>3</v>
          </cell>
          <cell r="G114">
            <v>2</v>
          </cell>
          <cell r="H114">
            <v>5</v>
          </cell>
          <cell r="I114">
            <v>17</v>
          </cell>
          <cell r="J114">
            <v>20</v>
          </cell>
          <cell r="K114">
            <v>37</v>
          </cell>
          <cell r="L114">
            <v>20</v>
          </cell>
          <cell r="M114">
            <v>22</v>
          </cell>
          <cell r="N114">
            <v>42</v>
          </cell>
        </row>
        <row r="115">
          <cell r="A115" t="str">
            <v>P</v>
          </cell>
          <cell r="B115" t="str">
            <v>40</v>
          </cell>
          <cell r="C115" t="str">
            <v>P  40</v>
          </cell>
          <cell r="F115">
            <v>3</v>
          </cell>
          <cell r="G115">
            <v>1</v>
          </cell>
          <cell r="H115">
            <v>4</v>
          </cell>
          <cell r="I115">
            <v>14</v>
          </cell>
          <cell r="J115">
            <v>11</v>
          </cell>
          <cell r="K115">
            <v>25</v>
          </cell>
          <cell r="L115">
            <v>17</v>
          </cell>
          <cell r="M115">
            <v>12</v>
          </cell>
          <cell r="N115">
            <v>29</v>
          </cell>
        </row>
        <row r="116">
          <cell r="A116" t="str">
            <v>P</v>
          </cell>
          <cell r="B116" t="str">
            <v>41</v>
          </cell>
          <cell r="C116" t="str">
            <v>P  41</v>
          </cell>
          <cell r="F116">
            <v>4</v>
          </cell>
          <cell r="G116">
            <v>2</v>
          </cell>
          <cell r="H116">
            <v>6</v>
          </cell>
          <cell r="I116">
            <v>18</v>
          </cell>
          <cell r="J116">
            <v>20</v>
          </cell>
          <cell r="K116">
            <v>38</v>
          </cell>
          <cell r="L116">
            <v>22</v>
          </cell>
          <cell r="M116">
            <v>22</v>
          </cell>
          <cell r="N116">
            <v>44</v>
          </cell>
        </row>
        <row r="117">
          <cell r="A117" t="str">
            <v>P</v>
          </cell>
          <cell r="B117" t="str">
            <v>42</v>
          </cell>
          <cell r="C117" t="str">
            <v>P  42</v>
          </cell>
          <cell r="F117">
            <v>9</v>
          </cell>
          <cell r="G117">
            <v>1</v>
          </cell>
          <cell r="H117">
            <v>10</v>
          </cell>
          <cell r="I117">
            <v>7</v>
          </cell>
          <cell r="J117">
            <v>10</v>
          </cell>
          <cell r="K117">
            <v>17</v>
          </cell>
          <cell r="L117">
            <v>16</v>
          </cell>
          <cell r="M117">
            <v>11</v>
          </cell>
          <cell r="N117">
            <v>27</v>
          </cell>
        </row>
        <row r="118">
          <cell r="A118" t="str">
            <v>P</v>
          </cell>
          <cell r="B118" t="str">
            <v>43</v>
          </cell>
          <cell r="C118" t="str">
            <v>P  43</v>
          </cell>
          <cell r="F118">
            <v>8</v>
          </cell>
          <cell r="G118">
            <v>0</v>
          </cell>
          <cell r="H118">
            <v>8</v>
          </cell>
          <cell r="I118">
            <v>10</v>
          </cell>
          <cell r="J118">
            <v>12</v>
          </cell>
          <cell r="K118">
            <v>22</v>
          </cell>
          <cell r="L118">
            <v>18</v>
          </cell>
          <cell r="M118">
            <v>12</v>
          </cell>
          <cell r="N118">
            <v>30</v>
          </cell>
        </row>
        <row r="119">
          <cell r="A119" t="str">
            <v>P</v>
          </cell>
          <cell r="B119" t="str">
            <v>44</v>
          </cell>
          <cell r="C119" t="str">
            <v>P  44</v>
          </cell>
          <cell r="F119">
            <v>8</v>
          </cell>
          <cell r="G119">
            <v>5</v>
          </cell>
          <cell r="H119">
            <v>13</v>
          </cell>
          <cell r="I119">
            <v>13</v>
          </cell>
          <cell r="J119">
            <v>12</v>
          </cell>
          <cell r="K119">
            <v>25</v>
          </cell>
          <cell r="L119">
            <v>21</v>
          </cell>
          <cell r="M119">
            <v>17</v>
          </cell>
          <cell r="N119">
            <v>38</v>
          </cell>
        </row>
        <row r="120">
          <cell r="A120" t="str">
            <v>P</v>
          </cell>
          <cell r="B120" t="str">
            <v>45</v>
          </cell>
          <cell r="C120" t="str">
            <v>P  45</v>
          </cell>
          <cell r="F120">
            <v>12</v>
          </cell>
          <cell r="G120">
            <v>2</v>
          </cell>
          <cell r="H120">
            <v>14</v>
          </cell>
          <cell r="I120">
            <v>12</v>
          </cell>
          <cell r="J120">
            <v>21</v>
          </cell>
          <cell r="K120">
            <v>33</v>
          </cell>
          <cell r="L120">
            <v>24</v>
          </cell>
          <cell r="M120">
            <v>23</v>
          </cell>
          <cell r="N120">
            <v>47</v>
          </cell>
        </row>
        <row r="121">
          <cell r="A121" t="str">
            <v>P</v>
          </cell>
          <cell r="B121" t="str">
            <v>46</v>
          </cell>
          <cell r="C121" t="str">
            <v>P  46</v>
          </cell>
          <cell r="F121">
            <v>4</v>
          </cell>
          <cell r="G121">
            <v>4</v>
          </cell>
          <cell r="H121">
            <v>8</v>
          </cell>
          <cell r="I121">
            <v>15</v>
          </cell>
          <cell r="J121">
            <v>19</v>
          </cell>
          <cell r="K121">
            <v>34</v>
          </cell>
          <cell r="L121">
            <v>19</v>
          </cell>
          <cell r="M121">
            <v>23</v>
          </cell>
          <cell r="N121">
            <v>42</v>
          </cell>
        </row>
        <row r="122">
          <cell r="A122" t="str">
            <v>P</v>
          </cell>
          <cell r="B122" t="str">
            <v>47</v>
          </cell>
          <cell r="C122" t="str">
            <v>P  47</v>
          </cell>
          <cell r="F122">
            <v>14</v>
          </cell>
          <cell r="G122">
            <v>6</v>
          </cell>
          <cell r="H122">
            <v>20</v>
          </cell>
          <cell r="I122">
            <v>9</v>
          </cell>
          <cell r="J122">
            <v>20</v>
          </cell>
          <cell r="K122">
            <v>29</v>
          </cell>
          <cell r="L122">
            <v>23</v>
          </cell>
          <cell r="M122">
            <v>26</v>
          </cell>
          <cell r="N122">
            <v>49</v>
          </cell>
        </row>
        <row r="123">
          <cell r="A123" t="str">
            <v>P</v>
          </cell>
          <cell r="B123" t="str">
            <v>48</v>
          </cell>
          <cell r="C123" t="str">
            <v>P  48</v>
          </cell>
          <cell r="F123">
            <v>18</v>
          </cell>
          <cell r="G123">
            <v>4</v>
          </cell>
          <cell r="H123">
            <v>22</v>
          </cell>
          <cell r="I123">
            <v>16</v>
          </cell>
          <cell r="J123">
            <v>22</v>
          </cell>
          <cell r="K123">
            <v>38</v>
          </cell>
          <cell r="L123">
            <v>34</v>
          </cell>
          <cell r="M123">
            <v>26</v>
          </cell>
          <cell r="N123">
            <v>60</v>
          </cell>
        </row>
        <row r="124">
          <cell r="A124" t="str">
            <v>P</v>
          </cell>
          <cell r="B124" t="str">
            <v>49</v>
          </cell>
          <cell r="C124" t="str">
            <v>P  49</v>
          </cell>
          <cell r="F124">
            <v>27</v>
          </cell>
          <cell r="G124">
            <v>7</v>
          </cell>
          <cell r="H124">
            <v>34</v>
          </cell>
          <cell r="I124">
            <v>18</v>
          </cell>
          <cell r="J124">
            <v>19</v>
          </cell>
          <cell r="K124">
            <v>37</v>
          </cell>
          <cell r="L124">
            <v>45</v>
          </cell>
          <cell r="M124">
            <v>26</v>
          </cell>
          <cell r="N124">
            <v>71</v>
          </cell>
        </row>
        <row r="125">
          <cell r="A125" t="str">
            <v>P</v>
          </cell>
          <cell r="B125" t="str">
            <v>50</v>
          </cell>
          <cell r="C125" t="str">
            <v>P  50</v>
          </cell>
          <cell r="F125">
            <v>21</v>
          </cell>
          <cell r="G125">
            <v>7</v>
          </cell>
          <cell r="H125">
            <v>28</v>
          </cell>
          <cell r="I125">
            <v>26</v>
          </cell>
          <cell r="J125">
            <v>30</v>
          </cell>
          <cell r="K125">
            <v>56</v>
          </cell>
          <cell r="L125">
            <v>47</v>
          </cell>
          <cell r="M125">
            <v>37</v>
          </cell>
          <cell r="N125">
            <v>84</v>
          </cell>
        </row>
        <row r="126">
          <cell r="A126" t="str">
            <v>P</v>
          </cell>
          <cell r="B126" t="str">
            <v>51</v>
          </cell>
          <cell r="C126" t="str">
            <v>P  51</v>
          </cell>
          <cell r="F126">
            <v>28</v>
          </cell>
          <cell r="G126">
            <v>12</v>
          </cell>
          <cell r="H126">
            <v>40</v>
          </cell>
          <cell r="I126">
            <v>20</v>
          </cell>
          <cell r="J126">
            <v>33</v>
          </cell>
          <cell r="K126">
            <v>53</v>
          </cell>
          <cell r="L126">
            <v>48</v>
          </cell>
          <cell r="M126">
            <v>45</v>
          </cell>
          <cell r="N126">
            <v>93</v>
          </cell>
        </row>
        <row r="127">
          <cell r="A127" t="str">
            <v>P</v>
          </cell>
          <cell r="B127" t="str">
            <v>52</v>
          </cell>
          <cell r="C127" t="str">
            <v>P  52</v>
          </cell>
          <cell r="F127">
            <v>24</v>
          </cell>
          <cell r="G127">
            <v>4</v>
          </cell>
          <cell r="H127">
            <v>28</v>
          </cell>
          <cell r="I127">
            <v>20</v>
          </cell>
          <cell r="J127">
            <v>38</v>
          </cell>
          <cell r="K127">
            <v>58</v>
          </cell>
          <cell r="L127">
            <v>44</v>
          </cell>
          <cell r="M127">
            <v>42</v>
          </cell>
          <cell r="N127">
            <v>86</v>
          </cell>
        </row>
        <row r="128">
          <cell r="A128" t="str">
            <v>P</v>
          </cell>
          <cell r="B128" t="str">
            <v>53</v>
          </cell>
          <cell r="C128" t="str">
            <v>P  53</v>
          </cell>
          <cell r="F128">
            <v>22</v>
          </cell>
          <cell r="G128">
            <v>9</v>
          </cell>
          <cell r="H128">
            <v>31</v>
          </cell>
          <cell r="I128">
            <v>17</v>
          </cell>
          <cell r="J128">
            <v>18</v>
          </cell>
          <cell r="K128">
            <v>35</v>
          </cell>
          <cell r="L128">
            <v>39</v>
          </cell>
          <cell r="M128">
            <v>27</v>
          </cell>
          <cell r="N128">
            <v>66</v>
          </cell>
        </row>
        <row r="129">
          <cell r="A129" t="str">
            <v>P</v>
          </cell>
          <cell r="B129" t="str">
            <v>54</v>
          </cell>
          <cell r="C129" t="str">
            <v>P  54</v>
          </cell>
          <cell r="F129">
            <v>32</v>
          </cell>
          <cell r="G129">
            <v>9</v>
          </cell>
          <cell r="H129">
            <v>41</v>
          </cell>
          <cell r="I129">
            <v>15</v>
          </cell>
          <cell r="J129">
            <v>34</v>
          </cell>
          <cell r="K129">
            <v>49</v>
          </cell>
          <cell r="L129">
            <v>47</v>
          </cell>
          <cell r="M129">
            <v>43</v>
          </cell>
          <cell r="N129">
            <v>90</v>
          </cell>
        </row>
        <row r="130">
          <cell r="A130" t="str">
            <v>P</v>
          </cell>
          <cell r="B130" t="str">
            <v>55</v>
          </cell>
          <cell r="C130" t="str">
            <v>P  55</v>
          </cell>
          <cell r="F130">
            <v>21</v>
          </cell>
          <cell r="G130">
            <v>11</v>
          </cell>
          <cell r="H130">
            <v>32</v>
          </cell>
          <cell r="I130">
            <v>21</v>
          </cell>
          <cell r="J130">
            <v>31</v>
          </cell>
          <cell r="K130">
            <v>52</v>
          </cell>
          <cell r="L130">
            <v>42</v>
          </cell>
          <cell r="M130">
            <v>42</v>
          </cell>
          <cell r="N130">
            <v>84</v>
          </cell>
        </row>
        <row r="131">
          <cell r="A131" t="str">
            <v>P</v>
          </cell>
          <cell r="B131" t="str">
            <v>56</v>
          </cell>
          <cell r="C131" t="str">
            <v>P  56</v>
          </cell>
          <cell r="F131">
            <v>20</v>
          </cell>
          <cell r="G131">
            <v>10</v>
          </cell>
          <cell r="H131">
            <v>30</v>
          </cell>
          <cell r="I131">
            <v>16</v>
          </cell>
          <cell r="J131">
            <v>25</v>
          </cell>
          <cell r="K131">
            <v>41</v>
          </cell>
          <cell r="L131">
            <v>36</v>
          </cell>
          <cell r="M131">
            <v>35</v>
          </cell>
          <cell r="N131">
            <v>71</v>
          </cell>
        </row>
        <row r="132">
          <cell r="A132" t="str">
            <v>P</v>
          </cell>
          <cell r="B132" t="str">
            <v>57</v>
          </cell>
          <cell r="C132" t="str">
            <v>P  57</v>
          </cell>
          <cell r="F132">
            <v>30</v>
          </cell>
          <cell r="G132">
            <v>8</v>
          </cell>
          <cell r="H132">
            <v>38</v>
          </cell>
          <cell r="I132">
            <v>9</v>
          </cell>
          <cell r="J132">
            <v>20</v>
          </cell>
          <cell r="K132">
            <v>29</v>
          </cell>
          <cell r="L132">
            <v>39</v>
          </cell>
          <cell r="M132">
            <v>28</v>
          </cell>
          <cell r="N132">
            <v>67</v>
          </cell>
        </row>
        <row r="133">
          <cell r="A133" t="str">
            <v>P</v>
          </cell>
          <cell r="B133" t="str">
            <v>58</v>
          </cell>
          <cell r="C133" t="str">
            <v>P  58</v>
          </cell>
          <cell r="F133">
            <v>21</v>
          </cell>
          <cell r="G133">
            <v>7</v>
          </cell>
          <cell r="H133">
            <v>28</v>
          </cell>
          <cell r="I133">
            <v>11</v>
          </cell>
          <cell r="J133">
            <v>18</v>
          </cell>
          <cell r="K133">
            <v>29</v>
          </cell>
          <cell r="L133">
            <v>32</v>
          </cell>
          <cell r="M133">
            <v>25</v>
          </cell>
          <cell r="N133">
            <v>57</v>
          </cell>
        </row>
        <row r="134">
          <cell r="A134" t="str">
            <v>P</v>
          </cell>
          <cell r="B134" t="str">
            <v>59</v>
          </cell>
          <cell r="C134" t="str">
            <v>P  59</v>
          </cell>
          <cell r="F134">
            <v>17</v>
          </cell>
          <cell r="G134">
            <v>3</v>
          </cell>
          <cell r="H134">
            <v>20</v>
          </cell>
          <cell r="I134">
            <v>10</v>
          </cell>
          <cell r="J134">
            <v>14</v>
          </cell>
          <cell r="K134">
            <v>24</v>
          </cell>
          <cell r="L134">
            <v>27</v>
          </cell>
          <cell r="M134">
            <v>17</v>
          </cell>
          <cell r="N134">
            <v>44</v>
          </cell>
        </row>
        <row r="135">
          <cell r="A135" t="str">
            <v>P</v>
          </cell>
          <cell r="B135" t="str">
            <v>60</v>
          </cell>
          <cell r="C135" t="str">
            <v>P  60</v>
          </cell>
          <cell r="F135">
            <v>21</v>
          </cell>
          <cell r="G135">
            <v>7</v>
          </cell>
          <cell r="H135">
            <v>28</v>
          </cell>
          <cell r="I135">
            <v>5</v>
          </cell>
          <cell r="J135">
            <v>10</v>
          </cell>
          <cell r="K135">
            <v>15</v>
          </cell>
          <cell r="L135">
            <v>26</v>
          </cell>
          <cell r="M135">
            <v>17</v>
          </cell>
          <cell r="N135">
            <v>43</v>
          </cell>
        </row>
        <row r="136">
          <cell r="A136" t="str">
            <v>P</v>
          </cell>
          <cell r="B136" t="str">
            <v>61</v>
          </cell>
          <cell r="C136" t="str">
            <v>P  61</v>
          </cell>
          <cell r="F136">
            <v>19</v>
          </cell>
          <cell r="G136">
            <v>5</v>
          </cell>
          <cell r="H136">
            <v>24</v>
          </cell>
          <cell r="I136">
            <v>6</v>
          </cell>
          <cell r="J136">
            <v>6</v>
          </cell>
          <cell r="K136">
            <v>12</v>
          </cell>
          <cell r="L136">
            <v>25</v>
          </cell>
          <cell r="M136">
            <v>11</v>
          </cell>
          <cell r="N136">
            <v>36</v>
          </cell>
        </row>
        <row r="137">
          <cell r="A137" t="str">
            <v>P</v>
          </cell>
          <cell r="B137" t="str">
            <v>62</v>
          </cell>
          <cell r="C137" t="str">
            <v>P  62</v>
          </cell>
          <cell r="F137">
            <v>21</v>
          </cell>
          <cell r="G137">
            <v>4</v>
          </cell>
          <cell r="H137">
            <v>25</v>
          </cell>
          <cell r="I137">
            <v>3</v>
          </cell>
          <cell r="J137">
            <v>6</v>
          </cell>
          <cell r="K137">
            <v>9</v>
          </cell>
          <cell r="L137">
            <v>24</v>
          </cell>
          <cell r="M137">
            <v>10</v>
          </cell>
          <cell r="N137">
            <v>34</v>
          </cell>
        </row>
        <row r="138">
          <cell r="A138" t="str">
            <v>P</v>
          </cell>
          <cell r="B138" t="str">
            <v>63</v>
          </cell>
          <cell r="C138" t="str">
            <v>P  63</v>
          </cell>
          <cell r="F138">
            <v>15</v>
          </cell>
          <cell r="G138">
            <v>8</v>
          </cell>
          <cell r="H138">
            <v>23</v>
          </cell>
          <cell r="I138">
            <v>2</v>
          </cell>
          <cell r="J138">
            <v>10</v>
          </cell>
          <cell r="K138">
            <v>12</v>
          </cell>
          <cell r="L138">
            <v>17</v>
          </cell>
          <cell r="M138">
            <v>18</v>
          </cell>
          <cell r="N138">
            <v>35</v>
          </cell>
        </row>
        <row r="139">
          <cell r="A139" t="str">
            <v>P</v>
          </cell>
          <cell r="B139" t="str">
            <v>64</v>
          </cell>
          <cell r="C139" t="str">
            <v>P  64</v>
          </cell>
          <cell r="F139">
            <v>20</v>
          </cell>
          <cell r="G139">
            <v>5</v>
          </cell>
          <cell r="H139">
            <v>25</v>
          </cell>
          <cell r="I139">
            <v>2</v>
          </cell>
          <cell r="J139">
            <v>8</v>
          </cell>
          <cell r="K139">
            <v>10</v>
          </cell>
          <cell r="L139">
            <v>22</v>
          </cell>
          <cell r="M139">
            <v>13</v>
          </cell>
          <cell r="N139">
            <v>35</v>
          </cell>
        </row>
        <row r="140">
          <cell r="A140" t="str">
            <v>P</v>
          </cell>
          <cell r="B140" t="str">
            <v>65</v>
          </cell>
          <cell r="C140" t="str">
            <v>P  65</v>
          </cell>
          <cell r="F140">
            <v>10</v>
          </cell>
          <cell r="G140">
            <v>3</v>
          </cell>
          <cell r="H140">
            <v>13</v>
          </cell>
          <cell r="I140">
            <v>2</v>
          </cell>
          <cell r="J140">
            <v>3</v>
          </cell>
          <cell r="K140">
            <v>5</v>
          </cell>
          <cell r="L140">
            <v>12</v>
          </cell>
          <cell r="M140">
            <v>6</v>
          </cell>
          <cell r="N140">
            <v>18</v>
          </cell>
        </row>
        <row r="141">
          <cell r="A141" t="str">
            <v>P</v>
          </cell>
          <cell r="B141" t="str">
            <v>66</v>
          </cell>
          <cell r="C141" t="str">
            <v>P  66</v>
          </cell>
          <cell r="F141">
            <v>6</v>
          </cell>
          <cell r="G141">
            <v>0</v>
          </cell>
          <cell r="H141">
            <v>6</v>
          </cell>
          <cell r="I141">
            <v>0</v>
          </cell>
          <cell r="J141">
            <v>1</v>
          </cell>
          <cell r="K141">
            <v>1</v>
          </cell>
          <cell r="L141">
            <v>6</v>
          </cell>
          <cell r="M141">
            <v>1</v>
          </cell>
          <cell r="N141">
            <v>7</v>
          </cell>
        </row>
        <row r="152">
          <cell r="A152" t="str">
            <v>S</v>
          </cell>
          <cell r="B152" t="str">
            <v>27</v>
          </cell>
          <cell r="C152" t="str">
            <v>S  27</v>
          </cell>
          <cell r="F152">
            <v>0</v>
          </cell>
          <cell r="G152">
            <v>0</v>
          </cell>
          <cell r="H152">
            <v>0</v>
          </cell>
          <cell r="I152">
            <v>16</v>
          </cell>
          <cell r="J152">
            <v>10</v>
          </cell>
          <cell r="K152">
            <v>26</v>
          </cell>
          <cell r="L152">
            <v>16</v>
          </cell>
          <cell r="M152">
            <v>10</v>
          </cell>
          <cell r="N152">
            <v>26</v>
          </cell>
        </row>
        <row r="153">
          <cell r="A153" t="str">
            <v>S</v>
          </cell>
          <cell r="B153" t="str">
            <v>28</v>
          </cell>
          <cell r="C153" t="str">
            <v>S  28</v>
          </cell>
          <cell r="F153">
            <v>0</v>
          </cell>
          <cell r="G153">
            <v>0</v>
          </cell>
          <cell r="H153">
            <v>0</v>
          </cell>
          <cell r="I153">
            <v>63</v>
          </cell>
          <cell r="J153">
            <v>42</v>
          </cell>
          <cell r="K153">
            <v>105</v>
          </cell>
          <cell r="L153">
            <v>63</v>
          </cell>
          <cell r="M153">
            <v>42</v>
          </cell>
          <cell r="N153">
            <v>105</v>
          </cell>
        </row>
        <row r="154">
          <cell r="A154" t="str">
            <v>S</v>
          </cell>
          <cell r="B154" t="str">
            <v>29</v>
          </cell>
          <cell r="C154" t="str">
            <v>S  29</v>
          </cell>
          <cell r="F154">
            <v>0</v>
          </cell>
          <cell r="G154">
            <v>0</v>
          </cell>
          <cell r="H154">
            <v>0</v>
          </cell>
          <cell r="I154">
            <v>135</v>
          </cell>
          <cell r="J154">
            <v>98</v>
          </cell>
          <cell r="K154">
            <v>233</v>
          </cell>
          <cell r="L154">
            <v>135</v>
          </cell>
          <cell r="M154">
            <v>98</v>
          </cell>
          <cell r="N154">
            <v>233</v>
          </cell>
        </row>
        <row r="155">
          <cell r="A155" t="str">
            <v>S</v>
          </cell>
          <cell r="B155" t="str">
            <v>30</v>
          </cell>
          <cell r="C155" t="str">
            <v>S  30</v>
          </cell>
          <cell r="F155">
            <v>2</v>
          </cell>
          <cell r="G155">
            <v>0</v>
          </cell>
          <cell r="H155">
            <v>2</v>
          </cell>
          <cell r="I155">
            <v>270</v>
          </cell>
          <cell r="J155">
            <v>140</v>
          </cell>
          <cell r="K155">
            <v>410</v>
          </cell>
          <cell r="L155">
            <v>272</v>
          </cell>
          <cell r="M155">
            <v>140</v>
          </cell>
          <cell r="N155">
            <v>412</v>
          </cell>
        </row>
        <row r="156">
          <cell r="A156" t="str">
            <v>S</v>
          </cell>
          <cell r="B156" t="str">
            <v>31</v>
          </cell>
          <cell r="C156" t="str">
            <v>S  31</v>
          </cell>
          <cell r="F156">
            <v>0</v>
          </cell>
          <cell r="G156">
            <v>0</v>
          </cell>
          <cell r="H156">
            <v>0</v>
          </cell>
          <cell r="I156">
            <v>364</v>
          </cell>
          <cell r="J156">
            <v>182</v>
          </cell>
          <cell r="K156">
            <v>546</v>
          </cell>
          <cell r="L156">
            <v>364</v>
          </cell>
          <cell r="M156">
            <v>182</v>
          </cell>
          <cell r="N156">
            <v>546</v>
          </cell>
        </row>
        <row r="157">
          <cell r="A157" t="str">
            <v>S</v>
          </cell>
          <cell r="B157" t="str">
            <v>32</v>
          </cell>
          <cell r="C157" t="str">
            <v>S  32</v>
          </cell>
          <cell r="F157">
            <v>7</v>
          </cell>
          <cell r="G157">
            <v>1</v>
          </cell>
          <cell r="H157">
            <v>8</v>
          </cell>
          <cell r="I157">
            <v>484</v>
          </cell>
          <cell r="J157">
            <v>221</v>
          </cell>
          <cell r="K157">
            <v>705</v>
          </cell>
          <cell r="L157">
            <v>491</v>
          </cell>
          <cell r="M157">
            <v>222</v>
          </cell>
          <cell r="N157">
            <v>713</v>
          </cell>
        </row>
        <row r="158">
          <cell r="A158" t="str">
            <v>S</v>
          </cell>
          <cell r="B158" t="str">
            <v>33</v>
          </cell>
          <cell r="C158" t="str">
            <v>S  33</v>
          </cell>
          <cell r="F158">
            <v>18</v>
          </cell>
          <cell r="G158">
            <v>2</v>
          </cell>
          <cell r="H158">
            <v>20</v>
          </cell>
          <cell r="I158">
            <v>519</v>
          </cell>
          <cell r="J158">
            <v>258</v>
          </cell>
          <cell r="K158">
            <v>777</v>
          </cell>
          <cell r="L158">
            <v>537</v>
          </cell>
          <cell r="M158">
            <v>260</v>
          </cell>
          <cell r="N158">
            <v>797</v>
          </cell>
        </row>
        <row r="159">
          <cell r="A159" t="str">
            <v>S</v>
          </cell>
          <cell r="B159" t="str">
            <v>34</v>
          </cell>
          <cell r="C159" t="str">
            <v>S  34</v>
          </cell>
          <cell r="F159">
            <v>16</v>
          </cell>
          <cell r="G159">
            <v>1</v>
          </cell>
          <cell r="H159">
            <v>17</v>
          </cell>
          <cell r="I159">
            <v>518</v>
          </cell>
          <cell r="J159">
            <v>219</v>
          </cell>
          <cell r="K159">
            <v>737</v>
          </cell>
          <cell r="L159">
            <v>534</v>
          </cell>
          <cell r="M159">
            <v>220</v>
          </cell>
          <cell r="N159">
            <v>754</v>
          </cell>
        </row>
        <row r="160">
          <cell r="A160" t="str">
            <v>S</v>
          </cell>
          <cell r="B160" t="str">
            <v>35</v>
          </cell>
          <cell r="C160" t="str">
            <v>S  35</v>
          </cell>
          <cell r="F160">
            <v>22</v>
          </cell>
          <cell r="G160">
            <v>3</v>
          </cell>
          <cell r="H160">
            <v>25</v>
          </cell>
          <cell r="I160">
            <v>479</v>
          </cell>
          <cell r="J160">
            <v>218</v>
          </cell>
          <cell r="K160">
            <v>697</v>
          </cell>
          <cell r="L160">
            <v>501</v>
          </cell>
          <cell r="M160">
            <v>221</v>
          </cell>
          <cell r="N160">
            <v>722</v>
          </cell>
        </row>
        <row r="161">
          <cell r="A161" t="str">
            <v>S</v>
          </cell>
          <cell r="B161" t="str">
            <v>36</v>
          </cell>
          <cell r="C161" t="str">
            <v>S  36</v>
          </cell>
          <cell r="F161">
            <v>41</v>
          </cell>
          <cell r="G161">
            <v>2</v>
          </cell>
          <cell r="H161">
            <v>43</v>
          </cell>
          <cell r="I161">
            <v>397</v>
          </cell>
          <cell r="J161">
            <v>171</v>
          </cell>
          <cell r="K161">
            <v>568</v>
          </cell>
          <cell r="L161">
            <v>438</v>
          </cell>
          <cell r="M161">
            <v>173</v>
          </cell>
          <cell r="N161">
            <v>611</v>
          </cell>
        </row>
        <row r="162">
          <cell r="A162" t="str">
            <v>S</v>
          </cell>
          <cell r="B162" t="str">
            <v>37</v>
          </cell>
          <cell r="C162" t="str">
            <v>S  37</v>
          </cell>
          <cell r="F162">
            <v>69</v>
          </cell>
          <cell r="G162">
            <v>5</v>
          </cell>
          <cell r="H162">
            <v>74</v>
          </cell>
          <cell r="I162">
            <v>367</v>
          </cell>
          <cell r="J162">
            <v>174</v>
          </cell>
          <cell r="K162">
            <v>541</v>
          </cell>
          <cell r="L162">
            <v>436</v>
          </cell>
          <cell r="M162">
            <v>179</v>
          </cell>
          <cell r="N162">
            <v>615</v>
          </cell>
        </row>
        <row r="163">
          <cell r="A163" t="str">
            <v>S</v>
          </cell>
          <cell r="B163" t="str">
            <v>38</v>
          </cell>
          <cell r="C163" t="str">
            <v>S  38</v>
          </cell>
          <cell r="F163">
            <v>68</v>
          </cell>
          <cell r="G163">
            <v>8</v>
          </cell>
          <cell r="H163">
            <v>76</v>
          </cell>
          <cell r="I163">
            <v>333</v>
          </cell>
          <cell r="J163">
            <v>127</v>
          </cell>
          <cell r="K163">
            <v>460</v>
          </cell>
          <cell r="L163">
            <v>401</v>
          </cell>
          <cell r="M163">
            <v>135</v>
          </cell>
          <cell r="N163">
            <v>536</v>
          </cell>
        </row>
        <row r="164">
          <cell r="A164" t="str">
            <v>S</v>
          </cell>
          <cell r="B164" t="str">
            <v>39</v>
          </cell>
          <cell r="C164" t="str">
            <v>S  39</v>
          </cell>
          <cell r="F164">
            <v>81</v>
          </cell>
          <cell r="G164">
            <v>11</v>
          </cell>
          <cell r="H164">
            <v>92</v>
          </cell>
          <cell r="I164">
            <v>298</v>
          </cell>
          <cell r="J164">
            <v>117</v>
          </cell>
          <cell r="K164">
            <v>415</v>
          </cell>
          <cell r="L164">
            <v>379</v>
          </cell>
          <cell r="M164">
            <v>128</v>
          </cell>
          <cell r="N164">
            <v>507</v>
          </cell>
        </row>
        <row r="165">
          <cell r="A165" t="str">
            <v>S</v>
          </cell>
          <cell r="B165" t="str">
            <v>40</v>
          </cell>
          <cell r="C165" t="str">
            <v>S  40</v>
          </cell>
          <cell r="F165">
            <v>99</v>
          </cell>
          <cell r="G165">
            <v>19</v>
          </cell>
          <cell r="H165">
            <v>118</v>
          </cell>
          <cell r="I165">
            <v>244</v>
          </cell>
          <cell r="J165">
            <v>96</v>
          </cell>
          <cell r="K165">
            <v>340</v>
          </cell>
          <cell r="L165">
            <v>343</v>
          </cell>
          <cell r="M165">
            <v>115</v>
          </cell>
          <cell r="N165">
            <v>458</v>
          </cell>
        </row>
        <row r="166">
          <cell r="A166" t="str">
            <v>S</v>
          </cell>
          <cell r="B166" t="str">
            <v>41</v>
          </cell>
          <cell r="C166" t="str">
            <v>S  41</v>
          </cell>
          <cell r="F166">
            <v>121</v>
          </cell>
          <cell r="G166">
            <v>9</v>
          </cell>
          <cell r="H166">
            <v>130</v>
          </cell>
          <cell r="I166">
            <v>206</v>
          </cell>
          <cell r="J166">
            <v>79</v>
          </cell>
          <cell r="K166">
            <v>285</v>
          </cell>
          <cell r="L166">
            <v>327</v>
          </cell>
          <cell r="M166">
            <v>88</v>
          </cell>
          <cell r="N166">
            <v>415</v>
          </cell>
        </row>
        <row r="167">
          <cell r="A167" t="str">
            <v>S</v>
          </cell>
          <cell r="B167" t="str">
            <v>42</v>
          </cell>
          <cell r="C167" t="str">
            <v>S  42</v>
          </cell>
          <cell r="F167">
            <v>99</v>
          </cell>
          <cell r="G167">
            <v>14</v>
          </cell>
          <cell r="H167">
            <v>113</v>
          </cell>
          <cell r="I167">
            <v>225</v>
          </cell>
          <cell r="J167">
            <v>61</v>
          </cell>
          <cell r="K167">
            <v>286</v>
          </cell>
          <cell r="L167">
            <v>324</v>
          </cell>
          <cell r="M167">
            <v>75</v>
          </cell>
          <cell r="N167">
            <v>399</v>
          </cell>
        </row>
        <row r="168">
          <cell r="A168" t="str">
            <v>S</v>
          </cell>
          <cell r="B168" t="str">
            <v>43</v>
          </cell>
          <cell r="C168" t="str">
            <v>S  43</v>
          </cell>
          <cell r="F168">
            <v>96</v>
          </cell>
          <cell r="G168">
            <v>14</v>
          </cell>
          <cell r="H168">
            <v>110</v>
          </cell>
          <cell r="I168">
            <v>169</v>
          </cell>
          <cell r="J168">
            <v>61</v>
          </cell>
          <cell r="K168">
            <v>230</v>
          </cell>
          <cell r="L168">
            <v>265</v>
          </cell>
          <cell r="M168">
            <v>75</v>
          </cell>
          <cell r="N168">
            <v>340</v>
          </cell>
        </row>
        <row r="169">
          <cell r="A169" t="str">
            <v>S</v>
          </cell>
          <cell r="B169" t="str">
            <v>44</v>
          </cell>
          <cell r="C169" t="str">
            <v>S  44</v>
          </cell>
          <cell r="F169">
            <v>106</v>
          </cell>
          <cell r="G169">
            <v>11</v>
          </cell>
          <cell r="H169">
            <v>117</v>
          </cell>
          <cell r="I169">
            <v>150</v>
          </cell>
          <cell r="J169">
            <v>56</v>
          </cell>
          <cell r="K169">
            <v>206</v>
          </cell>
          <cell r="L169">
            <v>256</v>
          </cell>
          <cell r="M169">
            <v>67</v>
          </cell>
          <cell r="N169">
            <v>323</v>
          </cell>
        </row>
        <row r="170">
          <cell r="A170" t="str">
            <v>S</v>
          </cell>
          <cell r="B170" t="str">
            <v>45</v>
          </cell>
          <cell r="C170" t="str">
            <v>S  45</v>
          </cell>
          <cell r="F170">
            <v>129</v>
          </cell>
          <cell r="G170">
            <v>14</v>
          </cell>
          <cell r="H170">
            <v>143</v>
          </cell>
          <cell r="I170">
            <v>156</v>
          </cell>
          <cell r="J170">
            <v>47</v>
          </cell>
          <cell r="K170">
            <v>203</v>
          </cell>
          <cell r="L170">
            <v>285</v>
          </cell>
          <cell r="M170">
            <v>61</v>
          </cell>
          <cell r="N170">
            <v>346</v>
          </cell>
        </row>
        <row r="171">
          <cell r="A171" t="str">
            <v>S</v>
          </cell>
          <cell r="B171" t="str">
            <v>46</v>
          </cell>
          <cell r="C171" t="str">
            <v>S  46</v>
          </cell>
          <cell r="F171">
            <v>115</v>
          </cell>
          <cell r="G171">
            <v>19</v>
          </cell>
          <cell r="H171">
            <v>134</v>
          </cell>
          <cell r="I171">
            <v>142</v>
          </cell>
          <cell r="J171">
            <v>60</v>
          </cell>
          <cell r="K171">
            <v>202</v>
          </cell>
          <cell r="L171">
            <v>257</v>
          </cell>
          <cell r="M171">
            <v>79</v>
          </cell>
          <cell r="N171">
            <v>336</v>
          </cell>
        </row>
        <row r="172">
          <cell r="A172" t="str">
            <v>S</v>
          </cell>
          <cell r="B172" t="str">
            <v>47</v>
          </cell>
          <cell r="C172" t="str">
            <v>S  47</v>
          </cell>
          <cell r="F172">
            <v>120</v>
          </cell>
          <cell r="G172">
            <v>13</v>
          </cell>
          <cell r="H172">
            <v>133</v>
          </cell>
          <cell r="I172">
            <v>151</v>
          </cell>
          <cell r="J172">
            <v>48</v>
          </cell>
          <cell r="K172">
            <v>199</v>
          </cell>
          <cell r="L172">
            <v>271</v>
          </cell>
          <cell r="M172">
            <v>61</v>
          </cell>
          <cell r="N172">
            <v>332</v>
          </cell>
        </row>
        <row r="173">
          <cell r="A173" t="str">
            <v>S</v>
          </cell>
          <cell r="B173" t="str">
            <v>48</v>
          </cell>
          <cell r="C173" t="str">
            <v>S  48</v>
          </cell>
          <cell r="F173">
            <v>157</v>
          </cell>
          <cell r="G173">
            <v>22</v>
          </cell>
          <cell r="H173">
            <v>179</v>
          </cell>
          <cell r="I173">
            <v>204</v>
          </cell>
          <cell r="J173">
            <v>50</v>
          </cell>
          <cell r="K173">
            <v>254</v>
          </cell>
          <cell r="L173">
            <v>361</v>
          </cell>
          <cell r="M173">
            <v>72</v>
          </cell>
          <cell r="N173">
            <v>433</v>
          </cell>
        </row>
        <row r="174">
          <cell r="A174" t="str">
            <v>S</v>
          </cell>
          <cell r="B174" t="str">
            <v>49</v>
          </cell>
          <cell r="C174" t="str">
            <v>S  49</v>
          </cell>
          <cell r="F174">
            <v>221</v>
          </cell>
          <cell r="G174">
            <v>27</v>
          </cell>
          <cell r="H174">
            <v>248</v>
          </cell>
          <cell r="I174">
            <v>214</v>
          </cell>
          <cell r="J174">
            <v>76</v>
          </cell>
          <cell r="K174">
            <v>290</v>
          </cell>
          <cell r="L174">
            <v>435</v>
          </cell>
          <cell r="M174">
            <v>103</v>
          </cell>
          <cell r="N174">
            <v>538</v>
          </cell>
        </row>
        <row r="175">
          <cell r="A175" t="str">
            <v>S</v>
          </cell>
          <cell r="B175" t="str">
            <v>50</v>
          </cell>
          <cell r="C175" t="str">
            <v>S  50</v>
          </cell>
          <cell r="F175">
            <v>262</v>
          </cell>
          <cell r="G175">
            <v>35</v>
          </cell>
          <cell r="H175">
            <v>297</v>
          </cell>
          <cell r="I175">
            <v>268</v>
          </cell>
          <cell r="J175">
            <v>111</v>
          </cell>
          <cell r="K175">
            <v>379</v>
          </cell>
          <cell r="L175">
            <v>530</v>
          </cell>
          <cell r="M175">
            <v>146</v>
          </cell>
          <cell r="N175">
            <v>676</v>
          </cell>
        </row>
        <row r="176">
          <cell r="A176" t="str">
            <v>S</v>
          </cell>
          <cell r="B176" t="str">
            <v>51</v>
          </cell>
          <cell r="C176" t="str">
            <v>S  51</v>
          </cell>
          <cell r="F176">
            <v>388</v>
          </cell>
          <cell r="G176">
            <v>39</v>
          </cell>
          <cell r="H176">
            <v>427</v>
          </cell>
          <cell r="I176">
            <v>369</v>
          </cell>
          <cell r="J176">
            <v>139</v>
          </cell>
          <cell r="K176">
            <v>508</v>
          </cell>
          <cell r="L176">
            <v>757</v>
          </cell>
          <cell r="M176">
            <v>178</v>
          </cell>
          <cell r="N176">
            <v>935</v>
          </cell>
        </row>
        <row r="177">
          <cell r="A177" t="str">
            <v>S</v>
          </cell>
          <cell r="B177" t="str">
            <v>52</v>
          </cell>
          <cell r="C177" t="str">
            <v>S  52</v>
          </cell>
          <cell r="F177">
            <v>454</v>
          </cell>
          <cell r="G177">
            <v>51</v>
          </cell>
          <cell r="H177">
            <v>505</v>
          </cell>
          <cell r="I177">
            <v>419</v>
          </cell>
          <cell r="J177">
            <v>149</v>
          </cell>
          <cell r="K177">
            <v>568</v>
          </cell>
          <cell r="L177">
            <v>873</v>
          </cell>
          <cell r="M177">
            <v>200</v>
          </cell>
          <cell r="N177">
            <v>1073</v>
          </cell>
        </row>
        <row r="178">
          <cell r="A178" t="str">
            <v>S</v>
          </cell>
          <cell r="B178" t="str">
            <v>53</v>
          </cell>
          <cell r="C178" t="str">
            <v>S  53</v>
          </cell>
          <cell r="F178">
            <v>360</v>
          </cell>
          <cell r="G178">
            <v>46</v>
          </cell>
          <cell r="H178">
            <v>406</v>
          </cell>
          <cell r="I178">
            <v>338</v>
          </cell>
          <cell r="J178">
            <v>128</v>
          </cell>
          <cell r="K178">
            <v>466</v>
          </cell>
          <cell r="L178">
            <v>698</v>
          </cell>
          <cell r="M178">
            <v>174</v>
          </cell>
          <cell r="N178">
            <v>872</v>
          </cell>
        </row>
        <row r="179">
          <cell r="A179" t="str">
            <v>S</v>
          </cell>
          <cell r="B179" t="str">
            <v>54</v>
          </cell>
          <cell r="C179" t="str">
            <v>S  54</v>
          </cell>
          <cell r="F179">
            <v>390</v>
          </cell>
          <cell r="G179">
            <v>39</v>
          </cell>
          <cell r="H179">
            <v>429</v>
          </cell>
          <cell r="I179">
            <v>385</v>
          </cell>
          <cell r="J179">
            <v>163</v>
          </cell>
          <cell r="K179">
            <v>548</v>
          </cell>
          <cell r="L179">
            <v>775</v>
          </cell>
          <cell r="M179">
            <v>202</v>
          </cell>
          <cell r="N179">
            <v>977</v>
          </cell>
        </row>
        <row r="180">
          <cell r="A180" t="str">
            <v>S</v>
          </cell>
          <cell r="B180" t="str">
            <v>55</v>
          </cell>
          <cell r="C180" t="str">
            <v>S  55</v>
          </cell>
          <cell r="F180">
            <v>365</v>
          </cell>
          <cell r="G180">
            <v>45</v>
          </cell>
          <cell r="H180">
            <v>410</v>
          </cell>
          <cell r="I180">
            <v>369</v>
          </cell>
          <cell r="J180">
            <v>155</v>
          </cell>
          <cell r="K180">
            <v>524</v>
          </cell>
          <cell r="L180">
            <v>734</v>
          </cell>
          <cell r="M180">
            <v>200</v>
          </cell>
          <cell r="N180">
            <v>934</v>
          </cell>
        </row>
        <row r="181">
          <cell r="A181" t="str">
            <v>S</v>
          </cell>
          <cell r="B181" t="str">
            <v>56</v>
          </cell>
          <cell r="C181" t="str">
            <v>S  56</v>
          </cell>
          <cell r="F181">
            <v>368</v>
          </cell>
          <cell r="G181">
            <v>27</v>
          </cell>
          <cell r="H181">
            <v>395</v>
          </cell>
          <cell r="I181">
            <v>341</v>
          </cell>
          <cell r="J181">
            <v>110</v>
          </cell>
          <cell r="K181">
            <v>451</v>
          </cell>
          <cell r="L181">
            <v>709</v>
          </cell>
          <cell r="M181">
            <v>137</v>
          </cell>
          <cell r="N181">
            <v>846</v>
          </cell>
        </row>
        <row r="182">
          <cell r="A182" t="str">
            <v>S</v>
          </cell>
          <cell r="B182" t="str">
            <v>57</v>
          </cell>
          <cell r="C182" t="str">
            <v>S  57</v>
          </cell>
          <cell r="F182">
            <v>303</v>
          </cell>
          <cell r="G182">
            <v>38</v>
          </cell>
          <cell r="H182">
            <v>341</v>
          </cell>
          <cell r="I182">
            <v>321</v>
          </cell>
          <cell r="J182">
            <v>96</v>
          </cell>
          <cell r="K182">
            <v>417</v>
          </cell>
          <cell r="L182">
            <v>624</v>
          </cell>
          <cell r="M182">
            <v>134</v>
          </cell>
          <cell r="N182">
            <v>758</v>
          </cell>
        </row>
        <row r="183">
          <cell r="A183" t="str">
            <v>S</v>
          </cell>
          <cell r="B183" t="str">
            <v>58</v>
          </cell>
          <cell r="C183" t="str">
            <v>S  58</v>
          </cell>
          <cell r="F183">
            <v>352</v>
          </cell>
          <cell r="G183">
            <v>30</v>
          </cell>
          <cell r="H183">
            <v>382</v>
          </cell>
          <cell r="I183">
            <v>249</v>
          </cell>
          <cell r="J183">
            <v>109</v>
          </cell>
          <cell r="K183">
            <v>358</v>
          </cell>
          <cell r="L183">
            <v>601</v>
          </cell>
          <cell r="M183">
            <v>139</v>
          </cell>
          <cell r="N183">
            <v>740</v>
          </cell>
        </row>
        <row r="184">
          <cell r="A184" t="str">
            <v>S</v>
          </cell>
          <cell r="B184" t="str">
            <v>59</v>
          </cell>
          <cell r="C184" t="str">
            <v>S  59</v>
          </cell>
          <cell r="F184">
            <v>311</v>
          </cell>
          <cell r="G184">
            <v>27</v>
          </cell>
          <cell r="H184">
            <v>338</v>
          </cell>
          <cell r="I184">
            <v>282</v>
          </cell>
          <cell r="J184">
            <v>101</v>
          </cell>
          <cell r="K184">
            <v>383</v>
          </cell>
          <cell r="L184">
            <v>593</v>
          </cell>
          <cell r="M184">
            <v>128</v>
          </cell>
          <cell r="N184">
            <v>721</v>
          </cell>
        </row>
        <row r="185">
          <cell r="A185" t="str">
            <v>S</v>
          </cell>
          <cell r="B185" t="str">
            <v>60</v>
          </cell>
          <cell r="C185" t="str">
            <v>S  60</v>
          </cell>
          <cell r="F185">
            <v>312</v>
          </cell>
          <cell r="G185">
            <v>21</v>
          </cell>
          <cell r="H185">
            <v>333</v>
          </cell>
          <cell r="I185">
            <v>261</v>
          </cell>
          <cell r="J185">
            <v>111</v>
          </cell>
          <cell r="K185">
            <v>372</v>
          </cell>
          <cell r="L185">
            <v>573</v>
          </cell>
          <cell r="M185">
            <v>132</v>
          </cell>
          <cell r="N185">
            <v>705</v>
          </cell>
        </row>
        <row r="186">
          <cell r="A186" t="str">
            <v>S</v>
          </cell>
          <cell r="B186" t="str">
            <v>61</v>
          </cell>
          <cell r="C186" t="str">
            <v>S  61</v>
          </cell>
          <cell r="F186">
            <v>250</v>
          </cell>
          <cell r="G186">
            <v>19</v>
          </cell>
          <cell r="H186">
            <v>269</v>
          </cell>
          <cell r="I186">
            <v>197</v>
          </cell>
          <cell r="J186">
            <v>62</v>
          </cell>
          <cell r="K186">
            <v>259</v>
          </cell>
          <cell r="L186">
            <v>447</v>
          </cell>
          <cell r="M186">
            <v>81</v>
          </cell>
          <cell r="N186">
            <v>528</v>
          </cell>
        </row>
        <row r="187">
          <cell r="A187" t="str">
            <v>S</v>
          </cell>
          <cell r="B187" t="str">
            <v>62</v>
          </cell>
          <cell r="C187" t="str">
            <v>S  62</v>
          </cell>
          <cell r="F187">
            <v>163</v>
          </cell>
          <cell r="G187">
            <v>11</v>
          </cell>
          <cell r="H187">
            <v>174</v>
          </cell>
          <cell r="I187">
            <v>111</v>
          </cell>
          <cell r="J187">
            <v>37</v>
          </cell>
          <cell r="K187">
            <v>148</v>
          </cell>
          <cell r="L187">
            <v>274</v>
          </cell>
          <cell r="M187">
            <v>48</v>
          </cell>
          <cell r="N187">
            <v>322</v>
          </cell>
        </row>
        <row r="188">
          <cell r="A188" t="str">
            <v>S</v>
          </cell>
          <cell r="B188" t="str">
            <v>63</v>
          </cell>
          <cell r="C188" t="str">
            <v>S  63</v>
          </cell>
          <cell r="F188">
            <v>99</v>
          </cell>
          <cell r="G188">
            <v>13</v>
          </cell>
          <cell r="H188">
            <v>112</v>
          </cell>
          <cell r="I188">
            <v>75</v>
          </cell>
          <cell r="J188">
            <v>24</v>
          </cell>
          <cell r="K188">
            <v>99</v>
          </cell>
          <cell r="L188">
            <v>174</v>
          </cell>
          <cell r="M188">
            <v>37</v>
          </cell>
          <cell r="N188">
            <v>211</v>
          </cell>
        </row>
        <row r="189">
          <cell r="A189" t="str">
            <v>S</v>
          </cell>
          <cell r="B189" t="str">
            <v>64</v>
          </cell>
          <cell r="C189" t="str">
            <v>S  64</v>
          </cell>
          <cell r="F189">
            <v>82</v>
          </cell>
          <cell r="G189">
            <v>4</v>
          </cell>
          <cell r="H189">
            <v>86</v>
          </cell>
          <cell r="I189">
            <v>44</v>
          </cell>
          <cell r="J189">
            <v>17</v>
          </cell>
          <cell r="K189">
            <v>61</v>
          </cell>
          <cell r="L189">
            <v>126</v>
          </cell>
          <cell r="M189">
            <v>21</v>
          </cell>
          <cell r="N189">
            <v>147</v>
          </cell>
        </row>
        <row r="190">
          <cell r="A190" t="str">
            <v>S</v>
          </cell>
          <cell r="B190" t="str">
            <v>65</v>
          </cell>
          <cell r="C190" t="str">
            <v>S  65</v>
          </cell>
          <cell r="F190">
            <v>53</v>
          </cell>
          <cell r="G190">
            <v>3</v>
          </cell>
          <cell r="H190">
            <v>56</v>
          </cell>
          <cell r="I190">
            <v>22</v>
          </cell>
          <cell r="J190">
            <v>13</v>
          </cell>
          <cell r="K190">
            <v>35</v>
          </cell>
          <cell r="L190">
            <v>75</v>
          </cell>
          <cell r="M190">
            <v>16</v>
          </cell>
          <cell r="N190">
            <v>91</v>
          </cell>
        </row>
        <row r="191">
          <cell r="A191" t="str">
            <v>S</v>
          </cell>
          <cell r="B191" t="str">
            <v>66</v>
          </cell>
          <cell r="C191" t="str">
            <v>S  66</v>
          </cell>
          <cell r="F191">
            <v>6</v>
          </cell>
          <cell r="G191">
            <v>0</v>
          </cell>
          <cell r="H191">
            <v>6</v>
          </cell>
          <cell r="I191">
            <v>3</v>
          </cell>
          <cell r="J191">
            <v>2</v>
          </cell>
          <cell r="K191">
            <v>5</v>
          </cell>
          <cell r="L191">
            <v>9</v>
          </cell>
          <cell r="M191">
            <v>2</v>
          </cell>
          <cell r="N191">
            <v>11</v>
          </cell>
        </row>
      </sheetData>
      <sheetData sheetId="9"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ages moyensvierge"/>
      <sheetName val="ages moyens tot (2)"/>
      <sheetName val="ages moyens tot"/>
      <sheetName val="DONNEES pour pyr gd"/>
      <sheetName val="agesgdtot"/>
      <sheetName val="ages moyens dr"/>
      <sheetName val="ages moyens total lettres"/>
      <sheetName val="ages moyens sciences"/>
      <sheetName val="ages moyens pharma"/>
      <sheetName val="ages moyens med"/>
      <sheetName val="odondto"/>
      <sheetName val="ages moyens grp01"/>
      <sheetName val="ages moyens grp02"/>
      <sheetName val="ages moyens 3a"/>
      <sheetName val="ages moyens 3b"/>
      <sheetName val="ages moyens 4a"/>
      <sheetName val="ages moyens 4b"/>
      <sheetName val="ages moyens 14a"/>
      <sheetName val="ages moyens 14b"/>
      <sheetName val="ages moyens grp20"/>
      <sheetName val="ages moyens grp5a"/>
      <sheetName val="ages moyens grp5b"/>
      <sheetName val="ages moyens grp6"/>
      <sheetName val="ages moyens grp7"/>
      <sheetName val="ages moyens grp8"/>
      <sheetName val="ages moyens grp9"/>
      <sheetName val="ages moyens grp10"/>
      <sheetName val="DONNEES pour pyr"/>
      <sheetName val="agesgrps"/>
      <sheetName val="agesgrpd"/>
      <sheetName val="Graph1"/>
      <sheetName val="DONNEES pour pyrt tot"/>
      <sheetName val="agestot2"/>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row r="16">
          <cell r="C16" t="str">
            <v>Maîtres de conférences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row r="9">
          <cell r="A9" t="str">
            <v>Données globales</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pourvus mcf"/>
      <sheetName val="pourvus PR"/>
      <sheetName val="Taux reussite  mcf"/>
      <sheetName val="Taux reussite pr"/>
      <sheetName val="TAB V"/>
      <sheetName val="tab6"/>
      <sheetName val="offertsmcf"/>
      <sheetName val="offertsp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1 Région, CNU, grade, Type"/>
      <sheetName val="T8-2 Rég,CNU,grade,Typeta PRMV"/>
      <sheetName val="Compare promos D1-Bava  98-02"/>
      <sheetName val="Compare prmvable D1-GESUP"/>
      <sheetName val="Inventaire tableaux"/>
      <sheetName val="Tables"/>
      <sheetName val="T8 Région, CNU, grade, Ty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8"/>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onstats delta côuts"/>
      <sheetName val="#REF"/>
      <sheetName val="astra_digital"/>
      <sheetName val="Etabt-corps (DLSP)"/>
      <sheetName val="CORPS"/>
      <sheetName val="Tab 1"/>
      <sheetName val="Tab 3"/>
      <sheetName val="_REF"/>
      <sheetName val="Etabt_corps _DLSP_"/>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 val="NBT4 92_93"/>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s>
    <sheetDataSet>
      <sheetData sheetId="0" refreshError="1"/>
      <sheetData sheetId="1">
        <row r="2">
          <cell r="A2" t="str">
            <v>D</v>
          </cell>
          <cell r="B2" t="str">
            <v>Droit et sciences économiques</v>
          </cell>
        </row>
        <row r="3">
          <cell r="A3" t="str">
            <v>L</v>
          </cell>
          <cell r="B3" t="str">
            <v>Lettres et sciences humaines</v>
          </cell>
        </row>
        <row r="4">
          <cell r="A4" t="str">
            <v>P</v>
          </cell>
          <cell r="B4" t="str">
            <v>Sciences pharmaceutiques</v>
          </cell>
        </row>
        <row r="5">
          <cell r="A5" t="str">
            <v>S</v>
          </cell>
          <cell r="B5" t="str">
            <v>Sciences</v>
          </cell>
        </row>
        <row r="6">
          <cell r="A6" t="str">
            <v>T</v>
          </cell>
          <cell r="B6" t="str">
            <v>Total général</v>
          </cell>
        </row>
      </sheetData>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 val="NBT4 92_93"/>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externalLinkPath" Target="file:///\\Dpe-gestprev\Donn&#233;es\ENQUETES\NON%20PERMANENTS\2001\RECAPgen01.XLS"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externalLinkPath" Target="file:///\\Dpe-gestprev\Donn&#233;es\ENQUETES\NON%20PERMANENTS\2001\RECAPgen01.XLS"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perse-mineduc.com/perse/accueil"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8.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5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Feuil11"/>
  <dimension ref="A1:I815"/>
  <sheetViews>
    <sheetView showZeros="0" workbookViewId="0"/>
  </sheetViews>
  <sheetFormatPr baseColWidth="10" defaultColWidth="10.28515625" defaultRowHeight="12.75"/>
  <cols>
    <col min="1" max="16384" width="10.28515625" style="430"/>
  </cols>
  <sheetData>
    <row r="1" spans="2:8" ht="18" customHeight="1">
      <c r="B1" s="429"/>
      <c r="C1" s="429"/>
      <c r="D1" s="429"/>
    </row>
    <row r="2" spans="2:8">
      <c r="B2" s="431"/>
      <c r="C2" s="431"/>
      <c r="D2" s="431"/>
    </row>
    <row r="3" spans="2:8">
      <c r="B3" s="431"/>
      <c r="C3" s="431"/>
      <c r="D3" s="431"/>
    </row>
    <row r="4" spans="2:8">
      <c r="B4" s="431"/>
      <c r="C4" s="431"/>
      <c r="D4" s="431"/>
    </row>
    <row r="5" spans="2:8">
      <c r="B5" s="431"/>
      <c r="C5" s="431"/>
      <c r="D5" s="431"/>
      <c r="G5" s="431"/>
      <c r="H5" s="431"/>
    </row>
    <row r="6" spans="2:8">
      <c r="B6" s="431"/>
      <c r="C6" s="431"/>
      <c r="D6" s="431"/>
    </row>
    <row r="7" spans="2:8">
      <c r="B7" s="431"/>
      <c r="C7" s="431"/>
      <c r="D7" s="431"/>
    </row>
    <row r="8" spans="2:8">
      <c r="B8" s="431"/>
      <c r="C8" s="431"/>
      <c r="D8" s="431"/>
    </row>
    <row r="9" spans="2:8">
      <c r="B9" s="431"/>
      <c r="C9" s="431"/>
      <c r="D9" s="431"/>
    </row>
    <row r="10" spans="2:8">
      <c r="B10" s="431"/>
      <c r="C10" s="431"/>
      <c r="D10" s="431"/>
    </row>
    <row r="11" spans="2:8">
      <c r="B11" s="431"/>
      <c r="C11" s="431"/>
      <c r="D11" s="431"/>
    </row>
    <row r="12" spans="2:8">
      <c r="B12" s="431"/>
      <c r="C12" s="431"/>
      <c r="D12" s="431"/>
    </row>
    <row r="13" spans="2:8">
      <c r="B13" s="431"/>
      <c r="C13" s="431"/>
      <c r="D13" s="431"/>
    </row>
    <row r="14" spans="2:8">
      <c r="B14" s="431"/>
      <c r="C14" s="431"/>
      <c r="D14" s="431"/>
    </row>
    <row r="15" spans="2:8">
      <c r="B15" s="431"/>
      <c r="C15" s="431"/>
      <c r="D15" s="431"/>
    </row>
    <row r="16" spans="2:8">
      <c r="B16" s="431"/>
      <c r="C16" s="431"/>
      <c r="D16" s="431"/>
    </row>
    <row r="17" spans="1:9">
      <c r="B17" s="431"/>
      <c r="C17" s="431"/>
      <c r="D17" s="431"/>
    </row>
    <row r="18" spans="1:9">
      <c r="B18" s="431"/>
      <c r="C18" s="431"/>
      <c r="D18" s="431"/>
    </row>
    <row r="19" spans="1:9">
      <c r="B19" s="431"/>
      <c r="C19" s="431"/>
      <c r="D19" s="431"/>
    </row>
    <row r="20" spans="1:9">
      <c r="B20" s="431"/>
      <c r="C20" s="431"/>
      <c r="D20" s="431"/>
    </row>
    <row r="21" spans="1:9">
      <c r="B21" s="431"/>
      <c r="C21" s="431"/>
      <c r="D21" s="431"/>
    </row>
    <row r="22" spans="1:9">
      <c r="B22" s="431"/>
      <c r="C22" s="431"/>
      <c r="D22" s="431"/>
    </row>
    <row r="23" spans="1:9">
      <c r="B23" s="431"/>
      <c r="C23" s="431"/>
      <c r="D23" s="431"/>
    </row>
    <row r="24" spans="1:9">
      <c r="B24" s="431"/>
      <c r="C24" s="431"/>
      <c r="D24" s="431"/>
    </row>
    <row r="25" spans="1:9">
      <c r="B25" s="431"/>
      <c r="C25" s="431"/>
      <c r="D25" s="431"/>
    </row>
    <row r="26" spans="1:9">
      <c r="B26" s="431"/>
      <c r="C26" s="431"/>
      <c r="D26" s="431"/>
    </row>
    <row r="27" spans="1:9">
      <c r="B27" s="431"/>
      <c r="C27" s="431"/>
      <c r="D27" s="431"/>
    </row>
    <row r="28" spans="1:9">
      <c r="B28" s="431"/>
      <c r="C28" s="431"/>
      <c r="D28" s="431"/>
    </row>
    <row r="29" spans="1:9">
      <c r="B29" s="431"/>
      <c r="C29" s="431"/>
      <c r="D29" s="431"/>
    </row>
    <row r="30" spans="1:9" ht="13.5" thickBot="1">
      <c r="B30" s="431"/>
      <c r="C30" s="431"/>
      <c r="D30" s="431"/>
    </row>
    <row r="31" spans="1:9" ht="26.25" customHeight="1" thickTop="1">
      <c r="A31" s="1109"/>
      <c r="B31" s="1869"/>
      <c r="C31" s="1869"/>
      <c r="D31" s="1869"/>
      <c r="E31" s="1869"/>
      <c r="F31" s="1869"/>
      <c r="G31" s="1869"/>
      <c r="H31" s="1869"/>
      <c r="I31" s="1870"/>
    </row>
    <row r="32" spans="1:9" ht="79.5" customHeight="1">
      <c r="A32" s="1874" t="s">
        <v>1175</v>
      </c>
      <c r="B32" s="1875"/>
      <c r="C32" s="1875"/>
      <c r="D32" s="1875"/>
      <c r="E32" s="1875"/>
      <c r="F32" s="1875"/>
      <c r="G32" s="1875"/>
      <c r="H32" s="1875"/>
      <c r="I32" s="1876"/>
    </row>
    <row r="33" spans="1:9" ht="19.5" customHeight="1" thickBot="1">
      <c r="A33" s="1110"/>
      <c r="B33" s="1871"/>
      <c r="C33" s="1871"/>
      <c r="D33" s="1871"/>
      <c r="E33" s="1871"/>
      <c r="F33" s="1871"/>
      <c r="G33" s="1871"/>
      <c r="H33" s="1871"/>
      <c r="I33" s="1872"/>
    </row>
    <row r="34" spans="1:9" ht="13.5" thickTop="1">
      <c r="B34" s="435"/>
      <c r="C34" s="435"/>
      <c r="D34" s="435"/>
    </row>
    <row r="35" spans="1:9">
      <c r="B35" s="435"/>
      <c r="C35" s="435"/>
      <c r="D35" s="435"/>
    </row>
    <row r="36" spans="1:9">
      <c r="B36" s="431"/>
      <c r="C36" s="431"/>
      <c r="D36" s="431"/>
    </row>
    <row r="37" spans="1:9" ht="18.75">
      <c r="B37" s="1111" t="str">
        <f>'fiche technique'!A1</f>
        <v xml:space="preserve">Année universitaire 2012-2013 </v>
      </c>
      <c r="C37" s="437"/>
      <c r="D37" s="437"/>
      <c r="E37" s="438"/>
      <c r="F37" s="438"/>
      <c r="G37" s="438"/>
      <c r="H37" s="438"/>
      <c r="I37" s="438"/>
    </row>
    <row r="38" spans="1:9">
      <c r="B38" s="431"/>
      <c r="C38" s="431"/>
      <c r="D38" s="431"/>
    </row>
    <row r="39" spans="1:9">
      <c r="B39" s="431"/>
      <c r="C39" s="431"/>
      <c r="D39" s="431"/>
    </row>
    <row r="40" spans="1:9" ht="15.75">
      <c r="B40" s="431"/>
      <c r="C40" s="431"/>
      <c r="D40" s="431"/>
      <c r="E40" s="439"/>
    </row>
    <row r="41" spans="1:9">
      <c r="B41" s="431"/>
      <c r="C41" s="440"/>
      <c r="D41" s="431"/>
    </row>
    <row r="42" spans="1:9">
      <c r="B42" s="431"/>
      <c r="C42" s="440"/>
      <c r="D42" s="431"/>
    </row>
    <row r="43" spans="1:9">
      <c r="B43" s="431"/>
      <c r="C43" s="441"/>
      <c r="D43" s="431"/>
    </row>
    <row r="44" spans="1:9">
      <c r="B44" s="431"/>
      <c r="C44" s="441"/>
      <c r="D44" s="431"/>
    </row>
    <row r="45" spans="1:9">
      <c r="B45" s="431"/>
      <c r="C45" s="442"/>
      <c r="D45" s="431"/>
    </row>
    <row r="46" spans="1:9">
      <c r="B46" s="431"/>
      <c r="C46" s="443"/>
      <c r="D46" s="443"/>
      <c r="E46" s="444"/>
      <c r="F46" s="444"/>
      <c r="G46" s="444"/>
      <c r="H46" s="444"/>
      <c r="I46" s="444"/>
    </row>
    <row r="47" spans="1:9">
      <c r="B47" s="431"/>
      <c r="C47" s="431"/>
      <c r="D47" s="431"/>
    </row>
    <row r="48" spans="1:9">
      <c r="B48" s="431"/>
      <c r="C48" s="431"/>
      <c r="D48" s="431"/>
    </row>
    <row r="49" spans="2:4">
      <c r="B49" s="431"/>
      <c r="C49" s="431"/>
      <c r="D49" s="431"/>
    </row>
    <row r="50" spans="2:4">
      <c r="B50" s="431"/>
      <c r="C50" s="431"/>
      <c r="D50" s="431"/>
    </row>
    <row r="51" spans="2:4">
      <c r="B51" s="431"/>
      <c r="C51" s="431"/>
      <c r="D51" s="431"/>
    </row>
    <row r="52" spans="2:4">
      <c r="B52" s="431"/>
      <c r="C52" s="431"/>
      <c r="D52" s="431"/>
    </row>
    <row r="53" spans="2:4">
      <c r="B53" s="431"/>
      <c r="C53" s="431"/>
      <c r="D53" s="431"/>
    </row>
    <row r="54" spans="2:4">
      <c r="B54" s="431"/>
      <c r="C54" s="431"/>
      <c r="D54" s="431"/>
    </row>
    <row r="55" spans="2:4">
      <c r="B55" s="431"/>
      <c r="C55" s="431"/>
      <c r="D55" s="431"/>
    </row>
    <row r="56" spans="2:4">
      <c r="B56" s="431"/>
      <c r="C56" s="431"/>
      <c r="D56" s="431"/>
    </row>
    <row r="57" spans="2:4">
      <c r="B57" s="431"/>
      <c r="C57" s="431"/>
      <c r="D57" s="431"/>
    </row>
    <row r="58" spans="2:4">
      <c r="B58" s="431"/>
      <c r="C58" s="431"/>
      <c r="D58" s="431"/>
    </row>
    <row r="59" spans="2:4">
      <c r="B59" s="431"/>
      <c r="C59" s="431"/>
      <c r="D59" s="431"/>
    </row>
    <row r="60" spans="2:4">
      <c r="B60" s="431"/>
      <c r="C60" s="431"/>
      <c r="D60" s="431"/>
    </row>
    <row r="61" spans="2:4">
      <c r="B61" s="431"/>
      <c r="C61" s="431"/>
      <c r="D61" s="431"/>
    </row>
    <row r="62" spans="2:4">
      <c r="B62" s="431"/>
      <c r="C62" s="431"/>
      <c r="D62" s="431"/>
    </row>
    <row r="63" spans="2:4">
      <c r="B63" s="431"/>
      <c r="C63" s="431"/>
      <c r="D63" s="431"/>
    </row>
    <row r="64" spans="2:4">
      <c r="B64" s="431"/>
      <c r="C64" s="431"/>
      <c r="D64" s="431"/>
    </row>
    <row r="65" spans="1:9">
      <c r="B65" s="431"/>
      <c r="C65" s="431"/>
      <c r="D65" s="431"/>
      <c r="F65" s="1873"/>
      <c r="G65" s="1873"/>
      <c r="H65" s="1873"/>
    </row>
    <row r="66" spans="1:9" ht="16.5" customHeight="1">
      <c r="B66" s="431"/>
      <c r="C66" s="445" t="s">
        <v>798</v>
      </c>
      <c r="D66" s="446"/>
      <c r="E66" s="437"/>
      <c r="F66" s="437"/>
      <c r="G66" s="438"/>
      <c r="H66" s="438"/>
      <c r="I66" s="446"/>
    </row>
    <row r="67" spans="1:9" ht="16.5" customHeight="1">
      <c r="B67" s="431"/>
      <c r="C67" s="446" t="s">
        <v>799</v>
      </c>
      <c r="D67" s="446"/>
      <c r="E67" s="437"/>
      <c r="F67" s="437"/>
      <c r="G67" s="438"/>
      <c r="H67" s="438"/>
      <c r="I67" s="446"/>
    </row>
    <row r="68" spans="1:9" ht="16.5" customHeight="1">
      <c r="B68" s="431"/>
      <c r="C68" s="445" t="s">
        <v>800</v>
      </c>
      <c r="D68" s="446"/>
      <c r="E68" s="437"/>
      <c r="F68" s="437"/>
      <c r="G68" s="438"/>
      <c r="H68" s="438"/>
      <c r="I68" s="446"/>
    </row>
    <row r="69" spans="1:9">
      <c r="B69" s="431"/>
      <c r="C69" s="1465" t="s">
        <v>1143</v>
      </c>
      <c r="D69" s="446"/>
      <c r="E69" s="437"/>
      <c r="F69" s="437"/>
      <c r="G69" s="438"/>
      <c r="H69" s="438"/>
      <c r="I69" s="446"/>
    </row>
    <row r="70" spans="1:9">
      <c r="B70" s="431"/>
      <c r="C70" s="447" t="s">
        <v>801</v>
      </c>
      <c r="D70" s="446"/>
      <c r="E70" s="446"/>
      <c r="F70" s="446"/>
      <c r="G70" s="446"/>
      <c r="H70" s="446"/>
      <c r="I70" s="446"/>
    </row>
    <row r="71" spans="1:9">
      <c r="B71" s="431"/>
      <c r="C71" s="448"/>
      <c r="D71" s="448"/>
    </row>
    <row r="72" spans="1:9">
      <c r="A72" s="449" t="s">
        <v>802</v>
      </c>
      <c r="C72" s="448"/>
      <c r="D72" s="448"/>
      <c r="I72" s="450" t="str">
        <f>'fiche technique'!A2</f>
        <v>juin 2013</v>
      </c>
    </row>
    <row r="73" spans="1:9">
      <c r="B73" s="448"/>
      <c r="C73" s="448"/>
      <c r="D73" s="448"/>
    </row>
    <row r="74" spans="1:9">
      <c r="B74" s="431"/>
      <c r="C74" s="448"/>
      <c r="D74" s="448"/>
    </row>
    <row r="75" spans="1:9">
      <c r="B75" s="448"/>
      <c r="C75" s="448"/>
      <c r="D75" s="448"/>
    </row>
    <row r="76" spans="1:9">
      <c r="B76" s="448"/>
      <c r="C76" s="448"/>
      <c r="D76" s="448"/>
    </row>
    <row r="77" spans="1:9">
      <c r="B77" s="448"/>
      <c r="C77" s="448"/>
      <c r="D77" s="448"/>
    </row>
    <row r="78" spans="1:9">
      <c r="B78" s="448"/>
      <c r="C78" s="448"/>
      <c r="D78" s="448"/>
    </row>
    <row r="79" spans="1:9">
      <c r="B79" s="448"/>
      <c r="C79" s="448"/>
      <c r="D79" s="448"/>
    </row>
    <row r="80" spans="1:9">
      <c r="B80" s="448"/>
      <c r="C80" s="448"/>
      <c r="D80" s="448"/>
    </row>
    <row r="81" spans="2:4">
      <c r="B81" s="448"/>
      <c r="C81" s="448"/>
      <c r="D81" s="448"/>
    </row>
    <row r="82" spans="2:4">
      <c r="B82" s="448"/>
      <c r="C82" s="448"/>
      <c r="D82" s="448"/>
    </row>
    <row r="83" spans="2:4">
      <c r="B83" s="448"/>
      <c r="C83" s="448"/>
      <c r="D83" s="448"/>
    </row>
    <row r="84" spans="2:4">
      <c r="B84" s="448"/>
      <c r="C84" s="448"/>
      <c r="D84" s="448"/>
    </row>
    <row r="85" spans="2:4">
      <c r="B85" s="448"/>
      <c r="C85" s="448"/>
      <c r="D85" s="448"/>
    </row>
    <row r="86" spans="2:4">
      <c r="B86" s="448"/>
      <c r="C86" s="448"/>
      <c r="D86" s="448"/>
    </row>
    <row r="87" spans="2:4">
      <c r="B87" s="448"/>
      <c r="C87" s="448"/>
      <c r="D87" s="448"/>
    </row>
    <row r="88" spans="2:4">
      <c r="B88" s="448"/>
      <c r="C88" s="448"/>
      <c r="D88" s="448"/>
    </row>
    <row r="89" spans="2:4">
      <c r="B89" s="448"/>
      <c r="C89" s="448"/>
      <c r="D89" s="448"/>
    </row>
    <row r="90" spans="2:4">
      <c r="B90" s="448"/>
      <c r="C90" s="448"/>
      <c r="D90" s="448"/>
    </row>
    <row r="91" spans="2:4">
      <c r="B91" s="448"/>
      <c r="C91" s="448"/>
      <c r="D91" s="448"/>
    </row>
    <row r="92" spans="2:4">
      <c r="B92" s="448"/>
      <c r="C92" s="448"/>
      <c r="D92" s="448"/>
    </row>
    <row r="93" spans="2:4">
      <c r="B93" s="448"/>
      <c r="C93" s="448"/>
      <c r="D93" s="448"/>
    </row>
    <row r="94" spans="2:4">
      <c r="B94" s="448"/>
      <c r="C94" s="448"/>
      <c r="D94" s="448"/>
    </row>
    <row r="95" spans="2:4">
      <c r="B95" s="448"/>
      <c r="C95" s="448"/>
      <c r="D95" s="448"/>
    </row>
    <row r="96" spans="2:4">
      <c r="B96" s="448"/>
      <c r="C96" s="448"/>
      <c r="D96" s="448"/>
    </row>
    <row r="97" spans="2:4">
      <c r="B97" s="448"/>
      <c r="C97" s="448"/>
      <c r="D97" s="448"/>
    </row>
    <row r="98" spans="2:4">
      <c r="B98" s="448"/>
      <c r="C98" s="448"/>
      <c r="D98" s="448"/>
    </row>
    <row r="99" spans="2:4">
      <c r="B99" s="448"/>
      <c r="C99" s="448"/>
      <c r="D99" s="448"/>
    </row>
    <row r="100" spans="2:4">
      <c r="B100" s="448"/>
      <c r="C100" s="448"/>
      <c r="D100" s="448"/>
    </row>
    <row r="101" spans="2:4">
      <c r="B101" s="448"/>
      <c r="C101" s="448"/>
      <c r="D101" s="448"/>
    </row>
    <row r="102" spans="2:4">
      <c r="B102" s="448"/>
      <c r="C102" s="448"/>
      <c r="D102" s="448"/>
    </row>
    <row r="103" spans="2:4">
      <c r="B103" s="448"/>
      <c r="C103" s="448"/>
      <c r="D103" s="448"/>
    </row>
    <row r="104" spans="2:4">
      <c r="B104" s="448"/>
      <c r="C104" s="448"/>
      <c r="D104" s="448"/>
    </row>
    <row r="105" spans="2:4">
      <c r="B105" s="448"/>
      <c r="C105" s="448"/>
      <c r="D105" s="448"/>
    </row>
    <row r="106" spans="2:4">
      <c r="B106" s="448"/>
      <c r="C106" s="448"/>
      <c r="D106" s="448"/>
    </row>
    <row r="107" spans="2:4">
      <c r="B107" s="448"/>
      <c r="C107" s="448"/>
      <c r="D107" s="448"/>
    </row>
    <row r="108" spans="2:4">
      <c r="B108" s="448"/>
      <c r="C108" s="448"/>
      <c r="D108" s="448"/>
    </row>
    <row r="109" spans="2:4">
      <c r="B109" s="448"/>
      <c r="C109" s="448"/>
      <c r="D109" s="448"/>
    </row>
    <row r="110" spans="2:4">
      <c r="B110" s="448"/>
      <c r="C110" s="448"/>
      <c r="D110" s="448"/>
    </row>
    <row r="111" spans="2:4">
      <c r="B111" s="448"/>
      <c r="C111" s="448"/>
      <c r="D111" s="448"/>
    </row>
    <row r="112" spans="2:4">
      <c r="B112" s="448"/>
      <c r="C112" s="448"/>
      <c r="D112" s="448"/>
    </row>
    <row r="113" spans="2:4">
      <c r="B113" s="448"/>
      <c r="C113" s="448"/>
      <c r="D113" s="448"/>
    </row>
    <row r="114" spans="2:4">
      <c r="B114" s="448"/>
      <c r="C114" s="448"/>
      <c r="D114" s="448"/>
    </row>
    <row r="115" spans="2:4">
      <c r="B115" s="448"/>
      <c r="C115" s="448"/>
      <c r="D115" s="448"/>
    </row>
    <row r="116" spans="2:4">
      <c r="B116" s="448"/>
      <c r="C116" s="448"/>
      <c r="D116" s="448"/>
    </row>
    <row r="117" spans="2:4">
      <c r="B117" s="448"/>
      <c r="C117" s="448"/>
      <c r="D117" s="448"/>
    </row>
    <row r="118" spans="2:4">
      <c r="B118" s="448"/>
      <c r="C118" s="448"/>
      <c r="D118" s="448"/>
    </row>
    <row r="119" spans="2:4">
      <c r="B119" s="448"/>
      <c r="C119" s="448"/>
      <c r="D119" s="448"/>
    </row>
    <row r="120" spans="2:4">
      <c r="B120" s="448"/>
      <c r="C120" s="448"/>
      <c r="D120" s="448"/>
    </row>
    <row r="121" spans="2:4">
      <c r="B121" s="448"/>
      <c r="C121" s="448"/>
      <c r="D121" s="448"/>
    </row>
    <row r="122" spans="2:4">
      <c r="B122" s="448"/>
      <c r="C122" s="448"/>
      <c r="D122" s="448"/>
    </row>
    <row r="123" spans="2:4">
      <c r="B123" s="448"/>
      <c r="C123" s="448"/>
      <c r="D123" s="448"/>
    </row>
    <row r="124" spans="2:4">
      <c r="B124" s="448"/>
      <c r="C124" s="448"/>
      <c r="D124" s="448"/>
    </row>
    <row r="125" spans="2:4">
      <c r="B125" s="448"/>
      <c r="C125" s="448"/>
      <c r="D125" s="448"/>
    </row>
    <row r="126" spans="2:4">
      <c r="B126" s="448"/>
      <c r="C126" s="448"/>
      <c r="D126" s="448"/>
    </row>
    <row r="127" spans="2:4">
      <c r="B127" s="448"/>
      <c r="C127" s="448"/>
      <c r="D127" s="448"/>
    </row>
    <row r="128" spans="2:4">
      <c r="B128" s="448"/>
      <c r="C128" s="448"/>
      <c r="D128" s="448"/>
    </row>
    <row r="129" spans="2:4">
      <c r="B129" s="448"/>
      <c r="C129" s="448"/>
      <c r="D129" s="448"/>
    </row>
    <row r="130" spans="2:4">
      <c r="B130" s="448"/>
      <c r="C130" s="448"/>
      <c r="D130" s="448"/>
    </row>
    <row r="131" spans="2:4">
      <c r="B131" s="448"/>
      <c r="C131" s="448"/>
      <c r="D131" s="448"/>
    </row>
    <row r="132" spans="2:4">
      <c r="B132" s="448"/>
      <c r="C132" s="448"/>
      <c r="D132" s="448"/>
    </row>
    <row r="133" spans="2:4">
      <c r="B133" s="448"/>
      <c r="C133" s="448"/>
      <c r="D133" s="448"/>
    </row>
    <row r="134" spans="2:4">
      <c r="B134" s="448"/>
      <c r="C134" s="448"/>
      <c r="D134" s="448"/>
    </row>
    <row r="135" spans="2:4">
      <c r="B135" s="448"/>
      <c r="C135" s="448"/>
      <c r="D135" s="448"/>
    </row>
    <row r="136" spans="2:4">
      <c r="B136" s="448"/>
      <c r="C136" s="448"/>
      <c r="D136" s="448"/>
    </row>
    <row r="137" spans="2:4">
      <c r="B137" s="448"/>
      <c r="C137" s="448"/>
      <c r="D137" s="448"/>
    </row>
    <row r="138" spans="2:4">
      <c r="B138" s="448"/>
      <c r="C138" s="448"/>
      <c r="D138" s="448"/>
    </row>
    <row r="139" spans="2:4">
      <c r="B139" s="448"/>
      <c r="C139" s="448"/>
      <c r="D139" s="448"/>
    </row>
    <row r="140" spans="2:4">
      <c r="B140" s="448"/>
      <c r="C140" s="448"/>
      <c r="D140" s="448"/>
    </row>
    <row r="141" spans="2:4">
      <c r="B141" s="448"/>
      <c r="C141" s="448"/>
      <c r="D141" s="448"/>
    </row>
    <row r="142" spans="2:4">
      <c r="B142" s="448"/>
      <c r="C142" s="448"/>
      <c r="D142" s="448"/>
    </row>
    <row r="143" spans="2:4">
      <c r="B143" s="448"/>
      <c r="C143" s="448"/>
      <c r="D143" s="448"/>
    </row>
    <row r="144" spans="2:4">
      <c r="B144" s="448"/>
      <c r="C144" s="448"/>
      <c r="D144" s="448"/>
    </row>
    <row r="145" spans="2:4">
      <c r="B145" s="448"/>
      <c r="C145" s="448"/>
      <c r="D145" s="448"/>
    </row>
    <row r="146" spans="2:4">
      <c r="B146" s="448"/>
      <c r="C146" s="448"/>
      <c r="D146" s="448"/>
    </row>
    <row r="147" spans="2:4">
      <c r="B147" s="448"/>
      <c r="C147" s="448"/>
      <c r="D147" s="448"/>
    </row>
    <row r="148" spans="2:4">
      <c r="B148" s="448"/>
      <c r="C148" s="448"/>
      <c r="D148" s="448"/>
    </row>
    <row r="149" spans="2:4">
      <c r="B149" s="448"/>
      <c r="C149" s="448"/>
      <c r="D149" s="448"/>
    </row>
    <row r="150" spans="2:4">
      <c r="B150" s="448"/>
      <c r="C150" s="448"/>
      <c r="D150" s="448"/>
    </row>
    <row r="151" spans="2:4">
      <c r="B151" s="448"/>
      <c r="C151" s="448"/>
      <c r="D151" s="448"/>
    </row>
    <row r="152" spans="2:4">
      <c r="B152" s="448"/>
      <c r="C152" s="448"/>
      <c r="D152" s="448"/>
    </row>
    <row r="153" spans="2:4">
      <c r="B153" s="448"/>
      <c r="C153" s="448"/>
      <c r="D153" s="448"/>
    </row>
    <row r="154" spans="2:4">
      <c r="B154" s="448"/>
      <c r="C154" s="448"/>
      <c r="D154" s="448"/>
    </row>
    <row r="155" spans="2:4">
      <c r="B155" s="448"/>
      <c r="C155" s="448"/>
      <c r="D155" s="448"/>
    </row>
    <row r="156" spans="2:4">
      <c r="B156" s="448"/>
      <c r="C156" s="448"/>
      <c r="D156" s="448"/>
    </row>
    <row r="157" spans="2:4">
      <c r="B157" s="448"/>
      <c r="C157" s="448"/>
      <c r="D157" s="448"/>
    </row>
    <row r="158" spans="2:4">
      <c r="B158" s="448"/>
      <c r="C158" s="448"/>
      <c r="D158" s="448"/>
    </row>
    <row r="159" spans="2:4">
      <c r="B159" s="448"/>
      <c r="C159" s="448"/>
      <c r="D159" s="448"/>
    </row>
    <row r="160" spans="2:4">
      <c r="B160" s="448"/>
      <c r="C160" s="448"/>
      <c r="D160" s="448"/>
    </row>
    <row r="161" spans="2:4">
      <c r="B161" s="448"/>
      <c r="C161" s="448"/>
      <c r="D161" s="448"/>
    </row>
    <row r="162" spans="2:4">
      <c r="B162" s="448"/>
      <c r="C162" s="448"/>
      <c r="D162" s="448"/>
    </row>
    <row r="163" spans="2:4">
      <c r="B163" s="448"/>
      <c r="C163" s="448"/>
      <c r="D163" s="448"/>
    </row>
    <row r="164" spans="2:4">
      <c r="B164" s="448"/>
      <c r="C164" s="448"/>
      <c r="D164" s="448"/>
    </row>
    <row r="165" spans="2:4">
      <c r="B165" s="448"/>
      <c r="C165" s="448"/>
      <c r="D165" s="448"/>
    </row>
    <row r="166" spans="2:4">
      <c r="B166" s="448"/>
      <c r="C166" s="448"/>
      <c r="D166" s="448"/>
    </row>
    <row r="167" spans="2:4">
      <c r="B167" s="448"/>
      <c r="C167" s="448"/>
      <c r="D167" s="448"/>
    </row>
    <row r="168" spans="2:4">
      <c r="B168" s="448"/>
      <c r="C168" s="448"/>
      <c r="D168" s="448"/>
    </row>
    <row r="169" spans="2:4">
      <c r="B169" s="448"/>
      <c r="C169" s="448"/>
      <c r="D169" s="448"/>
    </row>
    <row r="170" spans="2:4">
      <c r="B170" s="448"/>
      <c r="C170" s="448"/>
      <c r="D170" s="448"/>
    </row>
    <row r="171" spans="2:4">
      <c r="B171" s="448"/>
      <c r="C171" s="448"/>
      <c r="D171" s="448"/>
    </row>
    <row r="172" spans="2:4">
      <c r="B172" s="448"/>
      <c r="C172" s="448"/>
      <c r="D172" s="448"/>
    </row>
    <row r="173" spans="2:4">
      <c r="B173" s="448"/>
      <c r="C173" s="448"/>
      <c r="D173" s="448"/>
    </row>
    <row r="174" spans="2:4">
      <c r="B174" s="448"/>
      <c r="C174" s="448"/>
      <c r="D174" s="448"/>
    </row>
    <row r="175" spans="2:4">
      <c r="B175" s="448"/>
      <c r="C175" s="448"/>
      <c r="D175" s="448"/>
    </row>
    <row r="176" spans="2:4">
      <c r="B176" s="448"/>
      <c r="C176" s="448"/>
      <c r="D176" s="448"/>
    </row>
    <row r="177" spans="2:4">
      <c r="B177" s="448"/>
      <c r="C177" s="448"/>
      <c r="D177" s="448"/>
    </row>
    <row r="178" spans="2:4">
      <c r="B178" s="448"/>
      <c r="C178" s="448"/>
      <c r="D178" s="448"/>
    </row>
    <row r="179" spans="2:4">
      <c r="B179" s="448"/>
      <c r="C179" s="448"/>
      <c r="D179" s="448"/>
    </row>
    <row r="180" spans="2:4">
      <c r="B180" s="448"/>
      <c r="C180" s="448"/>
      <c r="D180" s="448"/>
    </row>
    <row r="181" spans="2:4">
      <c r="B181" s="448"/>
      <c r="C181" s="448"/>
      <c r="D181" s="448"/>
    </row>
    <row r="182" spans="2:4">
      <c r="B182" s="448"/>
      <c r="C182" s="448"/>
      <c r="D182" s="448"/>
    </row>
    <row r="183" spans="2:4">
      <c r="B183" s="448"/>
      <c r="C183" s="448"/>
      <c r="D183" s="448"/>
    </row>
    <row r="184" spans="2:4">
      <c r="B184" s="448"/>
      <c r="C184" s="448"/>
      <c r="D184" s="448"/>
    </row>
    <row r="185" spans="2:4">
      <c r="B185" s="448"/>
      <c r="C185" s="448"/>
      <c r="D185" s="448"/>
    </row>
    <row r="186" spans="2:4">
      <c r="B186" s="448"/>
      <c r="C186" s="448"/>
      <c r="D186" s="448"/>
    </row>
    <row r="187" spans="2:4">
      <c r="B187" s="448"/>
      <c r="C187" s="448"/>
      <c r="D187" s="448"/>
    </row>
    <row r="188" spans="2:4">
      <c r="B188" s="448"/>
      <c r="C188" s="448"/>
      <c r="D188" s="448"/>
    </row>
    <row r="189" spans="2:4">
      <c r="B189" s="448"/>
      <c r="C189" s="448"/>
      <c r="D189" s="448"/>
    </row>
    <row r="190" spans="2:4">
      <c r="B190" s="448"/>
      <c r="C190" s="448"/>
      <c r="D190" s="448"/>
    </row>
    <row r="191" spans="2:4">
      <c r="B191" s="448"/>
      <c r="C191" s="448"/>
      <c r="D191" s="448"/>
    </row>
    <row r="192" spans="2:4">
      <c r="B192" s="448"/>
      <c r="C192" s="448"/>
      <c r="D192" s="448"/>
    </row>
    <row r="193" spans="2:4">
      <c r="B193" s="448"/>
      <c r="C193" s="448"/>
      <c r="D193" s="448"/>
    </row>
    <row r="194" spans="2:4">
      <c r="B194" s="448"/>
      <c r="C194" s="448"/>
      <c r="D194" s="448"/>
    </row>
    <row r="195" spans="2:4">
      <c r="B195" s="448"/>
      <c r="C195" s="448"/>
      <c r="D195" s="448"/>
    </row>
    <row r="196" spans="2:4">
      <c r="B196" s="448"/>
      <c r="C196" s="448"/>
      <c r="D196" s="448"/>
    </row>
    <row r="197" spans="2:4">
      <c r="B197" s="448"/>
      <c r="C197" s="448"/>
      <c r="D197" s="448"/>
    </row>
    <row r="198" spans="2:4">
      <c r="B198" s="448"/>
      <c r="C198" s="448"/>
      <c r="D198" s="448"/>
    </row>
    <row r="199" spans="2:4">
      <c r="B199" s="448"/>
      <c r="C199" s="448"/>
      <c r="D199" s="448"/>
    </row>
    <row r="200" spans="2:4">
      <c r="B200" s="448"/>
      <c r="C200" s="448"/>
      <c r="D200" s="448"/>
    </row>
    <row r="201" spans="2:4">
      <c r="B201" s="448"/>
      <c r="C201" s="448"/>
      <c r="D201" s="448"/>
    </row>
    <row r="202" spans="2:4">
      <c r="B202" s="448"/>
      <c r="C202" s="448"/>
      <c r="D202" s="448"/>
    </row>
    <row r="203" spans="2:4">
      <c r="B203" s="448"/>
      <c r="C203" s="448"/>
      <c r="D203" s="448"/>
    </row>
    <row r="204" spans="2:4">
      <c r="B204" s="448"/>
      <c r="C204" s="448"/>
      <c r="D204" s="448"/>
    </row>
    <row r="205" spans="2:4">
      <c r="B205" s="448"/>
      <c r="C205" s="448"/>
      <c r="D205" s="448"/>
    </row>
    <row r="206" spans="2:4">
      <c r="B206" s="448"/>
      <c r="C206" s="448"/>
      <c r="D206" s="448"/>
    </row>
    <row r="207" spans="2:4">
      <c r="B207" s="448"/>
      <c r="C207" s="448"/>
      <c r="D207" s="448"/>
    </row>
    <row r="208" spans="2:4">
      <c r="B208" s="448"/>
      <c r="C208" s="448"/>
      <c r="D208" s="448"/>
    </row>
    <row r="209" spans="2:4">
      <c r="B209" s="448"/>
      <c r="C209" s="448"/>
      <c r="D209" s="448"/>
    </row>
    <row r="210" spans="2:4">
      <c r="B210" s="448"/>
      <c r="C210" s="448"/>
      <c r="D210" s="448"/>
    </row>
    <row r="211" spans="2:4">
      <c r="B211" s="448"/>
      <c r="C211" s="448"/>
      <c r="D211" s="448"/>
    </row>
    <row r="212" spans="2:4">
      <c r="B212" s="448"/>
      <c r="C212" s="448"/>
      <c r="D212" s="448"/>
    </row>
    <row r="213" spans="2:4">
      <c r="B213" s="448"/>
      <c r="C213" s="448"/>
      <c r="D213" s="448"/>
    </row>
    <row r="214" spans="2:4">
      <c r="B214" s="448"/>
      <c r="C214" s="448"/>
      <c r="D214" s="448"/>
    </row>
    <row r="215" spans="2:4">
      <c r="B215" s="448"/>
      <c r="C215" s="448"/>
      <c r="D215" s="448"/>
    </row>
    <row r="216" spans="2:4">
      <c r="B216" s="448"/>
      <c r="C216" s="448"/>
      <c r="D216" s="448"/>
    </row>
    <row r="217" spans="2:4">
      <c r="B217" s="448"/>
      <c r="C217" s="448"/>
      <c r="D217" s="448"/>
    </row>
    <row r="218" spans="2:4">
      <c r="B218" s="448"/>
      <c r="C218" s="448"/>
      <c r="D218" s="448"/>
    </row>
    <row r="219" spans="2:4">
      <c r="B219" s="448"/>
      <c r="C219" s="448"/>
      <c r="D219" s="448"/>
    </row>
    <row r="220" spans="2:4">
      <c r="B220" s="448"/>
      <c r="C220" s="448"/>
      <c r="D220" s="448"/>
    </row>
    <row r="221" spans="2:4">
      <c r="B221" s="448"/>
      <c r="C221" s="448"/>
      <c r="D221" s="448"/>
    </row>
    <row r="222" spans="2:4">
      <c r="B222" s="448"/>
      <c r="C222" s="448"/>
      <c r="D222" s="448"/>
    </row>
    <row r="223" spans="2:4">
      <c r="B223" s="448"/>
      <c r="C223" s="448"/>
      <c r="D223" s="448"/>
    </row>
    <row r="224" spans="2:4">
      <c r="B224" s="448"/>
      <c r="C224" s="448"/>
      <c r="D224" s="448"/>
    </row>
    <row r="225" spans="2:4">
      <c r="B225" s="448"/>
      <c r="C225" s="448"/>
      <c r="D225" s="448"/>
    </row>
    <row r="226" spans="2:4">
      <c r="B226" s="448"/>
      <c r="C226" s="448"/>
      <c r="D226" s="448"/>
    </row>
    <row r="227" spans="2:4">
      <c r="B227" s="448"/>
      <c r="C227" s="448"/>
      <c r="D227" s="448"/>
    </row>
    <row r="228" spans="2:4">
      <c r="B228" s="448"/>
      <c r="C228" s="448"/>
      <c r="D228" s="448"/>
    </row>
    <row r="229" spans="2:4">
      <c r="B229" s="448"/>
      <c r="C229" s="448"/>
      <c r="D229" s="448"/>
    </row>
    <row r="230" spans="2:4">
      <c r="B230" s="448"/>
      <c r="C230" s="448"/>
      <c r="D230" s="448"/>
    </row>
    <row r="231" spans="2:4">
      <c r="B231" s="448"/>
      <c r="C231" s="448"/>
      <c r="D231" s="448"/>
    </row>
    <row r="232" spans="2:4">
      <c r="B232" s="448"/>
      <c r="C232" s="448"/>
      <c r="D232" s="448"/>
    </row>
    <row r="233" spans="2:4">
      <c r="B233" s="448"/>
      <c r="C233" s="448"/>
      <c r="D233" s="448"/>
    </row>
    <row r="234" spans="2:4">
      <c r="B234" s="448"/>
      <c r="C234" s="448"/>
      <c r="D234" s="448"/>
    </row>
    <row r="235" spans="2:4">
      <c r="B235" s="448"/>
      <c r="C235" s="448"/>
      <c r="D235" s="448"/>
    </row>
    <row r="236" spans="2:4">
      <c r="B236" s="448"/>
      <c r="C236" s="448"/>
      <c r="D236" s="448"/>
    </row>
    <row r="237" spans="2:4">
      <c r="B237" s="448"/>
      <c r="C237" s="448"/>
      <c r="D237" s="448"/>
    </row>
    <row r="238" spans="2:4">
      <c r="B238" s="448"/>
      <c r="C238" s="448"/>
      <c r="D238" s="448"/>
    </row>
    <row r="239" spans="2:4">
      <c r="B239" s="448"/>
      <c r="C239" s="448"/>
      <c r="D239" s="448"/>
    </row>
    <row r="240" spans="2:4">
      <c r="B240" s="448"/>
      <c r="C240" s="448"/>
      <c r="D240" s="448"/>
    </row>
    <row r="241" spans="2:4">
      <c r="B241" s="448"/>
      <c r="C241" s="448"/>
      <c r="D241" s="448"/>
    </row>
    <row r="242" spans="2:4">
      <c r="B242" s="448"/>
      <c r="C242" s="448"/>
      <c r="D242" s="448"/>
    </row>
    <row r="243" spans="2:4">
      <c r="B243" s="448"/>
      <c r="C243" s="448"/>
      <c r="D243" s="448"/>
    </row>
    <row r="244" spans="2:4">
      <c r="B244" s="448"/>
      <c r="C244" s="448"/>
      <c r="D244" s="448"/>
    </row>
    <row r="245" spans="2:4">
      <c r="B245" s="448"/>
      <c r="C245" s="448"/>
      <c r="D245" s="448"/>
    </row>
    <row r="246" spans="2:4">
      <c r="B246" s="448"/>
      <c r="C246" s="448"/>
      <c r="D246" s="448"/>
    </row>
    <row r="247" spans="2:4">
      <c r="B247" s="448"/>
      <c r="C247" s="448"/>
      <c r="D247" s="448"/>
    </row>
    <row r="248" spans="2:4">
      <c r="B248" s="448"/>
      <c r="C248" s="448"/>
      <c r="D248" s="448"/>
    </row>
    <row r="249" spans="2:4">
      <c r="B249" s="448"/>
      <c r="C249" s="448"/>
      <c r="D249" s="448"/>
    </row>
    <row r="250" spans="2:4">
      <c r="B250" s="448"/>
      <c r="C250" s="448"/>
      <c r="D250" s="448"/>
    </row>
    <row r="251" spans="2:4">
      <c r="B251" s="448"/>
      <c r="C251" s="448"/>
      <c r="D251" s="448"/>
    </row>
    <row r="252" spans="2:4">
      <c r="B252" s="448"/>
      <c r="C252" s="448"/>
      <c r="D252" s="448"/>
    </row>
    <row r="253" spans="2:4">
      <c r="B253" s="448"/>
      <c r="C253" s="448"/>
      <c r="D253" s="448"/>
    </row>
    <row r="254" spans="2:4">
      <c r="B254" s="448"/>
      <c r="C254" s="448"/>
      <c r="D254" s="448"/>
    </row>
    <row r="255" spans="2:4">
      <c r="B255" s="448"/>
      <c r="C255" s="448"/>
      <c r="D255" s="448"/>
    </row>
    <row r="256" spans="2:4">
      <c r="B256" s="448"/>
      <c r="C256" s="448"/>
      <c r="D256" s="448"/>
    </row>
    <row r="257" spans="2:4">
      <c r="B257" s="448"/>
      <c r="C257" s="448"/>
      <c r="D257" s="448"/>
    </row>
    <row r="258" spans="2:4">
      <c r="B258" s="448"/>
      <c r="C258" s="448"/>
      <c r="D258" s="448"/>
    </row>
    <row r="259" spans="2:4">
      <c r="B259" s="448"/>
      <c r="C259" s="448"/>
      <c r="D259" s="448"/>
    </row>
    <row r="260" spans="2:4">
      <c r="B260" s="448"/>
      <c r="C260" s="448"/>
      <c r="D260" s="448"/>
    </row>
    <row r="261" spans="2:4">
      <c r="B261" s="448"/>
      <c r="C261" s="448"/>
      <c r="D261" s="448"/>
    </row>
    <row r="262" spans="2:4">
      <c r="B262" s="448"/>
      <c r="C262" s="448"/>
      <c r="D262" s="448"/>
    </row>
    <row r="263" spans="2:4">
      <c r="B263" s="448"/>
      <c r="C263" s="448"/>
      <c r="D263" s="448"/>
    </row>
    <row r="264" spans="2:4">
      <c r="B264" s="448"/>
      <c r="C264" s="448"/>
      <c r="D264" s="448"/>
    </row>
    <row r="265" spans="2:4">
      <c r="B265" s="448"/>
      <c r="C265" s="448"/>
      <c r="D265" s="448"/>
    </row>
    <row r="266" spans="2:4">
      <c r="B266" s="448"/>
      <c r="C266" s="448"/>
      <c r="D266" s="448"/>
    </row>
    <row r="267" spans="2:4">
      <c r="B267" s="448"/>
      <c r="C267" s="448"/>
      <c r="D267" s="448"/>
    </row>
    <row r="268" spans="2:4">
      <c r="B268" s="448"/>
      <c r="C268" s="448"/>
      <c r="D268" s="448"/>
    </row>
    <row r="269" spans="2:4">
      <c r="B269" s="448"/>
      <c r="C269" s="448"/>
      <c r="D269" s="448"/>
    </row>
    <row r="270" spans="2:4">
      <c r="B270" s="448"/>
      <c r="C270" s="448"/>
      <c r="D270" s="448"/>
    </row>
    <row r="271" spans="2:4">
      <c r="B271" s="448"/>
      <c r="C271" s="448"/>
      <c r="D271" s="448"/>
    </row>
    <row r="272" spans="2:4">
      <c r="B272" s="448"/>
      <c r="C272" s="448"/>
      <c r="D272" s="448"/>
    </row>
    <row r="273" spans="2:4">
      <c r="B273" s="448"/>
      <c r="C273" s="448"/>
      <c r="D273" s="448"/>
    </row>
    <row r="274" spans="2:4">
      <c r="B274" s="448"/>
      <c r="C274" s="448"/>
      <c r="D274" s="448"/>
    </row>
    <row r="275" spans="2:4">
      <c r="B275" s="448"/>
      <c r="C275" s="448"/>
      <c r="D275" s="448"/>
    </row>
    <row r="276" spans="2:4">
      <c r="B276" s="448"/>
      <c r="C276" s="448"/>
      <c r="D276" s="448"/>
    </row>
    <row r="277" spans="2:4">
      <c r="B277" s="448"/>
      <c r="C277" s="448"/>
      <c r="D277" s="448"/>
    </row>
    <row r="278" spans="2:4">
      <c r="B278" s="448"/>
      <c r="C278" s="448"/>
      <c r="D278" s="448"/>
    </row>
    <row r="279" spans="2:4">
      <c r="B279" s="448"/>
      <c r="C279" s="448"/>
      <c r="D279" s="448"/>
    </row>
    <row r="280" spans="2:4">
      <c r="B280" s="448"/>
      <c r="C280" s="448"/>
      <c r="D280" s="448"/>
    </row>
    <row r="281" spans="2:4">
      <c r="B281" s="448"/>
      <c r="C281" s="448"/>
      <c r="D281" s="448"/>
    </row>
    <row r="282" spans="2:4">
      <c r="B282" s="448"/>
      <c r="C282" s="448"/>
      <c r="D282" s="448"/>
    </row>
    <row r="283" spans="2:4">
      <c r="B283" s="448"/>
      <c r="C283" s="448"/>
      <c r="D283" s="448"/>
    </row>
    <row r="284" spans="2:4">
      <c r="B284" s="448"/>
      <c r="C284" s="448"/>
      <c r="D284" s="448"/>
    </row>
    <row r="285" spans="2:4">
      <c r="B285" s="448"/>
      <c r="C285" s="448"/>
      <c r="D285" s="448"/>
    </row>
    <row r="286" spans="2:4">
      <c r="B286" s="448"/>
      <c r="C286" s="448"/>
      <c r="D286" s="448"/>
    </row>
    <row r="287" spans="2:4">
      <c r="B287" s="448"/>
      <c r="C287" s="448"/>
      <c r="D287" s="448"/>
    </row>
    <row r="288" spans="2:4">
      <c r="B288" s="448"/>
      <c r="C288" s="448"/>
      <c r="D288" s="448"/>
    </row>
    <row r="289" spans="2:4">
      <c r="B289" s="448"/>
      <c r="C289" s="448"/>
      <c r="D289" s="448"/>
    </row>
    <row r="290" spans="2:4">
      <c r="B290" s="448"/>
      <c r="C290" s="448"/>
      <c r="D290" s="448"/>
    </row>
    <row r="291" spans="2:4">
      <c r="B291" s="448"/>
      <c r="C291" s="448"/>
      <c r="D291" s="448"/>
    </row>
    <row r="292" spans="2:4">
      <c r="B292" s="448"/>
      <c r="C292" s="448"/>
      <c r="D292" s="448"/>
    </row>
    <row r="293" spans="2:4">
      <c r="B293" s="448"/>
      <c r="C293" s="448"/>
      <c r="D293" s="448"/>
    </row>
    <row r="294" spans="2:4">
      <c r="B294" s="448"/>
      <c r="C294" s="448"/>
      <c r="D294" s="448"/>
    </row>
    <row r="295" spans="2:4">
      <c r="B295" s="448"/>
      <c r="C295" s="448"/>
      <c r="D295" s="448"/>
    </row>
    <row r="296" spans="2:4">
      <c r="B296" s="448"/>
      <c r="C296" s="448"/>
      <c r="D296" s="448"/>
    </row>
    <row r="297" spans="2:4">
      <c r="B297" s="448"/>
      <c r="C297" s="448"/>
      <c r="D297" s="448"/>
    </row>
    <row r="298" spans="2:4">
      <c r="B298" s="448"/>
      <c r="C298" s="448"/>
      <c r="D298" s="448"/>
    </row>
    <row r="299" spans="2:4">
      <c r="B299" s="448"/>
      <c r="C299" s="448"/>
      <c r="D299" s="448"/>
    </row>
    <row r="300" spans="2:4">
      <c r="B300" s="448"/>
      <c r="C300" s="448"/>
      <c r="D300" s="448"/>
    </row>
    <row r="301" spans="2:4">
      <c r="B301" s="448"/>
      <c r="C301" s="448"/>
      <c r="D301" s="448"/>
    </row>
    <row r="302" spans="2:4">
      <c r="B302" s="448"/>
      <c r="C302" s="448"/>
      <c r="D302" s="448"/>
    </row>
    <row r="303" spans="2:4">
      <c r="B303" s="448"/>
      <c r="C303" s="448"/>
      <c r="D303" s="448"/>
    </row>
    <row r="304" spans="2:4">
      <c r="B304" s="448"/>
      <c r="C304" s="448"/>
      <c r="D304" s="448"/>
    </row>
    <row r="305" spans="2:4">
      <c r="B305" s="448"/>
      <c r="C305" s="448"/>
      <c r="D305" s="448"/>
    </row>
    <row r="306" spans="2:4">
      <c r="B306" s="448"/>
      <c r="C306" s="448"/>
      <c r="D306" s="448"/>
    </row>
    <row r="307" spans="2:4">
      <c r="B307" s="448"/>
      <c r="C307" s="448"/>
      <c r="D307" s="448"/>
    </row>
    <row r="308" spans="2:4">
      <c r="B308" s="448"/>
      <c r="C308" s="448"/>
      <c r="D308" s="448"/>
    </row>
    <row r="309" spans="2:4">
      <c r="B309" s="448"/>
      <c r="C309" s="448"/>
      <c r="D309" s="448"/>
    </row>
    <row r="310" spans="2:4">
      <c r="B310" s="448"/>
      <c r="C310" s="448"/>
      <c r="D310" s="448"/>
    </row>
    <row r="311" spans="2:4">
      <c r="B311" s="448"/>
      <c r="C311" s="448"/>
      <c r="D311" s="448"/>
    </row>
    <row r="312" spans="2:4">
      <c r="B312" s="448"/>
      <c r="C312" s="448"/>
      <c r="D312" s="448"/>
    </row>
    <row r="313" spans="2:4">
      <c r="B313" s="448"/>
      <c r="C313" s="448"/>
      <c r="D313" s="448"/>
    </row>
    <row r="314" spans="2:4">
      <c r="B314" s="448"/>
      <c r="C314" s="448"/>
      <c r="D314" s="448"/>
    </row>
    <row r="315" spans="2:4">
      <c r="B315" s="448"/>
      <c r="C315" s="448"/>
      <c r="D315" s="448"/>
    </row>
    <row r="316" spans="2:4">
      <c r="B316" s="448"/>
      <c r="C316" s="448"/>
      <c r="D316" s="448"/>
    </row>
    <row r="317" spans="2:4">
      <c r="B317" s="448"/>
      <c r="C317" s="448"/>
      <c r="D317" s="448"/>
    </row>
    <row r="318" spans="2:4">
      <c r="B318" s="448"/>
      <c r="C318" s="448"/>
      <c r="D318" s="448"/>
    </row>
    <row r="319" spans="2:4">
      <c r="B319" s="448"/>
      <c r="C319" s="448"/>
      <c r="D319" s="448"/>
    </row>
    <row r="320" spans="2:4">
      <c r="B320" s="448"/>
      <c r="C320" s="448"/>
      <c r="D320" s="448"/>
    </row>
    <row r="321" spans="2:4">
      <c r="B321" s="448"/>
      <c r="C321" s="448"/>
      <c r="D321" s="448"/>
    </row>
    <row r="322" spans="2:4">
      <c r="B322" s="448"/>
      <c r="C322" s="448"/>
      <c r="D322" s="448"/>
    </row>
    <row r="323" spans="2:4">
      <c r="B323" s="448"/>
      <c r="C323" s="448"/>
      <c r="D323" s="448"/>
    </row>
    <row r="324" spans="2:4">
      <c r="B324" s="448"/>
      <c r="C324" s="448"/>
      <c r="D324" s="448"/>
    </row>
    <row r="325" spans="2:4">
      <c r="B325" s="448"/>
      <c r="C325" s="448"/>
      <c r="D325" s="448"/>
    </row>
    <row r="326" spans="2:4">
      <c r="B326" s="448"/>
      <c r="C326" s="448"/>
      <c r="D326" s="448"/>
    </row>
    <row r="327" spans="2:4">
      <c r="B327" s="448"/>
      <c r="C327" s="448"/>
      <c r="D327" s="448"/>
    </row>
    <row r="328" spans="2:4">
      <c r="B328" s="448"/>
      <c r="C328" s="448"/>
      <c r="D328" s="448"/>
    </row>
    <row r="329" spans="2:4">
      <c r="B329" s="448"/>
      <c r="C329" s="448"/>
      <c r="D329" s="448"/>
    </row>
    <row r="330" spans="2:4">
      <c r="B330" s="448"/>
      <c r="C330" s="448"/>
      <c r="D330" s="448"/>
    </row>
    <row r="331" spans="2:4">
      <c r="B331" s="448"/>
      <c r="C331" s="448"/>
      <c r="D331" s="448"/>
    </row>
    <row r="332" spans="2:4">
      <c r="B332" s="448"/>
      <c r="C332" s="448"/>
      <c r="D332" s="448"/>
    </row>
    <row r="333" spans="2:4">
      <c r="B333" s="448"/>
      <c r="C333" s="448"/>
      <c r="D333" s="448"/>
    </row>
    <row r="334" spans="2:4">
      <c r="B334" s="448"/>
      <c r="C334" s="448"/>
      <c r="D334" s="448"/>
    </row>
    <row r="335" spans="2:4">
      <c r="B335" s="448"/>
      <c r="C335" s="448"/>
      <c r="D335" s="448"/>
    </row>
    <row r="336" spans="2:4">
      <c r="B336" s="448"/>
      <c r="C336" s="448"/>
      <c r="D336" s="448"/>
    </row>
    <row r="337" spans="2:4">
      <c r="B337" s="448"/>
      <c r="C337" s="448"/>
      <c r="D337" s="448"/>
    </row>
    <row r="338" spans="2:4">
      <c r="B338" s="448"/>
      <c r="C338" s="448"/>
      <c r="D338" s="448"/>
    </row>
    <row r="339" spans="2:4">
      <c r="B339" s="448"/>
      <c r="C339" s="448"/>
      <c r="D339" s="448"/>
    </row>
    <row r="340" spans="2:4">
      <c r="B340" s="448"/>
      <c r="C340" s="448"/>
      <c r="D340" s="448"/>
    </row>
    <row r="341" spans="2:4">
      <c r="B341" s="448"/>
      <c r="C341" s="448"/>
      <c r="D341" s="448"/>
    </row>
    <row r="342" spans="2:4">
      <c r="B342" s="448"/>
      <c r="C342" s="448"/>
      <c r="D342" s="448"/>
    </row>
    <row r="343" spans="2:4">
      <c r="B343" s="448"/>
      <c r="C343" s="448"/>
      <c r="D343" s="448"/>
    </row>
    <row r="344" spans="2:4">
      <c r="B344" s="448"/>
      <c r="C344" s="448"/>
      <c r="D344" s="448"/>
    </row>
    <row r="345" spans="2:4">
      <c r="B345" s="448"/>
      <c r="C345" s="448"/>
      <c r="D345" s="448"/>
    </row>
    <row r="346" spans="2:4">
      <c r="B346" s="448"/>
      <c r="C346" s="448"/>
      <c r="D346" s="448"/>
    </row>
    <row r="347" spans="2:4">
      <c r="B347" s="448"/>
      <c r="C347" s="448"/>
      <c r="D347" s="448"/>
    </row>
    <row r="348" spans="2:4">
      <c r="B348" s="448"/>
      <c r="C348" s="448"/>
      <c r="D348" s="448"/>
    </row>
    <row r="349" spans="2:4">
      <c r="B349" s="448"/>
      <c r="C349" s="448"/>
      <c r="D349" s="448"/>
    </row>
    <row r="350" spans="2:4">
      <c r="B350" s="448"/>
      <c r="C350" s="448"/>
      <c r="D350" s="448"/>
    </row>
    <row r="351" spans="2:4">
      <c r="B351" s="448"/>
      <c r="C351" s="448"/>
      <c r="D351" s="448"/>
    </row>
    <row r="352" spans="2:4">
      <c r="B352" s="448"/>
      <c r="C352" s="448"/>
      <c r="D352" s="448"/>
    </row>
    <row r="353" spans="2:4">
      <c r="B353" s="448"/>
      <c r="C353" s="448"/>
      <c r="D353" s="448"/>
    </row>
    <row r="354" spans="2:4">
      <c r="B354" s="448"/>
      <c r="C354" s="448"/>
      <c r="D354" s="448"/>
    </row>
    <row r="355" spans="2:4">
      <c r="B355" s="448"/>
      <c r="C355" s="448"/>
      <c r="D355" s="448"/>
    </row>
    <row r="356" spans="2:4">
      <c r="B356" s="448"/>
      <c r="C356" s="448"/>
      <c r="D356" s="448"/>
    </row>
    <row r="357" spans="2:4">
      <c r="B357" s="448"/>
      <c r="C357" s="448"/>
      <c r="D357" s="448"/>
    </row>
    <row r="358" spans="2:4">
      <c r="B358" s="448"/>
      <c r="C358" s="448"/>
      <c r="D358" s="448"/>
    </row>
    <row r="359" spans="2:4">
      <c r="B359" s="448"/>
      <c r="C359" s="448"/>
      <c r="D359" s="448"/>
    </row>
    <row r="360" spans="2:4">
      <c r="B360" s="448"/>
      <c r="C360" s="448"/>
      <c r="D360" s="448"/>
    </row>
    <row r="361" spans="2:4">
      <c r="B361" s="448"/>
      <c r="C361" s="448"/>
      <c r="D361" s="448"/>
    </row>
    <row r="362" spans="2:4">
      <c r="B362" s="448"/>
      <c r="C362" s="448"/>
      <c r="D362" s="448"/>
    </row>
    <row r="363" spans="2:4">
      <c r="B363" s="448"/>
      <c r="C363" s="448"/>
      <c r="D363" s="448"/>
    </row>
    <row r="364" spans="2:4">
      <c r="B364" s="448"/>
      <c r="C364" s="448"/>
      <c r="D364" s="448"/>
    </row>
    <row r="365" spans="2:4">
      <c r="B365" s="448"/>
      <c r="C365" s="448"/>
      <c r="D365" s="448"/>
    </row>
    <row r="366" spans="2:4">
      <c r="B366" s="448"/>
      <c r="C366" s="448"/>
      <c r="D366" s="448"/>
    </row>
    <row r="367" spans="2:4">
      <c r="B367" s="448"/>
      <c r="C367" s="448"/>
      <c r="D367" s="448"/>
    </row>
    <row r="368" spans="2:4">
      <c r="B368" s="448"/>
      <c r="C368" s="448"/>
      <c r="D368" s="448"/>
    </row>
    <row r="369" spans="2:4">
      <c r="B369" s="448"/>
      <c r="C369" s="448"/>
      <c r="D369" s="448"/>
    </row>
    <row r="370" spans="2:4">
      <c r="B370" s="448"/>
      <c r="C370" s="448"/>
      <c r="D370" s="448"/>
    </row>
    <row r="371" spans="2:4">
      <c r="B371" s="448"/>
      <c r="C371" s="448"/>
      <c r="D371" s="448"/>
    </row>
    <row r="372" spans="2:4">
      <c r="B372" s="448"/>
      <c r="C372" s="448"/>
      <c r="D372" s="448"/>
    </row>
    <row r="373" spans="2:4">
      <c r="B373" s="448"/>
      <c r="C373" s="448"/>
      <c r="D373" s="448"/>
    </row>
    <row r="374" spans="2:4">
      <c r="B374" s="448"/>
      <c r="C374" s="448"/>
      <c r="D374" s="448"/>
    </row>
    <row r="375" spans="2:4">
      <c r="B375" s="448"/>
      <c r="C375" s="448"/>
      <c r="D375" s="448"/>
    </row>
    <row r="376" spans="2:4">
      <c r="B376" s="448"/>
      <c r="C376" s="448"/>
      <c r="D376" s="448"/>
    </row>
    <row r="377" spans="2:4">
      <c r="B377" s="448"/>
      <c r="C377" s="448"/>
      <c r="D377" s="448"/>
    </row>
    <row r="378" spans="2:4">
      <c r="B378" s="448"/>
      <c r="C378" s="448"/>
      <c r="D378" s="448"/>
    </row>
    <row r="379" spans="2:4">
      <c r="B379" s="448"/>
      <c r="C379" s="448"/>
      <c r="D379" s="448"/>
    </row>
    <row r="380" spans="2:4">
      <c r="B380" s="448"/>
      <c r="C380" s="448"/>
      <c r="D380" s="448"/>
    </row>
    <row r="381" spans="2:4">
      <c r="B381" s="448"/>
      <c r="C381" s="448"/>
      <c r="D381" s="448"/>
    </row>
    <row r="382" spans="2:4">
      <c r="B382" s="448"/>
      <c r="C382" s="448"/>
      <c r="D382" s="448"/>
    </row>
    <row r="383" spans="2:4">
      <c r="B383" s="448"/>
      <c r="C383" s="448"/>
      <c r="D383" s="448"/>
    </row>
    <row r="384" spans="2:4">
      <c r="B384" s="448"/>
      <c r="C384" s="448"/>
      <c r="D384" s="448"/>
    </row>
    <row r="385" spans="2:4">
      <c r="B385" s="448"/>
      <c r="C385" s="448"/>
      <c r="D385" s="448"/>
    </row>
    <row r="386" spans="2:4">
      <c r="B386" s="448"/>
      <c r="C386" s="448"/>
      <c r="D386" s="448"/>
    </row>
    <row r="387" spans="2:4">
      <c r="B387" s="448"/>
      <c r="C387" s="448"/>
      <c r="D387" s="448"/>
    </row>
    <row r="388" spans="2:4">
      <c r="B388" s="448"/>
      <c r="C388" s="448"/>
      <c r="D388" s="448"/>
    </row>
    <row r="389" spans="2:4">
      <c r="B389" s="448"/>
      <c r="C389" s="448"/>
      <c r="D389" s="448"/>
    </row>
    <row r="390" spans="2:4">
      <c r="B390" s="448"/>
      <c r="C390" s="448"/>
      <c r="D390" s="448"/>
    </row>
    <row r="391" spans="2:4">
      <c r="B391" s="448"/>
      <c r="C391" s="448"/>
      <c r="D391" s="448"/>
    </row>
    <row r="392" spans="2:4">
      <c r="B392" s="448"/>
      <c r="C392" s="448"/>
      <c r="D392" s="448"/>
    </row>
    <row r="393" spans="2:4">
      <c r="B393" s="448"/>
      <c r="C393" s="448"/>
      <c r="D393" s="448"/>
    </row>
    <row r="394" spans="2:4">
      <c r="B394" s="448"/>
      <c r="C394" s="448"/>
      <c r="D394" s="448"/>
    </row>
    <row r="395" spans="2:4">
      <c r="B395" s="448"/>
      <c r="C395" s="448"/>
      <c r="D395" s="448"/>
    </row>
    <row r="396" spans="2:4">
      <c r="B396" s="448"/>
      <c r="C396" s="448"/>
      <c r="D396" s="448"/>
    </row>
    <row r="397" spans="2:4">
      <c r="B397" s="448"/>
      <c r="C397" s="448"/>
      <c r="D397" s="448"/>
    </row>
    <row r="398" spans="2:4">
      <c r="B398" s="448"/>
      <c r="C398" s="448"/>
      <c r="D398" s="448"/>
    </row>
    <row r="399" spans="2:4">
      <c r="B399" s="448"/>
      <c r="C399" s="448"/>
      <c r="D399" s="448"/>
    </row>
    <row r="400" spans="2:4">
      <c r="B400" s="448"/>
      <c r="C400" s="448"/>
      <c r="D400" s="448"/>
    </row>
    <row r="401" spans="2:4">
      <c r="B401" s="448"/>
      <c r="C401" s="448"/>
      <c r="D401" s="448"/>
    </row>
    <row r="402" spans="2:4">
      <c r="B402" s="448"/>
      <c r="C402" s="448"/>
      <c r="D402" s="448"/>
    </row>
    <row r="403" spans="2:4">
      <c r="B403" s="448"/>
      <c r="C403" s="448"/>
      <c r="D403" s="448"/>
    </row>
    <row r="404" spans="2:4">
      <c r="B404" s="448"/>
      <c r="C404" s="448"/>
      <c r="D404" s="448"/>
    </row>
    <row r="405" spans="2:4">
      <c r="B405" s="448"/>
      <c r="C405" s="448"/>
      <c r="D405" s="448"/>
    </row>
    <row r="406" spans="2:4">
      <c r="B406" s="448"/>
      <c r="C406" s="448"/>
      <c r="D406" s="448"/>
    </row>
    <row r="407" spans="2:4">
      <c r="B407" s="448"/>
      <c r="C407" s="448"/>
      <c r="D407" s="448"/>
    </row>
    <row r="408" spans="2:4">
      <c r="B408" s="448"/>
      <c r="C408" s="448"/>
      <c r="D408" s="448"/>
    </row>
    <row r="409" spans="2:4">
      <c r="B409" s="448"/>
      <c r="C409" s="448"/>
      <c r="D409" s="448"/>
    </row>
    <row r="410" spans="2:4">
      <c r="B410" s="448"/>
      <c r="C410" s="448"/>
      <c r="D410" s="448"/>
    </row>
    <row r="411" spans="2:4">
      <c r="B411" s="448"/>
      <c r="C411" s="448"/>
      <c r="D411" s="448"/>
    </row>
    <row r="412" spans="2:4">
      <c r="B412" s="448"/>
      <c r="C412" s="448"/>
      <c r="D412" s="448"/>
    </row>
    <row r="413" spans="2:4">
      <c r="B413" s="448"/>
      <c r="C413" s="448"/>
      <c r="D413" s="448"/>
    </row>
    <row r="414" spans="2:4">
      <c r="B414" s="448"/>
      <c r="C414" s="448"/>
      <c r="D414" s="448"/>
    </row>
    <row r="415" spans="2:4">
      <c r="B415" s="448"/>
      <c r="C415" s="448"/>
      <c r="D415" s="448"/>
    </row>
    <row r="416" spans="2:4">
      <c r="B416" s="448"/>
      <c r="C416" s="448"/>
      <c r="D416" s="448"/>
    </row>
    <row r="417" spans="2:4">
      <c r="B417" s="448"/>
      <c r="C417" s="448"/>
      <c r="D417" s="448"/>
    </row>
    <row r="418" spans="2:4">
      <c r="B418" s="448"/>
      <c r="C418" s="448"/>
      <c r="D418" s="448"/>
    </row>
    <row r="419" spans="2:4">
      <c r="B419" s="448"/>
      <c r="C419" s="448"/>
      <c r="D419" s="448"/>
    </row>
    <row r="420" spans="2:4">
      <c r="B420" s="448"/>
      <c r="C420" s="448"/>
      <c r="D420" s="448"/>
    </row>
    <row r="421" spans="2:4">
      <c r="B421" s="448"/>
      <c r="C421" s="448"/>
      <c r="D421" s="448"/>
    </row>
    <row r="422" spans="2:4">
      <c r="B422" s="448"/>
      <c r="C422" s="448"/>
      <c r="D422" s="448"/>
    </row>
    <row r="423" spans="2:4">
      <c r="B423" s="448"/>
      <c r="C423" s="448"/>
      <c r="D423" s="448"/>
    </row>
    <row r="424" spans="2:4">
      <c r="B424" s="448"/>
      <c r="C424" s="448"/>
      <c r="D424" s="448"/>
    </row>
    <row r="425" spans="2:4">
      <c r="B425" s="448"/>
      <c r="C425" s="448"/>
      <c r="D425" s="448"/>
    </row>
    <row r="426" spans="2:4">
      <c r="B426" s="448"/>
      <c r="C426" s="448"/>
      <c r="D426" s="448"/>
    </row>
    <row r="427" spans="2:4">
      <c r="B427" s="448"/>
      <c r="C427" s="448"/>
      <c r="D427" s="448"/>
    </row>
    <row r="428" spans="2:4">
      <c r="B428" s="448"/>
      <c r="C428" s="448"/>
      <c r="D428" s="448"/>
    </row>
    <row r="429" spans="2:4">
      <c r="B429" s="448"/>
      <c r="C429" s="448"/>
      <c r="D429" s="448"/>
    </row>
    <row r="430" spans="2:4">
      <c r="B430" s="448"/>
      <c r="C430" s="448"/>
      <c r="D430" s="448"/>
    </row>
    <row r="431" spans="2:4">
      <c r="B431" s="448"/>
      <c r="C431" s="448"/>
      <c r="D431" s="448"/>
    </row>
    <row r="432" spans="2:4">
      <c r="B432" s="448"/>
      <c r="C432" s="448"/>
      <c r="D432" s="448"/>
    </row>
    <row r="433" spans="2:4">
      <c r="B433" s="448"/>
      <c r="C433" s="448"/>
      <c r="D433" s="448"/>
    </row>
    <row r="434" spans="2:4">
      <c r="B434" s="448"/>
      <c r="C434" s="448"/>
      <c r="D434" s="448"/>
    </row>
    <row r="435" spans="2:4">
      <c r="B435" s="448"/>
      <c r="C435" s="448"/>
      <c r="D435" s="448"/>
    </row>
    <row r="436" spans="2:4">
      <c r="B436" s="448"/>
      <c r="C436" s="448"/>
      <c r="D436" s="448"/>
    </row>
    <row r="437" spans="2:4">
      <c r="B437" s="448"/>
      <c r="C437" s="448"/>
      <c r="D437" s="448"/>
    </row>
    <row r="438" spans="2:4">
      <c r="B438" s="448"/>
      <c r="C438" s="448"/>
      <c r="D438" s="448"/>
    </row>
    <row r="439" spans="2:4">
      <c r="B439" s="448"/>
      <c r="C439" s="448"/>
      <c r="D439" s="448"/>
    </row>
    <row r="440" spans="2:4">
      <c r="B440" s="448"/>
      <c r="C440" s="448"/>
      <c r="D440" s="448"/>
    </row>
    <row r="441" spans="2:4">
      <c r="B441" s="448"/>
      <c r="C441" s="448"/>
      <c r="D441" s="448"/>
    </row>
    <row r="442" spans="2:4">
      <c r="B442" s="448"/>
      <c r="C442" s="448"/>
      <c r="D442" s="448"/>
    </row>
    <row r="443" spans="2:4">
      <c r="B443" s="448"/>
      <c r="C443" s="448"/>
      <c r="D443" s="448"/>
    </row>
    <row r="444" spans="2:4">
      <c r="B444" s="448"/>
      <c r="C444" s="448"/>
      <c r="D444" s="448"/>
    </row>
    <row r="445" spans="2:4">
      <c r="B445" s="448"/>
      <c r="C445" s="448"/>
      <c r="D445" s="448"/>
    </row>
    <row r="446" spans="2:4">
      <c r="B446" s="448"/>
      <c r="C446" s="448"/>
      <c r="D446" s="448"/>
    </row>
    <row r="447" spans="2:4">
      <c r="B447" s="448"/>
      <c r="C447" s="448"/>
      <c r="D447" s="448"/>
    </row>
    <row r="448" spans="2:4">
      <c r="B448" s="448"/>
      <c r="C448" s="448"/>
      <c r="D448" s="448"/>
    </row>
    <row r="449" spans="2:4">
      <c r="B449" s="448"/>
      <c r="C449" s="448"/>
      <c r="D449" s="448"/>
    </row>
    <row r="450" spans="2:4">
      <c r="B450" s="448"/>
      <c r="C450" s="448"/>
      <c r="D450" s="448"/>
    </row>
    <row r="451" spans="2:4">
      <c r="B451" s="448"/>
      <c r="C451" s="448"/>
      <c r="D451" s="448"/>
    </row>
    <row r="452" spans="2:4">
      <c r="B452" s="448"/>
      <c r="C452" s="448"/>
      <c r="D452" s="448"/>
    </row>
    <row r="453" spans="2:4">
      <c r="B453" s="448"/>
      <c r="C453" s="448"/>
      <c r="D453" s="448"/>
    </row>
    <row r="454" spans="2:4">
      <c r="B454" s="448"/>
      <c r="C454" s="448"/>
      <c r="D454" s="448"/>
    </row>
    <row r="455" spans="2:4">
      <c r="B455" s="448"/>
      <c r="C455" s="448"/>
      <c r="D455" s="448"/>
    </row>
    <row r="456" spans="2:4">
      <c r="B456" s="448"/>
      <c r="C456" s="448"/>
      <c r="D456" s="448"/>
    </row>
    <row r="457" spans="2:4">
      <c r="B457" s="448"/>
      <c r="C457" s="448"/>
      <c r="D457" s="448"/>
    </row>
    <row r="458" spans="2:4">
      <c r="B458" s="448"/>
      <c r="C458" s="448"/>
      <c r="D458" s="448"/>
    </row>
    <row r="459" spans="2:4">
      <c r="B459" s="448"/>
      <c r="C459" s="448"/>
      <c r="D459" s="448"/>
    </row>
    <row r="460" spans="2:4">
      <c r="B460" s="448"/>
      <c r="C460" s="448"/>
      <c r="D460" s="448"/>
    </row>
    <row r="461" spans="2:4">
      <c r="B461" s="448"/>
      <c r="C461" s="448"/>
      <c r="D461" s="448"/>
    </row>
    <row r="462" spans="2:4">
      <c r="B462" s="448"/>
      <c r="C462" s="448"/>
      <c r="D462" s="448"/>
    </row>
    <row r="463" spans="2:4">
      <c r="B463" s="448"/>
      <c r="C463" s="448"/>
      <c r="D463" s="448"/>
    </row>
    <row r="464" spans="2:4">
      <c r="B464" s="448"/>
      <c r="C464" s="448"/>
      <c r="D464" s="448"/>
    </row>
    <row r="465" spans="2:4">
      <c r="B465" s="448"/>
      <c r="C465" s="448"/>
      <c r="D465" s="448"/>
    </row>
    <row r="466" spans="2:4">
      <c r="B466" s="448"/>
      <c r="C466" s="448"/>
      <c r="D466" s="448"/>
    </row>
    <row r="467" spans="2:4">
      <c r="B467" s="448"/>
      <c r="C467" s="448"/>
      <c r="D467" s="448"/>
    </row>
    <row r="468" spans="2:4">
      <c r="B468" s="448"/>
      <c r="C468" s="448"/>
      <c r="D468" s="448"/>
    </row>
    <row r="469" spans="2:4">
      <c r="B469" s="448"/>
      <c r="C469" s="448"/>
      <c r="D469" s="448"/>
    </row>
    <row r="470" spans="2:4">
      <c r="B470" s="448"/>
      <c r="C470" s="448"/>
      <c r="D470" s="448"/>
    </row>
    <row r="471" spans="2:4">
      <c r="B471" s="448"/>
      <c r="C471" s="448"/>
      <c r="D471" s="448"/>
    </row>
    <row r="472" spans="2:4">
      <c r="B472" s="448"/>
      <c r="C472" s="448"/>
      <c r="D472" s="448"/>
    </row>
    <row r="473" spans="2:4">
      <c r="B473" s="448"/>
      <c r="C473" s="448"/>
      <c r="D473" s="448"/>
    </row>
    <row r="474" spans="2:4">
      <c r="B474" s="448"/>
      <c r="C474" s="448"/>
      <c r="D474" s="448"/>
    </row>
    <row r="475" spans="2:4">
      <c r="B475" s="448"/>
      <c r="C475" s="448"/>
      <c r="D475" s="448"/>
    </row>
    <row r="476" spans="2:4">
      <c r="B476" s="448"/>
      <c r="C476" s="448"/>
      <c r="D476" s="448"/>
    </row>
    <row r="477" spans="2:4">
      <c r="B477" s="448"/>
      <c r="C477" s="448"/>
      <c r="D477" s="448"/>
    </row>
    <row r="478" spans="2:4">
      <c r="B478" s="448"/>
      <c r="C478" s="448"/>
      <c r="D478" s="448"/>
    </row>
    <row r="479" spans="2:4">
      <c r="B479" s="448"/>
      <c r="C479" s="448"/>
      <c r="D479" s="448"/>
    </row>
    <row r="480" spans="2:4">
      <c r="B480" s="448"/>
      <c r="C480" s="448"/>
      <c r="D480" s="448"/>
    </row>
    <row r="481" spans="2:4">
      <c r="B481" s="448"/>
      <c r="C481" s="448"/>
      <c r="D481" s="448"/>
    </row>
    <row r="482" spans="2:4">
      <c r="B482" s="448"/>
      <c r="C482" s="448"/>
      <c r="D482" s="448"/>
    </row>
    <row r="483" spans="2:4">
      <c r="B483" s="448"/>
      <c r="C483" s="448"/>
      <c r="D483" s="448"/>
    </row>
    <row r="484" spans="2:4">
      <c r="B484" s="448"/>
      <c r="C484" s="448"/>
      <c r="D484" s="448"/>
    </row>
    <row r="485" spans="2:4">
      <c r="B485" s="448"/>
      <c r="C485" s="448"/>
      <c r="D485" s="448"/>
    </row>
    <row r="486" spans="2:4">
      <c r="B486" s="448"/>
      <c r="C486" s="448"/>
      <c r="D486" s="448"/>
    </row>
    <row r="487" spans="2:4">
      <c r="B487" s="448"/>
      <c r="C487" s="448"/>
      <c r="D487" s="448"/>
    </row>
    <row r="488" spans="2:4">
      <c r="B488" s="448"/>
      <c r="C488" s="448"/>
      <c r="D488" s="448"/>
    </row>
    <row r="489" spans="2:4">
      <c r="B489" s="448"/>
      <c r="C489" s="448"/>
      <c r="D489" s="448"/>
    </row>
    <row r="490" spans="2:4">
      <c r="B490" s="448"/>
      <c r="C490" s="448"/>
      <c r="D490" s="448"/>
    </row>
    <row r="491" spans="2:4">
      <c r="B491" s="448"/>
      <c r="C491" s="448"/>
      <c r="D491" s="448"/>
    </row>
    <row r="492" spans="2:4">
      <c r="B492" s="448"/>
      <c r="C492" s="448"/>
      <c r="D492" s="448"/>
    </row>
    <row r="493" spans="2:4">
      <c r="B493" s="448"/>
      <c r="C493" s="448"/>
      <c r="D493" s="448"/>
    </row>
    <row r="494" spans="2:4">
      <c r="B494" s="448"/>
      <c r="C494" s="448"/>
      <c r="D494" s="448"/>
    </row>
    <row r="495" spans="2:4">
      <c r="B495" s="448"/>
      <c r="C495" s="448"/>
      <c r="D495" s="448"/>
    </row>
    <row r="496" spans="2:4">
      <c r="B496" s="448"/>
      <c r="C496" s="448"/>
      <c r="D496" s="448"/>
    </row>
    <row r="497" spans="2:4">
      <c r="B497" s="448"/>
      <c r="C497" s="448"/>
      <c r="D497" s="448"/>
    </row>
    <row r="498" spans="2:4">
      <c r="B498" s="448"/>
      <c r="C498" s="448"/>
      <c r="D498" s="448"/>
    </row>
    <row r="499" spans="2:4">
      <c r="B499" s="448"/>
      <c r="C499" s="448"/>
      <c r="D499" s="448"/>
    </row>
    <row r="500" spans="2:4">
      <c r="B500" s="448"/>
      <c r="C500" s="448"/>
      <c r="D500" s="448"/>
    </row>
    <row r="501" spans="2:4">
      <c r="B501" s="448"/>
      <c r="C501" s="448"/>
      <c r="D501" s="448"/>
    </row>
    <row r="502" spans="2:4">
      <c r="B502" s="448"/>
      <c r="C502" s="448"/>
      <c r="D502" s="448"/>
    </row>
    <row r="503" spans="2:4">
      <c r="B503" s="448"/>
      <c r="C503" s="448"/>
      <c r="D503" s="448"/>
    </row>
    <row r="504" spans="2:4">
      <c r="B504" s="448"/>
      <c r="C504" s="448"/>
      <c r="D504" s="448"/>
    </row>
    <row r="505" spans="2:4">
      <c r="B505" s="448"/>
      <c r="C505" s="448"/>
      <c r="D505" s="448"/>
    </row>
    <row r="506" spans="2:4">
      <c r="B506" s="448"/>
      <c r="C506" s="448"/>
      <c r="D506" s="448"/>
    </row>
    <row r="507" spans="2:4">
      <c r="B507" s="448"/>
      <c r="C507" s="448"/>
      <c r="D507" s="448"/>
    </row>
    <row r="508" spans="2:4">
      <c r="B508" s="448"/>
      <c r="C508" s="448"/>
      <c r="D508" s="448"/>
    </row>
    <row r="509" spans="2:4">
      <c r="B509" s="448"/>
      <c r="C509" s="448"/>
      <c r="D509" s="448"/>
    </row>
    <row r="510" spans="2:4">
      <c r="B510" s="448"/>
      <c r="C510" s="448"/>
      <c r="D510" s="448"/>
    </row>
    <row r="511" spans="2:4">
      <c r="B511" s="448"/>
      <c r="C511" s="448"/>
      <c r="D511" s="448"/>
    </row>
    <row r="512" spans="2:4">
      <c r="B512" s="448"/>
      <c r="C512" s="448"/>
      <c r="D512" s="448"/>
    </row>
    <row r="513" spans="2:4">
      <c r="B513" s="448"/>
      <c r="C513" s="448"/>
      <c r="D513" s="448"/>
    </row>
    <row r="514" spans="2:4">
      <c r="B514" s="448"/>
      <c r="C514" s="448"/>
      <c r="D514" s="448"/>
    </row>
    <row r="515" spans="2:4">
      <c r="B515" s="448"/>
      <c r="C515" s="448"/>
      <c r="D515" s="448"/>
    </row>
    <row r="516" spans="2:4">
      <c r="B516" s="448"/>
      <c r="C516" s="448"/>
      <c r="D516" s="448"/>
    </row>
    <row r="517" spans="2:4">
      <c r="B517" s="448"/>
      <c r="C517" s="448"/>
      <c r="D517" s="448"/>
    </row>
    <row r="518" spans="2:4">
      <c r="B518" s="448"/>
      <c r="C518" s="448"/>
      <c r="D518" s="448"/>
    </row>
    <row r="519" spans="2:4">
      <c r="B519" s="448"/>
      <c r="C519" s="448"/>
      <c r="D519" s="448"/>
    </row>
    <row r="520" spans="2:4">
      <c r="B520" s="448"/>
      <c r="C520" s="448"/>
      <c r="D520" s="448"/>
    </row>
    <row r="521" spans="2:4">
      <c r="B521" s="448"/>
      <c r="C521" s="448"/>
      <c r="D521" s="448"/>
    </row>
    <row r="522" spans="2:4">
      <c r="B522" s="448"/>
      <c r="C522" s="448"/>
      <c r="D522" s="448"/>
    </row>
    <row r="523" spans="2:4">
      <c r="B523" s="448"/>
      <c r="C523" s="448"/>
      <c r="D523" s="448"/>
    </row>
    <row r="524" spans="2:4">
      <c r="B524" s="448"/>
      <c r="C524" s="448"/>
      <c r="D524" s="448"/>
    </row>
    <row r="525" spans="2:4">
      <c r="B525" s="448"/>
      <c r="C525" s="448"/>
      <c r="D525" s="448"/>
    </row>
    <row r="526" spans="2:4">
      <c r="B526" s="448"/>
      <c r="C526" s="448"/>
      <c r="D526" s="448"/>
    </row>
    <row r="527" spans="2:4">
      <c r="B527" s="448"/>
      <c r="C527" s="448"/>
      <c r="D527" s="448"/>
    </row>
    <row r="528" spans="2:4">
      <c r="B528" s="448"/>
      <c r="C528" s="448"/>
      <c r="D528" s="448"/>
    </row>
    <row r="529" spans="2:4">
      <c r="B529" s="448"/>
      <c r="C529" s="448"/>
      <c r="D529" s="448"/>
    </row>
    <row r="530" spans="2:4">
      <c r="B530" s="448"/>
      <c r="C530" s="448"/>
      <c r="D530" s="448"/>
    </row>
    <row r="531" spans="2:4">
      <c r="B531" s="448"/>
      <c r="C531" s="448"/>
      <c r="D531" s="448"/>
    </row>
    <row r="532" spans="2:4">
      <c r="B532" s="448"/>
      <c r="C532" s="448"/>
      <c r="D532" s="448"/>
    </row>
    <row r="533" spans="2:4">
      <c r="B533" s="448"/>
      <c r="C533" s="448"/>
      <c r="D533" s="448"/>
    </row>
    <row r="534" spans="2:4">
      <c r="B534" s="448"/>
      <c r="C534" s="448"/>
      <c r="D534" s="448"/>
    </row>
    <row r="535" spans="2:4">
      <c r="B535" s="448"/>
      <c r="C535" s="448"/>
      <c r="D535" s="448"/>
    </row>
    <row r="536" spans="2:4">
      <c r="B536" s="448"/>
      <c r="C536" s="448"/>
      <c r="D536" s="448"/>
    </row>
    <row r="537" spans="2:4">
      <c r="B537" s="448"/>
      <c r="C537" s="448"/>
      <c r="D537" s="448"/>
    </row>
    <row r="538" spans="2:4">
      <c r="B538" s="448"/>
      <c r="C538" s="448"/>
      <c r="D538" s="448"/>
    </row>
    <row r="539" spans="2:4">
      <c r="B539" s="448"/>
      <c r="C539" s="448"/>
      <c r="D539" s="448"/>
    </row>
    <row r="540" spans="2:4">
      <c r="B540" s="448"/>
      <c r="C540" s="448"/>
      <c r="D540" s="448"/>
    </row>
    <row r="541" spans="2:4">
      <c r="B541" s="448"/>
      <c r="C541" s="448"/>
      <c r="D541" s="448"/>
    </row>
    <row r="542" spans="2:4">
      <c r="B542" s="448"/>
      <c r="C542" s="448"/>
      <c r="D542" s="448"/>
    </row>
    <row r="543" spans="2:4">
      <c r="B543" s="448"/>
      <c r="C543" s="448"/>
      <c r="D543" s="448"/>
    </row>
    <row r="544" spans="2:4">
      <c r="B544" s="448"/>
      <c r="C544" s="448"/>
      <c r="D544" s="448"/>
    </row>
    <row r="545" spans="2:4">
      <c r="B545" s="448"/>
      <c r="C545" s="448"/>
      <c r="D545" s="448"/>
    </row>
    <row r="546" spans="2:4">
      <c r="B546" s="448"/>
      <c r="C546" s="448"/>
      <c r="D546" s="448"/>
    </row>
    <row r="547" spans="2:4">
      <c r="B547" s="448"/>
      <c r="C547" s="448"/>
      <c r="D547" s="448"/>
    </row>
    <row r="548" spans="2:4">
      <c r="B548" s="448"/>
      <c r="C548" s="448"/>
      <c r="D548" s="448"/>
    </row>
    <row r="549" spans="2:4">
      <c r="B549" s="448"/>
      <c r="C549" s="448"/>
      <c r="D549" s="448"/>
    </row>
    <row r="550" spans="2:4">
      <c r="B550" s="448"/>
      <c r="C550" s="448"/>
      <c r="D550" s="448"/>
    </row>
    <row r="551" spans="2:4">
      <c r="B551" s="448"/>
      <c r="C551" s="448"/>
      <c r="D551" s="448"/>
    </row>
    <row r="552" spans="2:4">
      <c r="B552" s="448"/>
      <c r="C552" s="448"/>
      <c r="D552" s="448"/>
    </row>
    <row r="553" spans="2:4">
      <c r="B553" s="448"/>
      <c r="C553" s="448"/>
      <c r="D553" s="448"/>
    </row>
    <row r="554" spans="2:4">
      <c r="B554" s="448"/>
      <c r="C554" s="448"/>
      <c r="D554" s="448"/>
    </row>
    <row r="555" spans="2:4">
      <c r="B555" s="448"/>
      <c r="C555" s="448"/>
      <c r="D555" s="448"/>
    </row>
    <row r="556" spans="2:4">
      <c r="B556" s="448"/>
      <c r="C556" s="448"/>
      <c r="D556" s="448"/>
    </row>
    <row r="557" spans="2:4">
      <c r="B557" s="448"/>
      <c r="C557" s="448"/>
      <c r="D557" s="448"/>
    </row>
    <row r="558" spans="2:4">
      <c r="B558" s="448"/>
      <c r="C558" s="448"/>
      <c r="D558" s="448"/>
    </row>
    <row r="559" spans="2:4">
      <c r="B559" s="448"/>
      <c r="C559" s="448"/>
      <c r="D559" s="448"/>
    </row>
    <row r="560" spans="2:4">
      <c r="B560" s="448"/>
      <c r="C560" s="448"/>
      <c r="D560" s="448"/>
    </row>
    <row r="561" spans="2:4">
      <c r="B561" s="448"/>
      <c r="C561" s="448"/>
      <c r="D561" s="448"/>
    </row>
    <row r="562" spans="2:4">
      <c r="B562" s="448"/>
      <c r="C562" s="448"/>
      <c r="D562" s="448"/>
    </row>
    <row r="563" spans="2:4">
      <c r="B563" s="448"/>
      <c r="C563" s="448"/>
      <c r="D563" s="448"/>
    </row>
    <row r="564" spans="2:4">
      <c r="B564" s="448"/>
      <c r="C564" s="448"/>
      <c r="D564" s="448"/>
    </row>
    <row r="565" spans="2:4">
      <c r="B565" s="448"/>
      <c r="C565" s="448"/>
      <c r="D565" s="448"/>
    </row>
    <row r="566" spans="2:4">
      <c r="B566" s="448"/>
      <c r="C566" s="448"/>
      <c r="D566" s="448"/>
    </row>
    <row r="567" spans="2:4">
      <c r="B567" s="448"/>
      <c r="C567" s="448"/>
      <c r="D567" s="448"/>
    </row>
    <row r="568" spans="2:4">
      <c r="B568" s="448"/>
      <c r="C568" s="448"/>
      <c r="D568" s="448"/>
    </row>
    <row r="569" spans="2:4">
      <c r="B569" s="448"/>
      <c r="C569" s="448"/>
      <c r="D569" s="448"/>
    </row>
    <row r="570" spans="2:4">
      <c r="B570" s="448"/>
      <c r="C570" s="448"/>
      <c r="D570" s="448"/>
    </row>
    <row r="571" spans="2:4">
      <c r="B571" s="448"/>
      <c r="C571" s="448"/>
      <c r="D571" s="448"/>
    </row>
    <row r="572" spans="2:4">
      <c r="B572" s="448"/>
      <c r="C572" s="448"/>
      <c r="D572" s="448"/>
    </row>
    <row r="573" spans="2:4">
      <c r="B573" s="448"/>
      <c r="C573" s="448"/>
      <c r="D573" s="448"/>
    </row>
    <row r="574" spans="2:4">
      <c r="B574" s="448"/>
      <c r="C574" s="448"/>
      <c r="D574" s="448"/>
    </row>
    <row r="575" spans="2:4">
      <c r="B575" s="448"/>
      <c r="C575" s="448"/>
      <c r="D575" s="448"/>
    </row>
    <row r="576" spans="2:4">
      <c r="B576" s="448"/>
      <c r="C576" s="448"/>
      <c r="D576" s="448"/>
    </row>
    <row r="577" spans="2:4">
      <c r="B577" s="448"/>
      <c r="C577" s="448"/>
      <c r="D577" s="448"/>
    </row>
    <row r="578" spans="2:4">
      <c r="B578" s="448"/>
      <c r="C578" s="448"/>
      <c r="D578" s="448"/>
    </row>
    <row r="579" spans="2:4">
      <c r="B579" s="448"/>
      <c r="C579" s="448"/>
      <c r="D579" s="448"/>
    </row>
    <row r="580" spans="2:4">
      <c r="B580" s="448"/>
      <c r="C580" s="448"/>
      <c r="D580" s="448"/>
    </row>
    <row r="581" spans="2:4">
      <c r="B581" s="448"/>
      <c r="C581" s="448"/>
      <c r="D581" s="448"/>
    </row>
    <row r="582" spans="2:4">
      <c r="B582" s="448"/>
      <c r="C582" s="448"/>
      <c r="D582" s="448"/>
    </row>
    <row r="583" spans="2:4">
      <c r="B583" s="448"/>
      <c r="C583" s="448"/>
      <c r="D583" s="448"/>
    </row>
    <row r="584" spans="2:4">
      <c r="B584" s="448"/>
      <c r="C584" s="448"/>
      <c r="D584" s="448"/>
    </row>
    <row r="585" spans="2:4">
      <c r="B585" s="448"/>
      <c r="C585" s="448"/>
      <c r="D585" s="448"/>
    </row>
    <row r="586" spans="2:4">
      <c r="B586" s="448"/>
      <c r="C586" s="448"/>
      <c r="D586" s="448"/>
    </row>
    <row r="587" spans="2:4">
      <c r="B587" s="448"/>
      <c r="C587" s="448"/>
      <c r="D587" s="448"/>
    </row>
    <row r="588" spans="2:4">
      <c r="B588" s="448"/>
      <c r="C588" s="448"/>
      <c r="D588" s="448"/>
    </row>
    <row r="589" spans="2:4">
      <c r="B589" s="448"/>
      <c r="C589" s="448"/>
      <c r="D589" s="448"/>
    </row>
    <row r="590" spans="2:4">
      <c r="B590" s="448"/>
      <c r="C590" s="448"/>
      <c r="D590" s="448"/>
    </row>
    <row r="591" spans="2:4">
      <c r="B591" s="448"/>
      <c r="C591" s="448"/>
      <c r="D591" s="448"/>
    </row>
    <row r="592" spans="2:4">
      <c r="B592" s="448"/>
      <c r="C592" s="448"/>
      <c r="D592" s="448"/>
    </row>
    <row r="593" spans="2:4">
      <c r="B593" s="448"/>
      <c r="C593" s="448"/>
      <c r="D593" s="448"/>
    </row>
    <row r="594" spans="2:4">
      <c r="B594" s="448"/>
      <c r="C594" s="448"/>
      <c r="D594" s="448"/>
    </row>
    <row r="595" spans="2:4">
      <c r="B595" s="448"/>
      <c r="C595" s="448"/>
      <c r="D595" s="448"/>
    </row>
    <row r="596" spans="2:4">
      <c r="B596" s="448"/>
      <c r="C596" s="448"/>
      <c r="D596" s="448"/>
    </row>
    <row r="597" spans="2:4">
      <c r="B597" s="448"/>
      <c r="C597" s="448"/>
      <c r="D597" s="448"/>
    </row>
    <row r="598" spans="2:4">
      <c r="B598" s="448"/>
      <c r="C598" s="448"/>
      <c r="D598" s="448"/>
    </row>
    <row r="599" spans="2:4">
      <c r="B599" s="448"/>
      <c r="C599" s="448"/>
      <c r="D599" s="448"/>
    </row>
    <row r="600" spans="2:4">
      <c r="B600" s="448"/>
      <c r="C600" s="448"/>
      <c r="D600" s="448"/>
    </row>
    <row r="601" spans="2:4">
      <c r="B601" s="448"/>
      <c r="C601" s="448"/>
      <c r="D601" s="448"/>
    </row>
    <row r="602" spans="2:4">
      <c r="B602" s="448"/>
      <c r="C602" s="448"/>
      <c r="D602" s="448"/>
    </row>
    <row r="603" spans="2:4">
      <c r="B603" s="448"/>
      <c r="C603" s="448"/>
      <c r="D603" s="448"/>
    </row>
    <row r="604" spans="2:4">
      <c r="B604" s="448"/>
      <c r="C604" s="448"/>
      <c r="D604" s="448"/>
    </row>
    <row r="605" spans="2:4">
      <c r="B605" s="448"/>
      <c r="C605" s="448"/>
      <c r="D605" s="448"/>
    </row>
    <row r="606" spans="2:4">
      <c r="B606" s="448"/>
      <c r="C606" s="448"/>
      <c r="D606" s="448"/>
    </row>
    <row r="607" spans="2:4">
      <c r="B607" s="448"/>
      <c r="C607" s="448"/>
      <c r="D607" s="448"/>
    </row>
    <row r="608" spans="2:4">
      <c r="B608" s="448"/>
      <c r="C608" s="448"/>
      <c r="D608" s="448"/>
    </row>
    <row r="609" spans="2:4">
      <c r="B609" s="448"/>
      <c r="C609" s="448"/>
      <c r="D609" s="448"/>
    </row>
    <row r="610" spans="2:4">
      <c r="B610" s="448"/>
      <c r="C610" s="448"/>
      <c r="D610" s="448"/>
    </row>
    <row r="611" spans="2:4">
      <c r="B611" s="448"/>
      <c r="C611" s="448"/>
      <c r="D611" s="448"/>
    </row>
    <row r="612" spans="2:4">
      <c r="B612" s="448"/>
      <c r="C612" s="448"/>
      <c r="D612" s="448"/>
    </row>
    <row r="613" spans="2:4">
      <c r="B613" s="448"/>
      <c r="C613" s="448"/>
      <c r="D613" s="448"/>
    </row>
    <row r="614" spans="2:4">
      <c r="B614" s="448"/>
      <c r="C614" s="448"/>
      <c r="D614" s="448"/>
    </row>
    <row r="615" spans="2:4">
      <c r="B615" s="448"/>
      <c r="C615" s="448"/>
      <c r="D615" s="448"/>
    </row>
    <row r="616" spans="2:4">
      <c r="B616" s="448"/>
      <c r="C616" s="448"/>
      <c r="D616" s="448"/>
    </row>
    <row r="617" spans="2:4">
      <c r="B617" s="448"/>
      <c r="C617" s="448"/>
      <c r="D617" s="448"/>
    </row>
    <row r="618" spans="2:4">
      <c r="B618" s="448"/>
      <c r="C618" s="448"/>
      <c r="D618" s="448"/>
    </row>
    <row r="619" spans="2:4">
      <c r="B619" s="448"/>
      <c r="C619" s="448"/>
      <c r="D619" s="448"/>
    </row>
    <row r="620" spans="2:4">
      <c r="B620" s="448"/>
      <c r="C620" s="448"/>
      <c r="D620" s="448"/>
    </row>
    <row r="621" spans="2:4">
      <c r="B621" s="448"/>
      <c r="C621" s="448"/>
      <c r="D621" s="448"/>
    </row>
    <row r="622" spans="2:4">
      <c r="B622" s="448"/>
      <c r="C622" s="448"/>
      <c r="D622" s="448"/>
    </row>
    <row r="623" spans="2:4">
      <c r="B623" s="448"/>
      <c r="C623" s="448"/>
      <c r="D623" s="448"/>
    </row>
    <row r="624" spans="2:4">
      <c r="B624" s="448"/>
      <c r="C624" s="448"/>
      <c r="D624" s="448"/>
    </row>
    <row r="625" spans="2:4">
      <c r="B625" s="448"/>
      <c r="C625" s="448"/>
      <c r="D625" s="448"/>
    </row>
    <row r="626" spans="2:4">
      <c r="B626" s="448"/>
      <c r="C626" s="448"/>
      <c r="D626" s="448"/>
    </row>
    <row r="627" spans="2:4">
      <c r="B627" s="448"/>
      <c r="C627" s="448"/>
      <c r="D627" s="448"/>
    </row>
    <row r="628" spans="2:4">
      <c r="B628" s="448"/>
      <c r="C628" s="448"/>
      <c r="D628" s="448"/>
    </row>
    <row r="629" spans="2:4">
      <c r="B629" s="448"/>
      <c r="C629" s="448"/>
      <c r="D629" s="448"/>
    </row>
    <row r="630" spans="2:4">
      <c r="B630" s="448"/>
      <c r="C630" s="448"/>
      <c r="D630" s="448"/>
    </row>
    <row r="631" spans="2:4">
      <c r="B631" s="448"/>
      <c r="C631" s="448"/>
      <c r="D631" s="448"/>
    </row>
    <row r="632" spans="2:4">
      <c r="B632" s="448"/>
      <c r="C632" s="448"/>
      <c r="D632" s="448"/>
    </row>
    <row r="633" spans="2:4">
      <c r="B633" s="448"/>
      <c r="C633" s="448"/>
      <c r="D633" s="448"/>
    </row>
    <row r="634" spans="2:4">
      <c r="B634" s="448"/>
      <c r="C634" s="448"/>
      <c r="D634" s="448"/>
    </row>
    <row r="635" spans="2:4">
      <c r="B635" s="448"/>
      <c r="C635" s="448"/>
      <c r="D635" s="448"/>
    </row>
    <row r="636" spans="2:4">
      <c r="B636" s="448"/>
      <c r="C636" s="448"/>
      <c r="D636" s="448"/>
    </row>
    <row r="637" spans="2:4">
      <c r="B637" s="448"/>
      <c r="C637" s="448"/>
      <c r="D637" s="448"/>
    </row>
    <row r="638" spans="2:4">
      <c r="B638" s="448"/>
      <c r="C638" s="448"/>
      <c r="D638" s="448"/>
    </row>
    <row r="639" spans="2:4">
      <c r="B639" s="448"/>
      <c r="C639" s="448"/>
      <c r="D639" s="448"/>
    </row>
    <row r="640" spans="2:4">
      <c r="B640" s="448"/>
      <c r="C640" s="448"/>
      <c r="D640" s="448"/>
    </row>
    <row r="641" spans="2:4">
      <c r="B641" s="448"/>
      <c r="C641" s="448"/>
      <c r="D641" s="448"/>
    </row>
    <row r="642" spans="2:4">
      <c r="B642" s="448"/>
      <c r="C642" s="448"/>
      <c r="D642" s="448"/>
    </row>
    <row r="643" spans="2:4">
      <c r="B643" s="448"/>
      <c r="C643" s="448"/>
      <c r="D643" s="448"/>
    </row>
    <row r="644" spans="2:4">
      <c r="B644" s="448"/>
      <c r="C644" s="448"/>
      <c r="D644" s="448"/>
    </row>
    <row r="645" spans="2:4">
      <c r="B645" s="448"/>
      <c r="C645" s="448"/>
      <c r="D645" s="448"/>
    </row>
    <row r="646" spans="2:4">
      <c r="B646" s="448"/>
      <c r="C646" s="448"/>
      <c r="D646" s="448"/>
    </row>
    <row r="647" spans="2:4">
      <c r="B647" s="448"/>
      <c r="C647" s="448"/>
      <c r="D647" s="448"/>
    </row>
    <row r="648" spans="2:4">
      <c r="B648" s="448"/>
      <c r="C648" s="448"/>
      <c r="D648" s="448"/>
    </row>
    <row r="649" spans="2:4">
      <c r="B649" s="448"/>
      <c r="C649" s="448"/>
      <c r="D649" s="448"/>
    </row>
    <row r="650" spans="2:4">
      <c r="B650" s="448"/>
      <c r="C650" s="448"/>
      <c r="D650" s="448"/>
    </row>
    <row r="651" spans="2:4">
      <c r="B651" s="448"/>
      <c r="C651" s="448"/>
      <c r="D651" s="448"/>
    </row>
    <row r="652" spans="2:4">
      <c r="B652" s="448"/>
      <c r="C652" s="448"/>
      <c r="D652" s="448"/>
    </row>
    <row r="653" spans="2:4">
      <c r="B653" s="448"/>
      <c r="C653" s="448"/>
      <c r="D653" s="448"/>
    </row>
    <row r="654" spans="2:4">
      <c r="B654" s="448"/>
      <c r="C654" s="448"/>
      <c r="D654" s="448"/>
    </row>
    <row r="655" spans="2:4">
      <c r="B655" s="448"/>
      <c r="C655" s="448"/>
      <c r="D655" s="448"/>
    </row>
    <row r="656" spans="2:4">
      <c r="B656" s="448"/>
      <c r="C656" s="448"/>
      <c r="D656" s="448"/>
    </row>
    <row r="657" spans="2:4">
      <c r="B657" s="448"/>
      <c r="C657" s="448"/>
      <c r="D657" s="448"/>
    </row>
    <row r="658" spans="2:4">
      <c r="B658" s="448"/>
      <c r="C658" s="448"/>
      <c r="D658" s="448"/>
    </row>
    <row r="659" spans="2:4">
      <c r="B659" s="448"/>
      <c r="C659" s="448"/>
      <c r="D659" s="448"/>
    </row>
    <row r="660" spans="2:4">
      <c r="B660" s="448"/>
      <c r="C660" s="448"/>
      <c r="D660" s="448"/>
    </row>
    <row r="661" spans="2:4">
      <c r="B661" s="448"/>
      <c r="C661" s="448"/>
      <c r="D661" s="448"/>
    </row>
    <row r="662" spans="2:4">
      <c r="B662" s="448"/>
      <c r="C662" s="448"/>
      <c r="D662" s="448"/>
    </row>
    <row r="663" spans="2:4">
      <c r="B663" s="448"/>
      <c r="C663" s="448"/>
      <c r="D663" s="448"/>
    </row>
    <row r="664" spans="2:4">
      <c r="B664" s="448"/>
      <c r="C664" s="448"/>
      <c r="D664" s="448"/>
    </row>
    <row r="665" spans="2:4">
      <c r="B665" s="448"/>
      <c r="C665" s="448"/>
      <c r="D665" s="448"/>
    </row>
    <row r="666" spans="2:4">
      <c r="B666" s="448"/>
      <c r="C666" s="448"/>
      <c r="D666" s="448"/>
    </row>
    <row r="667" spans="2:4">
      <c r="B667" s="448"/>
      <c r="C667" s="448"/>
      <c r="D667" s="448"/>
    </row>
    <row r="668" spans="2:4">
      <c r="B668" s="448"/>
      <c r="C668" s="448"/>
      <c r="D668" s="448"/>
    </row>
    <row r="669" spans="2:4">
      <c r="B669" s="448"/>
      <c r="C669" s="448"/>
      <c r="D669" s="448"/>
    </row>
    <row r="670" spans="2:4">
      <c r="B670" s="448"/>
      <c r="C670" s="448"/>
      <c r="D670" s="448"/>
    </row>
    <row r="671" spans="2:4">
      <c r="B671" s="448"/>
      <c r="C671" s="448"/>
      <c r="D671" s="448"/>
    </row>
    <row r="672" spans="2:4">
      <c r="B672" s="448"/>
      <c r="C672" s="448"/>
      <c r="D672" s="448"/>
    </row>
    <row r="673" spans="2:4">
      <c r="B673" s="448"/>
      <c r="C673" s="448"/>
      <c r="D673" s="448"/>
    </row>
    <row r="674" spans="2:4">
      <c r="B674" s="448"/>
      <c r="C674" s="448"/>
      <c r="D674" s="448"/>
    </row>
    <row r="675" spans="2:4">
      <c r="B675" s="448"/>
      <c r="C675" s="448"/>
      <c r="D675" s="448"/>
    </row>
    <row r="676" spans="2:4">
      <c r="B676" s="448"/>
      <c r="C676" s="448"/>
      <c r="D676" s="448"/>
    </row>
    <row r="677" spans="2:4">
      <c r="B677" s="448"/>
      <c r="C677" s="448"/>
      <c r="D677" s="448"/>
    </row>
    <row r="678" spans="2:4">
      <c r="B678" s="448"/>
      <c r="C678" s="448"/>
      <c r="D678" s="448"/>
    </row>
    <row r="679" spans="2:4">
      <c r="B679" s="448"/>
      <c r="C679" s="448"/>
      <c r="D679" s="448"/>
    </row>
    <row r="680" spans="2:4">
      <c r="B680" s="448"/>
      <c r="C680" s="448"/>
      <c r="D680" s="448"/>
    </row>
    <row r="681" spans="2:4">
      <c r="B681" s="448"/>
      <c r="C681" s="448"/>
      <c r="D681" s="448"/>
    </row>
    <row r="682" spans="2:4">
      <c r="B682" s="448"/>
      <c r="C682" s="448"/>
      <c r="D682" s="448"/>
    </row>
    <row r="683" spans="2:4">
      <c r="B683" s="448"/>
      <c r="C683" s="448"/>
      <c r="D683" s="448"/>
    </row>
    <row r="684" spans="2:4">
      <c r="B684" s="448"/>
      <c r="C684" s="448"/>
      <c r="D684" s="448"/>
    </row>
    <row r="685" spans="2:4">
      <c r="B685" s="448"/>
      <c r="C685" s="448"/>
      <c r="D685" s="448"/>
    </row>
    <row r="686" spans="2:4">
      <c r="B686" s="448"/>
      <c r="C686" s="448"/>
      <c r="D686" s="448"/>
    </row>
    <row r="687" spans="2:4">
      <c r="B687" s="448"/>
      <c r="C687" s="448"/>
      <c r="D687" s="448"/>
    </row>
    <row r="688" spans="2:4">
      <c r="B688" s="448"/>
      <c r="C688" s="448"/>
      <c r="D688" s="448"/>
    </row>
    <row r="689" spans="2:4">
      <c r="B689" s="448"/>
      <c r="C689" s="448"/>
      <c r="D689" s="448"/>
    </row>
    <row r="690" spans="2:4">
      <c r="B690" s="448"/>
      <c r="C690" s="448"/>
      <c r="D690" s="448"/>
    </row>
    <row r="691" spans="2:4">
      <c r="B691" s="448"/>
      <c r="C691" s="448"/>
      <c r="D691" s="448"/>
    </row>
    <row r="692" spans="2:4">
      <c r="B692" s="448"/>
      <c r="C692" s="448"/>
      <c r="D692" s="448"/>
    </row>
    <row r="693" spans="2:4">
      <c r="B693" s="448"/>
      <c r="C693" s="448"/>
      <c r="D693" s="448"/>
    </row>
    <row r="694" spans="2:4">
      <c r="B694" s="448"/>
      <c r="C694" s="448"/>
      <c r="D694" s="448"/>
    </row>
    <row r="695" spans="2:4">
      <c r="B695" s="448"/>
      <c r="C695" s="448"/>
      <c r="D695" s="448"/>
    </row>
    <row r="696" spans="2:4">
      <c r="B696" s="448"/>
      <c r="C696" s="448"/>
      <c r="D696" s="448"/>
    </row>
    <row r="697" spans="2:4">
      <c r="B697" s="448"/>
      <c r="C697" s="448"/>
      <c r="D697" s="448"/>
    </row>
    <row r="698" spans="2:4">
      <c r="B698" s="448"/>
      <c r="C698" s="448"/>
      <c r="D698" s="448"/>
    </row>
    <row r="699" spans="2:4">
      <c r="B699" s="448"/>
      <c r="C699" s="448"/>
      <c r="D699" s="448"/>
    </row>
    <row r="700" spans="2:4">
      <c r="B700" s="448"/>
      <c r="C700" s="448"/>
      <c r="D700" s="448"/>
    </row>
    <row r="701" spans="2:4">
      <c r="B701" s="448"/>
      <c r="C701" s="448"/>
      <c r="D701" s="448"/>
    </row>
    <row r="702" spans="2:4">
      <c r="B702" s="448"/>
      <c r="C702" s="448"/>
      <c r="D702" s="448"/>
    </row>
    <row r="703" spans="2:4">
      <c r="B703" s="448"/>
      <c r="C703" s="448"/>
      <c r="D703" s="448"/>
    </row>
    <row r="704" spans="2:4">
      <c r="B704" s="448"/>
      <c r="C704" s="448"/>
      <c r="D704" s="448"/>
    </row>
    <row r="705" spans="2:4">
      <c r="B705" s="448"/>
      <c r="C705" s="448"/>
      <c r="D705" s="448"/>
    </row>
    <row r="706" spans="2:4">
      <c r="B706" s="448"/>
      <c r="C706" s="448"/>
      <c r="D706" s="448"/>
    </row>
    <row r="707" spans="2:4">
      <c r="B707" s="448"/>
      <c r="C707" s="448"/>
      <c r="D707" s="448"/>
    </row>
    <row r="708" spans="2:4">
      <c r="B708" s="448"/>
      <c r="C708" s="448"/>
      <c r="D708" s="448"/>
    </row>
    <row r="709" spans="2:4">
      <c r="B709" s="448"/>
      <c r="C709" s="448"/>
      <c r="D709" s="448"/>
    </row>
    <row r="710" spans="2:4">
      <c r="B710" s="448"/>
      <c r="C710" s="448"/>
      <c r="D710" s="448"/>
    </row>
    <row r="711" spans="2:4">
      <c r="B711" s="448"/>
      <c r="C711" s="448"/>
      <c r="D711" s="448"/>
    </row>
    <row r="712" spans="2:4">
      <c r="B712" s="448"/>
      <c r="C712" s="448"/>
      <c r="D712" s="448"/>
    </row>
    <row r="713" spans="2:4">
      <c r="B713" s="448"/>
      <c r="C713" s="448"/>
      <c r="D713" s="448"/>
    </row>
    <row r="714" spans="2:4">
      <c r="B714" s="448"/>
      <c r="C714" s="448"/>
      <c r="D714" s="448"/>
    </row>
    <row r="715" spans="2:4">
      <c r="B715" s="448"/>
      <c r="C715" s="448"/>
      <c r="D715" s="448"/>
    </row>
    <row r="716" spans="2:4">
      <c r="B716" s="448"/>
      <c r="C716" s="448"/>
      <c r="D716" s="448"/>
    </row>
    <row r="717" spans="2:4">
      <c r="B717" s="448"/>
      <c r="C717" s="448"/>
      <c r="D717" s="448"/>
    </row>
    <row r="718" spans="2:4">
      <c r="B718" s="448"/>
      <c r="C718" s="448"/>
      <c r="D718" s="448"/>
    </row>
    <row r="719" spans="2:4">
      <c r="B719" s="448"/>
      <c r="C719" s="448"/>
      <c r="D719" s="448"/>
    </row>
    <row r="720" spans="2:4">
      <c r="B720" s="448"/>
      <c r="C720" s="448"/>
      <c r="D720" s="448"/>
    </row>
    <row r="721" spans="2:4">
      <c r="B721" s="448"/>
      <c r="C721" s="448"/>
      <c r="D721" s="448"/>
    </row>
    <row r="722" spans="2:4">
      <c r="B722" s="448"/>
      <c r="C722" s="448"/>
      <c r="D722" s="448"/>
    </row>
    <row r="723" spans="2:4">
      <c r="B723" s="448"/>
      <c r="C723" s="448"/>
      <c r="D723" s="448"/>
    </row>
    <row r="724" spans="2:4">
      <c r="B724" s="448"/>
      <c r="C724" s="448"/>
      <c r="D724" s="448"/>
    </row>
    <row r="725" spans="2:4">
      <c r="B725" s="448"/>
      <c r="C725" s="448"/>
      <c r="D725" s="448"/>
    </row>
    <row r="726" spans="2:4">
      <c r="B726" s="448"/>
      <c r="C726" s="448"/>
      <c r="D726" s="448"/>
    </row>
    <row r="727" spans="2:4">
      <c r="B727" s="448"/>
      <c r="C727" s="448"/>
      <c r="D727" s="448"/>
    </row>
    <row r="728" spans="2:4">
      <c r="B728" s="448"/>
      <c r="C728" s="448"/>
      <c r="D728" s="448"/>
    </row>
    <row r="729" spans="2:4">
      <c r="B729" s="448"/>
      <c r="C729" s="448"/>
      <c r="D729" s="448"/>
    </row>
    <row r="730" spans="2:4">
      <c r="B730" s="448"/>
      <c r="C730" s="448"/>
      <c r="D730" s="448"/>
    </row>
    <row r="731" spans="2:4">
      <c r="B731" s="448"/>
      <c r="C731" s="448"/>
      <c r="D731" s="448"/>
    </row>
    <row r="732" spans="2:4">
      <c r="B732" s="448"/>
      <c r="C732" s="448"/>
      <c r="D732" s="448"/>
    </row>
    <row r="733" spans="2:4">
      <c r="B733" s="448"/>
      <c r="C733" s="448"/>
      <c r="D733" s="448"/>
    </row>
    <row r="734" spans="2:4">
      <c r="B734" s="448"/>
      <c r="C734" s="448"/>
      <c r="D734" s="448"/>
    </row>
    <row r="735" spans="2:4">
      <c r="B735" s="448"/>
      <c r="C735" s="448"/>
      <c r="D735" s="448"/>
    </row>
    <row r="736" spans="2:4">
      <c r="B736" s="448"/>
      <c r="C736" s="448"/>
      <c r="D736" s="448"/>
    </row>
    <row r="737" spans="2:4">
      <c r="B737" s="448"/>
      <c r="C737" s="448"/>
      <c r="D737" s="448"/>
    </row>
    <row r="738" spans="2:4">
      <c r="B738" s="448"/>
      <c r="C738" s="448"/>
      <c r="D738" s="448"/>
    </row>
    <row r="739" spans="2:4">
      <c r="B739" s="448"/>
      <c r="C739" s="448"/>
      <c r="D739" s="448"/>
    </row>
    <row r="740" spans="2:4">
      <c r="B740" s="448"/>
      <c r="C740" s="448"/>
      <c r="D740" s="448"/>
    </row>
    <row r="741" spans="2:4">
      <c r="B741" s="448"/>
      <c r="C741" s="448"/>
      <c r="D741" s="448"/>
    </row>
    <row r="742" spans="2:4">
      <c r="B742" s="448"/>
      <c r="C742" s="448"/>
      <c r="D742" s="448"/>
    </row>
    <row r="743" spans="2:4">
      <c r="B743" s="448"/>
      <c r="C743" s="448"/>
      <c r="D743" s="448"/>
    </row>
    <row r="744" spans="2:4">
      <c r="B744" s="448"/>
      <c r="C744" s="448"/>
      <c r="D744" s="448"/>
    </row>
    <row r="745" spans="2:4">
      <c r="B745" s="448"/>
      <c r="C745" s="448"/>
      <c r="D745" s="448"/>
    </row>
    <row r="746" spans="2:4">
      <c r="B746" s="448"/>
      <c r="C746" s="448"/>
      <c r="D746" s="448"/>
    </row>
    <row r="747" spans="2:4">
      <c r="B747" s="448"/>
      <c r="C747" s="448"/>
      <c r="D747" s="448"/>
    </row>
    <row r="748" spans="2:4">
      <c r="B748" s="448"/>
      <c r="C748" s="448"/>
      <c r="D748" s="448"/>
    </row>
    <row r="749" spans="2:4">
      <c r="B749" s="448"/>
      <c r="C749" s="448"/>
      <c r="D749" s="448"/>
    </row>
    <row r="750" spans="2:4">
      <c r="B750" s="448"/>
      <c r="C750" s="448"/>
      <c r="D750" s="448"/>
    </row>
    <row r="751" spans="2:4">
      <c r="B751" s="448"/>
      <c r="C751" s="448"/>
      <c r="D751" s="448"/>
    </row>
    <row r="752" spans="2:4">
      <c r="B752" s="448"/>
      <c r="C752" s="448"/>
      <c r="D752" s="448"/>
    </row>
    <row r="753" spans="2:4">
      <c r="B753" s="448"/>
      <c r="C753" s="448"/>
      <c r="D753" s="448"/>
    </row>
    <row r="754" spans="2:4">
      <c r="B754" s="448"/>
      <c r="C754" s="448"/>
      <c r="D754" s="448"/>
    </row>
    <row r="755" spans="2:4">
      <c r="B755" s="448"/>
      <c r="C755" s="448"/>
      <c r="D755" s="448"/>
    </row>
    <row r="756" spans="2:4">
      <c r="B756" s="448"/>
      <c r="C756" s="448"/>
      <c r="D756" s="448"/>
    </row>
    <row r="757" spans="2:4">
      <c r="B757" s="448"/>
      <c r="C757" s="448"/>
      <c r="D757" s="448"/>
    </row>
    <row r="758" spans="2:4">
      <c r="B758" s="448"/>
      <c r="C758" s="448"/>
      <c r="D758" s="448"/>
    </row>
    <row r="759" spans="2:4">
      <c r="B759" s="448"/>
      <c r="C759" s="448"/>
      <c r="D759" s="448"/>
    </row>
    <row r="760" spans="2:4">
      <c r="B760" s="448"/>
      <c r="C760" s="448"/>
      <c r="D760" s="448"/>
    </row>
    <row r="761" spans="2:4">
      <c r="B761" s="448"/>
      <c r="C761" s="448"/>
      <c r="D761" s="448"/>
    </row>
    <row r="762" spans="2:4">
      <c r="B762" s="448"/>
      <c r="C762" s="448"/>
      <c r="D762" s="448"/>
    </row>
    <row r="763" spans="2:4">
      <c r="B763" s="448"/>
      <c r="C763" s="448"/>
      <c r="D763" s="448"/>
    </row>
    <row r="764" spans="2:4">
      <c r="B764" s="448"/>
      <c r="C764" s="448"/>
      <c r="D764" s="448"/>
    </row>
    <row r="765" spans="2:4">
      <c r="B765" s="448"/>
      <c r="C765" s="448"/>
      <c r="D765" s="448"/>
    </row>
    <row r="766" spans="2:4">
      <c r="B766" s="448"/>
      <c r="C766" s="448"/>
      <c r="D766" s="448"/>
    </row>
    <row r="767" spans="2:4">
      <c r="B767" s="448"/>
      <c r="C767" s="448"/>
      <c r="D767" s="448"/>
    </row>
    <row r="768" spans="2:4">
      <c r="B768" s="448"/>
      <c r="C768" s="448"/>
      <c r="D768" s="448"/>
    </row>
    <row r="769" spans="2:4">
      <c r="B769" s="448"/>
      <c r="C769" s="448"/>
      <c r="D769" s="448"/>
    </row>
    <row r="770" spans="2:4">
      <c r="B770" s="448"/>
      <c r="C770" s="448"/>
      <c r="D770" s="448"/>
    </row>
    <row r="771" spans="2:4">
      <c r="B771" s="448"/>
      <c r="C771" s="448"/>
      <c r="D771" s="448"/>
    </row>
    <row r="772" spans="2:4">
      <c r="B772" s="448"/>
      <c r="C772" s="448"/>
      <c r="D772" s="448"/>
    </row>
    <row r="773" spans="2:4">
      <c r="B773" s="448"/>
      <c r="C773" s="448"/>
      <c r="D773" s="448"/>
    </row>
    <row r="774" spans="2:4">
      <c r="B774" s="448"/>
      <c r="C774" s="448"/>
      <c r="D774" s="448"/>
    </row>
    <row r="775" spans="2:4">
      <c r="B775" s="448"/>
      <c r="C775" s="448"/>
      <c r="D775" s="448"/>
    </row>
    <row r="776" spans="2:4">
      <c r="B776" s="448"/>
      <c r="C776" s="448"/>
      <c r="D776" s="448"/>
    </row>
    <row r="777" spans="2:4">
      <c r="B777" s="448"/>
      <c r="C777" s="448"/>
      <c r="D777" s="448"/>
    </row>
    <row r="778" spans="2:4">
      <c r="B778" s="448"/>
      <c r="C778" s="448"/>
      <c r="D778" s="448"/>
    </row>
    <row r="779" spans="2:4">
      <c r="B779" s="448"/>
      <c r="C779" s="448"/>
      <c r="D779" s="448"/>
    </row>
    <row r="780" spans="2:4">
      <c r="B780" s="448"/>
      <c r="C780" s="448"/>
      <c r="D780" s="448"/>
    </row>
    <row r="781" spans="2:4">
      <c r="B781" s="448"/>
      <c r="C781" s="448"/>
      <c r="D781" s="448"/>
    </row>
    <row r="782" spans="2:4">
      <c r="B782" s="448"/>
      <c r="C782" s="448"/>
      <c r="D782" s="448"/>
    </row>
    <row r="783" spans="2:4">
      <c r="B783" s="448"/>
      <c r="C783" s="448"/>
      <c r="D783" s="448"/>
    </row>
    <row r="784" spans="2:4">
      <c r="B784" s="448"/>
      <c r="C784" s="448"/>
      <c r="D784" s="448"/>
    </row>
    <row r="785" spans="2:4">
      <c r="B785" s="448"/>
      <c r="C785" s="448"/>
      <c r="D785" s="448"/>
    </row>
    <row r="786" spans="2:4">
      <c r="B786" s="448"/>
      <c r="C786" s="448"/>
      <c r="D786" s="448"/>
    </row>
    <row r="787" spans="2:4">
      <c r="B787" s="448"/>
      <c r="C787" s="448"/>
      <c r="D787" s="448"/>
    </row>
    <row r="788" spans="2:4">
      <c r="B788" s="448"/>
      <c r="C788" s="448"/>
      <c r="D788" s="448"/>
    </row>
    <row r="789" spans="2:4">
      <c r="B789" s="448"/>
      <c r="C789" s="448"/>
      <c r="D789" s="448"/>
    </row>
    <row r="790" spans="2:4">
      <c r="B790" s="448"/>
      <c r="C790" s="448"/>
      <c r="D790" s="448"/>
    </row>
    <row r="791" spans="2:4">
      <c r="B791" s="448"/>
      <c r="C791" s="448"/>
      <c r="D791" s="448"/>
    </row>
    <row r="792" spans="2:4">
      <c r="B792" s="448"/>
      <c r="C792" s="448"/>
      <c r="D792" s="448"/>
    </row>
    <row r="793" spans="2:4">
      <c r="B793" s="448"/>
      <c r="C793" s="448"/>
      <c r="D793" s="448"/>
    </row>
    <row r="794" spans="2:4">
      <c r="B794" s="448"/>
      <c r="C794" s="448"/>
      <c r="D794" s="448"/>
    </row>
    <row r="795" spans="2:4">
      <c r="B795" s="448"/>
      <c r="C795" s="448"/>
      <c r="D795" s="448"/>
    </row>
    <row r="796" spans="2:4">
      <c r="B796" s="448"/>
      <c r="C796" s="448"/>
      <c r="D796" s="448"/>
    </row>
    <row r="797" spans="2:4">
      <c r="B797" s="448"/>
      <c r="C797" s="448"/>
      <c r="D797" s="448"/>
    </row>
    <row r="798" spans="2:4">
      <c r="B798" s="448"/>
      <c r="C798" s="448"/>
      <c r="D798" s="448"/>
    </row>
    <row r="799" spans="2:4">
      <c r="B799" s="448"/>
      <c r="C799" s="448"/>
      <c r="D799" s="448"/>
    </row>
    <row r="800" spans="2:4">
      <c r="B800" s="448"/>
      <c r="C800" s="448"/>
      <c r="D800" s="448"/>
    </row>
    <row r="801" spans="2:4">
      <c r="B801" s="448"/>
      <c r="C801" s="448"/>
      <c r="D801" s="448"/>
    </row>
    <row r="802" spans="2:4">
      <c r="B802" s="448"/>
      <c r="C802" s="448"/>
      <c r="D802" s="448"/>
    </row>
    <row r="803" spans="2:4">
      <c r="B803" s="448"/>
      <c r="C803" s="448"/>
      <c r="D803" s="448"/>
    </row>
    <row r="804" spans="2:4">
      <c r="B804" s="448"/>
      <c r="C804" s="448"/>
      <c r="D804" s="448"/>
    </row>
    <row r="805" spans="2:4">
      <c r="B805" s="448"/>
      <c r="C805" s="448"/>
      <c r="D805" s="448"/>
    </row>
    <row r="806" spans="2:4">
      <c r="B806" s="448"/>
      <c r="C806" s="448"/>
      <c r="D806" s="448"/>
    </row>
    <row r="807" spans="2:4">
      <c r="B807" s="448"/>
      <c r="C807" s="448"/>
      <c r="D807" s="448"/>
    </row>
    <row r="808" spans="2:4">
      <c r="B808" s="448"/>
      <c r="C808" s="448"/>
      <c r="D808" s="448"/>
    </row>
    <row r="809" spans="2:4">
      <c r="B809" s="448"/>
      <c r="C809" s="448"/>
      <c r="D809" s="448"/>
    </row>
    <row r="810" spans="2:4">
      <c r="B810" s="448"/>
      <c r="C810" s="448"/>
      <c r="D810" s="448"/>
    </row>
    <row r="811" spans="2:4">
      <c r="B811" s="448"/>
      <c r="C811" s="448"/>
      <c r="D811" s="448"/>
    </row>
    <row r="812" spans="2:4">
      <c r="B812" s="448"/>
      <c r="C812" s="448"/>
      <c r="D812" s="448"/>
    </row>
    <row r="813" spans="2:4">
      <c r="B813" s="448"/>
      <c r="C813" s="448"/>
      <c r="D813" s="448"/>
    </row>
    <row r="814" spans="2:4">
      <c r="B814" s="448"/>
      <c r="C814" s="448"/>
      <c r="D814" s="448"/>
    </row>
    <row r="815" spans="2:4">
      <c r="B815" s="448"/>
      <c r="C815" s="448"/>
      <c r="D815" s="448"/>
    </row>
  </sheetData>
  <mergeCells count="4">
    <mergeCell ref="B31:I31"/>
    <mergeCell ref="B33:I33"/>
    <mergeCell ref="F65:H65"/>
    <mergeCell ref="A32:I32"/>
  </mergeCells>
  <phoneticPr fontId="11" type="noConversion"/>
  <printOptions horizontalCentered="1"/>
  <pageMargins left="0.11811023622047245" right="0.11811023622047245" top="0.43307086614173229" bottom="0.23622047244094491" header="0.15748031496062992" footer="0.15748031496062992"/>
  <pageSetup paperSize="9"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sheetPr codeName="Feuil28">
    <pageSetUpPr fitToPage="1"/>
  </sheetPr>
  <dimension ref="A1:L90"/>
  <sheetViews>
    <sheetView zoomScaleNormal="100" workbookViewId="0">
      <selection activeCell="H3" sqref="H3"/>
    </sheetView>
  </sheetViews>
  <sheetFormatPr baseColWidth="10" defaultRowHeight="12.75"/>
  <cols>
    <col min="1" max="1" width="10.42578125" style="1429" customWidth="1"/>
    <col min="2" max="2" width="10.28515625" style="1429" customWidth="1"/>
    <col min="3" max="3" width="10.28515625" style="1631" customWidth="1"/>
    <col min="4" max="10" width="10.28515625" style="1429" customWidth="1"/>
    <col min="11" max="16384" width="11.42578125" style="1429"/>
  </cols>
  <sheetData>
    <row r="1" spans="1:12" ht="14.25">
      <c r="A1" s="1467" t="s">
        <v>1214</v>
      </c>
      <c r="B1" s="1468"/>
      <c r="C1" s="1624"/>
      <c r="D1" s="1468"/>
      <c r="E1" s="1468"/>
      <c r="F1" s="1468"/>
      <c r="G1" s="1468"/>
      <c r="H1" s="1468"/>
      <c r="I1" s="1468"/>
      <c r="J1" s="1468"/>
    </row>
    <row r="2" spans="1:12" s="1425" customFormat="1">
      <c r="C2" s="1625"/>
      <c r="J2" s="123" t="s">
        <v>1190</v>
      </c>
    </row>
    <row r="3" spans="1:12" s="1425" customFormat="1" ht="15.75" customHeight="1" thickBot="1">
      <c r="C3" s="1625"/>
    </row>
    <row r="4" spans="1:12" s="1425" customFormat="1" ht="20.25" thickTop="1" thickBot="1">
      <c r="C4" s="1625"/>
      <c r="D4" s="1903" t="s">
        <v>452</v>
      </c>
      <c r="E4" s="1904"/>
      <c r="F4" s="1904"/>
      <c r="G4" s="1904"/>
      <c r="H4" s="1904"/>
      <c r="I4" s="1904"/>
      <c r="J4" s="1905"/>
    </row>
    <row r="5" spans="1:12" s="1425" customFormat="1" ht="23.25" customHeight="1" thickTop="1">
      <c r="C5" s="1625"/>
      <c r="D5" s="1911" t="s">
        <v>1138</v>
      </c>
      <c r="E5" s="1909"/>
      <c r="F5" s="1910"/>
      <c r="G5" s="1908" t="s">
        <v>1139</v>
      </c>
      <c r="H5" s="1909"/>
      <c r="I5" s="1910"/>
      <c r="J5" s="1906" t="s">
        <v>466</v>
      </c>
    </row>
    <row r="6" spans="1:12" s="1425" customFormat="1" ht="24">
      <c r="A6" s="1500" t="s">
        <v>1151</v>
      </c>
      <c r="B6" s="1471" t="s">
        <v>1099</v>
      </c>
      <c r="C6" s="1626" t="s">
        <v>1145</v>
      </c>
      <c r="D6" s="1434" t="s">
        <v>547</v>
      </c>
      <c r="E6" s="1430" t="s">
        <v>548</v>
      </c>
      <c r="F6" s="1502" t="s">
        <v>1100</v>
      </c>
      <c r="G6" s="1434" t="s">
        <v>547</v>
      </c>
      <c r="H6" s="1430" t="s">
        <v>548</v>
      </c>
      <c r="I6" s="1502" t="s">
        <v>1100</v>
      </c>
      <c r="J6" s="1912"/>
    </row>
    <row r="7" spans="1:12" ht="12" customHeight="1">
      <c r="A7" s="1901" t="s">
        <v>11</v>
      </c>
      <c r="B7" s="1897" t="s">
        <v>1101</v>
      </c>
      <c r="C7" s="1627" t="s">
        <v>12</v>
      </c>
      <c r="D7" s="1437">
        <v>112</v>
      </c>
      <c r="E7" s="1438">
        <v>72</v>
      </c>
      <c r="F7" s="1442">
        <v>184</v>
      </c>
      <c r="G7" s="1438">
        <v>98</v>
      </c>
      <c r="H7" s="1438">
        <v>76</v>
      </c>
      <c r="I7" s="1442">
        <v>174</v>
      </c>
      <c r="J7" s="1441">
        <v>358</v>
      </c>
    </row>
    <row r="8" spans="1:12" ht="12" customHeight="1">
      <c r="A8" s="1901"/>
      <c r="B8" s="1897"/>
      <c r="C8" s="1628" t="s">
        <v>15</v>
      </c>
      <c r="D8" s="1443">
        <v>69</v>
      </c>
      <c r="E8" s="1444">
        <v>75</v>
      </c>
      <c r="F8" s="1448">
        <v>144</v>
      </c>
      <c r="G8" s="1444">
        <v>77</v>
      </c>
      <c r="H8" s="1444">
        <v>79</v>
      </c>
      <c r="I8" s="1448">
        <v>156</v>
      </c>
      <c r="J8" s="1447">
        <v>300</v>
      </c>
    </row>
    <row r="9" spans="1:12" ht="12" customHeight="1">
      <c r="A9" s="1901"/>
      <c r="B9" s="1897"/>
      <c r="C9" s="1628" t="s">
        <v>18</v>
      </c>
      <c r="D9" s="1443">
        <v>7</v>
      </c>
      <c r="E9" s="1444">
        <v>6</v>
      </c>
      <c r="F9" s="1448">
        <v>13</v>
      </c>
      <c r="G9" s="1444">
        <v>11</v>
      </c>
      <c r="H9" s="1444">
        <v>30</v>
      </c>
      <c r="I9" s="1448">
        <v>41</v>
      </c>
      <c r="J9" s="1447">
        <v>54</v>
      </c>
    </row>
    <row r="10" spans="1:12" ht="12" customHeight="1">
      <c r="A10" s="1901"/>
      <c r="B10" s="1897"/>
      <c r="C10" s="1629" t="s">
        <v>21</v>
      </c>
      <c r="D10" s="1449">
        <v>39</v>
      </c>
      <c r="E10" s="1450">
        <v>50</v>
      </c>
      <c r="F10" s="1454">
        <v>89</v>
      </c>
      <c r="G10" s="1450">
        <v>20</v>
      </c>
      <c r="H10" s="1450">
        <v>18</v>
      </c>
      <c r="I10" s="1454">
        <v>38</v>
      </c>
      <c r="J10" s="1453">
        <v>127</v>
      </c>
    </row>
    <row r="11" spans="1:12" ht="12" customHeight="1">
      <c r="A11" s="1901"/>
      <c r="B11" s="1894" t="s">
        <v>1102</v>
      </c>
      <c r="C11" s="1895"/>
      <c r="D11" s="1503">
        <v>227</v>
      </c>
      <c r="E11" s="1504">
        <v>203</v>
      </c>
      <c r="F11" s="1504">
        <v>430</v>
      </c>
      <c r="G11" s="1504">
        <v>206</v>
      </c>
      <c r="H11" s="1504">
        <v>203</v>
      </c>
      <c r="I11" s="1504">
        <v>409</v>
      </c>
      <c r="J11" s="1506">
        <v>839</v>
      </c>
    </row>
    <row r="12" spans="1:12" ht="12" customHeight="1">
      <c r="A12" s="1901"/>
      <c r="B12" s="1896" t="s">
        <v>1103</v>
      </c>
      <c r="C12" s="1627" t="s">
        <v>23</v>
      </c>
      <c r="D12" s="1437">
        <v>80</v>
      </c>
      <c r="E12" s="1438">
        <v>103</v>
      </c>
      <c r="F12" s="1442">
        <v>183</v>
      </c>
      <c r="G12" s="1438">
        <v>56</v>
      </c>
      <c r="H12" s="1438">
        <v>85</v>
      </c>
      <c r="I12" s="1442">
        <v>141</v>
      </c>
      <c r="J12" s="1441">
        <v>324</v>
      </c>
    </row>
    <row r="13" spans="1:12" ht="12" customHeight="1">
      <c r="A13" s="1901"/>
      <c r="B13" s="1897"/>
      <c r="C13" s="1629" t="s">
        <v>25</v>
      </c>
      <c r="D13" s="1449">
        <v>61</v>
      </c>
      <c r="E13" s="1450">
        <v>47</v>
      </c>
      <c r="F13" s="1454">
        <v>108</v>
      </c>
      <c r="G13" s="1450">
        <v>89</v>
      </c>
      <c r="H13" s="1450">
        <v>70</v>
      </c>
      <c r="I13" s="1454">
        <v>159</v>
      </c>
      <c r="J13" s="1453">
        <v>267</v>
      </c>
    </row>
    <row r="14" spans="1:12" ht="12" customHeight="1">
      <c r="A14" s="1901"/>
      <c r="B14" s="1898" t="s">
        <v>1104</v>
      </c>
      <c r="C14" s="1899"/>
      <c r="D14" s="1518">
        <v>141</v>
      </c>
      <c r="E14" s="1519">
        <v>150</v>
      </c>
      <c r="F14" s="1519">
        <v>291</v>
      </c>
      <c r="G14" s="1519">
        <v>145</v>
      </c>
      <c r="H14" s="1519">
        <v>155</v>
      </c>
      <c r="I14" s="1519">
        <v>300</v>
      </c>
      <c r="J14" s="1521">
        <v>591</v>
      </c>
    </row>
    <row r="15" spans="1:12" s="1431" customFormat="1" ht="12" customHeight="1">
      <c r="A15" s="1892" t="s">
        <v>1105</v>
      </c>
      <c r="B15" s="1902"/>
      <c r="C15" s="1630"/>
      <c r="D15" s="1514">
        <v>368</v>
      </c>
      <c r="E15" s="1515">
        <v>353</v>
      </c>
      <c r="F15" s="1508">
        <v>721</v>
      </c>
      <c r="G15" s="1515">
        <v>351</v>
      </c>
      <c r="H15" s="1515">
        <v>358</v>
      </c>
      <c r="I15" s="1508">
        <v>709</v>
      </c>
      <c r="J15" s="1517">
        <v>1430</v>
      </c>
      <c r="L15" s="1429"/>
    </row>
    <row r="16" spans="1:12" ht="12" customHeight="1">
      <c r="A16" s="1896" t="s">
        <v>376</v>
      </c>
      <c r="B16" s="1896" t="s">
        <v>1106</v>
      </c>
      <c r="C16" s="1627" t="s">
        <v>28</v>
      </c>
      <c r="D16" s="1437">
        <v>18</v>
      </c>
      <c r="E16" s="1438">
        <v>8</v>
      </c>
      <c r="F16" s="1442">
        <v>26</v>
      </c>
      <c r="G16" s="1438">
        <v>47</v>
      </c>
      <c r="H16" s="1438">
        <v>22</v>
      </c>
      <c r="I16" s="1442">
        <v>69</v>
      </c>
      <c r="J16" s="1441">
        <v>95</v>
      </c>
    </row>
    <row r="17" spans="1:10" ht="12" customHeight="1">
      <c r="A17" s="1897"/>
      <c r="B17" s="1897"/>
      <c r="C17" s="1628" t="s">
        <v>30</v>
      </c>
      <c r="D17" s="1443">
        <v>3</v>
      </c>
      <c r="E17" s="1444">
        <v>3</v>
      </c>
      <c r="F17" s="1448">
        <v>6</v>
      </c>
      <c r="G17" s="1444">
        <v>7</v>
      </c>
      <c r="H17" s="1444">
        <v>8</v>
      </c>
      <c r="I17" s="1448">
        <v>15</v>
      </c>
      <c r="J17" s="1447">
        <v>21</v>
      </c>
    </row>
    <row r="18" spans="1:10" ht="12" customHeight="1">
      <c r="A18" s="1897"/>
      <c r="B18" s="1897"/>
      <c r="C18" s="1628" t="s">
        <v>33</v>
      </c>
      <c r="D18" s="1443">
        <v>21</v>
      </c>
      <c r="E18" s="1444">
        <v>16</v>
      </c>
      <c r="F18" s="1448">
        <v>37</v>
      </c>
      <c r="G18" s="1444">
        <v>43</v>
      </c>
      <c r="H18" s="1444">
        <v>19</v>
      </c>
      <c r="I18" s="1448">
        <v>62</v>
      </c>
      <c r="J18" s="1447">
        <v>99</v>
      </c>
    </row>
    <row r="19" spans="1:10" ht="12" customHeight="1">
      <c r="A19" s="1897"/>
      <c r="B19" s="1897"/>
      <c r="C19" s="1629" t="s">
        <v>36</v>
      </c>
      <c r="D19" s="1449">
        <v>5</v>
      </c>
      <c r="E19" s="1450">
        <v>2</v>
      </c>
      <c r="F19" s="1454">
        <v>7</v>
      </c>
      <c r="G19" s="1450">
        <v>14</v>
      </c>
      <c r="H19" s="1450">
        <v>6</v>
      </c>
      <c r="I19" s="1454">
        <v>20</v>
      </c>
      <c r="J19" s="1453">
        <v>27</v>
      </c>
    </row>
    <row r="20" spans="1:10" ht="12" customHeight="1">
      <c r="A20" s="1897"/>
      <c r="B20" s="1894" t="s">
        <v>1107</v>
      </c>
      <c r="C20" s="1895"/>
      <c r="D20" s="1503">
        <v>47</v>
      </c>
      <c r="E20" s="1504">
        <v>29</v>
      </c>
      <c r="F20" s="1504">
        <v>76</v>
      </c>
      <c r="G20" s="1504">
        <v>111</v>
      </c>
      <c r="H20" s="1504">
        <v>55</v>
      </c>
      <c r="I20" s="1504">
        <v>166</v>
      </c>
      <c r="J20" s="1506">
        <v>242</v>
      </c>
    </row>
    <row r="21" spans="1:10" ht="12" customHeight="1">
      <c r="A21" s="1897"/>
      <c r="B21" s="1896" t="s">
        <v>1108</v>
      </c>
      <c r="C21" s="1632" t="s">
        <v>38</v>
      </c>
      <c r="D21" s="1443">
        <v>16</v>
      </c>
      <c r="E21" s="1444">
        <v>8</v>
      </c>
      <c r="F21" s="1448">
        <v>24</v>
      </c>
      <c r="G21" s="1444">
        <v>118</v>
      </c>
      <c r="H21" s="1444">
        <v>54</v>
      </c>
      <c r="I21" s="1448">
        <v>172</v>
      </c>
      <c r="J21" s="1447">
        <v>196</v>
      </c>
    </row>
    <row r="22" spans="1:10" ht="12" customHeight="1">
      <c r="A22" s="1897"/>
      <c r="B22" s="1897"/>
      <c r="C22" s="1632" t="s">
        <v>40</v>
      </c>
      <c r="D22" s="1443">
        <v>5</v>
      </c>
      <c r="E22" s="1444">
        <v>0</v>
      </c>
      <c r="F22" s="1448">
        <v>5</v>
      </c>
      <c r="G22" s="1444">
        <v>30</v>
      </c>
      <c r="H22" s="1444">
        <v>10</v>
      </c>
      <c r="I22" s="1448">
        <v>40</v>
      </c>
      <c r="J22" s="1447">
        <v>45</v>
      </c>
    </row>
    <row r="23" spans="1:10" ht="12" customHeight="1">
      <c r="A23" s="1897"/>
      <c r="B23" s="1897"/>
      <c r="C23" s="1632" t="s">
        <v>42</v>
      </c>
      <c r="D23" s="1443">
        <v>3</v>
      </c>
      <c r="E23" s="1444">
        <v>0</v>
      </c>
      <c r="F23" s="1448">
        <v>3</v>
      </c>
      <c r="G23" s="1444">
        <v>15</v>
      </c>
      <c r="H23" s="1444">
        <v>2</v>
      </c>
      <c r="I23" s="1448">
        <v>17</v>
      </c>
      <c r="J23" s="1447">
        <v>20</v>
      </c>
    </row>
    <row r="24" spans="1:10" ht="12" customHeight="1">
      <c r="A24" s="1897"/>
      <c r="B24" s="1897"/>
      <c r="C24" s="1632" t="s">
        <v>44</v>
      </c>
      <c r="D24" s="1443">
        <v>17</v>
      </c>
      <c r="E24" s="1444">
        <v>5</v>
      </c>
      <c r="F24" s="1448">
        <v>22</v>
      </c>
      <c r="G24" s="1444">
        <v>89</v>
      </c>
      <c r="H24" s="1444">
        <v>29</v>
      </c>
      <c r="I24" s="1448">
        <v>118</v>
      </c>
      <c r="J24" s="1447">
        <v>140</v>
      </c>
    </row>
    <row r="25" spans="1:10" ht="12" customHeight="1">
      <c r="A25" s="1897"/>
      <c r="B25" s="1897"/>
      <c r="C25" s="1633" t="s">
        <v>46</v>
      </c>
      <c r="D25" s="1449">
        <v>3</v>
      </c>
      <c r="E25" s="1450">
        <v>1</v>
      </c>
      <c r="F25" s="1454">
        <v>4</v>
      </c>
      <c r="G25" s="1450">
        <v>24</v>
      </c>
      <c r="H25" s="1450">
        <v>21</v>
      </c>
      <c r="I25" s="1454">
        <v>45</v>
      </c>
      <c r="J25" s="1453">
        <v>49</v>
      </c>
    </row>
    <row r="26" spans="1:10" ht="12" customHeight="1">
      <c r="A26" s="1897"/>
      <c r="B26" s="1894" t="s">
        <v>1109</v>
      </c>
      <c r="C26" s="1895"/>
      <c r="D26" s="1503">
        <v>44</v>
      </c>
      <c r="E26" s="1504">
        <v>14</v>
      </c>
      <c r="F26" s="1504">
        <v>58</v>
      </c>
      <c r="G26" s="1504">
        <v>276</v>
      </c>
      <c r="H26" s="1504">
        <v>116</v>
      </c>
      <c r="I26" s="1504">
        <v>392</v>
      </c>
      <c r="J26" s="1506">
        <v>450</v>
      </c>
    </row>
    <row r="27" spans="1:10" ht="12" customHeight="1">
      <c r="A27" s="1897"/>
      <c r="B27" s="1896" t="s">
        <v>1110</v>
      </c>
      <c r="C27" s="1632" t="s">
        <v>48</v>
      </c>
      <c r="D27" s="1443">
        <v>44</v>
      </c>
      <c r="E27" s="1444">
        <v>17</v>
      </c>
      <c r="F27" s="1448">
        <v>61</v>
      </c>
      <c r="G27" s="1444">
        <v>75</v>
      </c>
      <c r="H27" s="1444">
        <v>32</v>
      </c>
      <c r="I27" s="1448">
        <v>107</v>
      </c>
      <c r="J27" s="1447">
        <v>168</v>
      </c>
    </row>
    <row r="28" spans="1:10" ht="12" customHeight="1">
      <c r="A28" s="1897"/>
      <c r="B28" s="1897"/>
      <c r="C28" s="1632" t="s">
        <v>50</v>
      </c>
      <c r="D28" s="1443">
        <v>12</v>
      </c>
      <c r="E28" s="1444">
        <v>17</v>
      </c>
      <c r="F28" s="1448">
        <v>29</v>
      </c>
      <c r="G28" s="1444">
        <v>12</v>
      </c>
      <c r="H28" s="1444">
        <v>15</v>
      </c>
      <c r="I28" s="1448">
        <v>27</v>
      </c>
      <c r="J28" s="1447">
        <v>56</v>
      </c>
    </row>
    <row r="29" spans="1:10" ht="12" customHeight="1">
      <c r="A29" s="1897"/>
      <c r="B29" s="1897"/>
      <c r="C29" s="1632" t="s">
        <v>52</v>
      </c>
      <c r="D29" s="1443">
        <v>21</v>
      </c>
      <c r="E29" s="1444">
        <v>13</v>
      </c>
      <c r="F29" s="1448">
        <v>34</v>
      </c>
      <c r="G29" s="1444">
        <v>36</v>
      </c>
      <c r="H29" s="1444">
        <v>25</v>
      </c>
      <c r="I29" s="1448">
        <v>61</v>
      </c>
      <c r="J29" s="1447">
        <v>95</v>
      </c>
    </row>
    <row r="30" spans="1:10" ht="12" customHeight="1">
      <c r="A30" s="1897"/>
      <c r="B30" s="1897"/>
      <c r="C30" s="1633" t="s">
        <v>54</v>
      </c>
      <c r="D30" s="1449">
        <v>45</v>
      </c>
      <c r="E30" s="1450">
        <v>34</v>
      </c>
      <c r="F30" s="1454">
        <v>79</v>
      </c>
      <c r="G30" s="1450">
        <v>42</v>
      </c>
      <c r="H30" s="1450">
        <v>30</v>
      </c>
      <c r="I30" s="1454">
        <v>72</v>
      </c>
      <c r="J30" s="1453">
        <v>151</v>
      </c>
    </row>
    <row r="31" spans="1:10" ht="12" customHeight="1">
      <c r="A31" s="1897"/>
      <c r="B31" s="1894" t="s">
        <v>1111</v>
      </c>
      <c r="C31" s="1895"/>
      <c r="D31" s="1503">
        <v>122</v>
      </c>
      <c r="E31" s="1504">
        <v>81</v>
      </c>
      <c r="F31" s="1504">
        <v>203</v>
      </c>
      <c r="G31" s="1504">
        <v>165</v>
      </c>
      <c r="H31" s="1504">
        <v>102</v>
      </c>
      <c r="I31" s="1504">
        <v>267</v>
      </c>
      <c r="J31" s="1506">
        <v>470</v>
      </c>
    </row>
    <row r="32" spans="1:10" ht="12" customHeight="1">
      <c r="A32" s="1897"/>
      <c r="B32" s="1896" t="s">
        <v>1112</v>
      </c>
      <c r="C32" s="1632" t="s">
        <v>56</v>
      </c>
      <c r="D32" s="1443">
        <v>5</v>
      </c>
      <c r="E32" s="1444">
        <v>7</v>
      </c>
      <c r="F32" s="1448">
        <v>12</v>
      </c>
      <c r="G32" s="1444">
        <v>5</v>
      </c>
      <c r="H32" s="1444">
        <v>3</v>
      </c>
      <c r="I32" s="1448">
        <v>8</v>
      </c>
      <c r="J32" s="1447">
        <v>20</v>
      </c>
    </row>
    <row r="33" spans="1:10" ht="12" customHeight="1">
      <c r="A33" s="1897"/>
      <c r="B33" s="1897"/>
      <c r="C33" s="1632" t="s">
        <v>58</v>
      </c>
      <c r="D33" s="1443">
        <v>11</v>
      </c>
      <c r="E33" s="1444">
        <v>10</v>
      </c>
      <c r="F33" s="1448">
        <v>21</v>
      </c>
      <c r="G33" s="1444">
        <v>38</v>
      </c>
      <c r="H33" s="1444">
        <v>36</v>
      </c>
      <c r="I33" s="1448">
        <v>74</v>
      </c>
      <c r="J33" s="1447">
        <v>95</v>
      </c>
    </row>
    <row r="34" spans="1:10" ht="12" customHeight="1">
      <c r="A34" s="1897"/>
      <c r="B34" s="1897"/>
      <c r="C34" s="1632" t="s">
        <v>60</v>
      </c>
      <c r="D34" s="1443">
        <v>25</v>
      </c>
      <c r="E34" s="1444">
        <v>35</v>
      </c>
      <c r="F34" s="1448">
        <v>60</v>
      </c>
      <c r="G34" s="1444">
        <v>50</v>
      </c>
      <c r="H34" s="1444">
        <v>55</v>
      </c>
      <c r="I34" s="1448">
        <v>105</v>
      </c>
      <c r="J34" s="1447">
        <v>165</v>
      </c>
    </row>
    <row r="35" spans="1:10" ht="12" customHeight="1">
      <c r="A35" s="1897"/>
      <c r="B35" s="1897"/>
      <c r="C35" s="1632" t="s">
        <v>62</v>
      </c>
      <c r="D35" s="1443">
        <v>28</v>
      </c>
      <c r="E35" s="1444">
        <v>21</v>
      </c>
      <c r="F35" s="1448">
        <v>49</v>
      </c>
      <c r="G35" s="1444">
        <v>28</v>
      </c>
      <c r="H35" s="1444">
        <v>23</v>
      </c>
      <c r="I35" s="1448">
        <v>51</v>
      </c>
      <c r="J35" s="1447">
        <v>100</v>
      </c>
    </row>
    <row r="36" spans="1:10" ht="12" customHeight="1">
      <c r="A36" s="1897"/>
      <c r="B36" s="1897"/>
      <c r="C36" s="1633" t="s">
        <v>64</v>
      </c>
      <c r="D36" s="1449">
        <v>8</v>
      </c>
      <c r="E36" s="1450">
        <v>8</v>
      </c>
      <c r="F36" s="1454">
        <v>16</v>
      </c>
      <c r="G36" s="1450">
        <v>11</v>
      </c>
      <c r="H36" s="1450">
        <v>3</v>
      </c>
      <c r="I36" s="1454">
        <v>14</v>
      </c>
      <c r="J36" s="1453">
        <v>30</v>
      </c>
    </row>
    <row r="37" spans="1:10" ht="12" customHeight="1">
      <c r="A37" s="1897"/>
      <c r="B37" s="1894" t="s">
        <v>1113</v>
      </c>
      <c r="C37" s="1895"/>
      <c r="D37" s="1503">
        <v>77</v>
      </c>
      <c r="E37" s="1504">
        <v>81</v>
      </c>
      <c r="F37" s="1504">
        <v>158</v>
      </c>
      <c r="G37" s="1504">
        <v>132</v>
      </c>
      <c r="H37" s="1504">
        <v>120</v>
      </c>
      <c r="I37" s="1504">
        <v>252</v>
      </c>
      <c r="J37" s="1506">
        <v>410</v>
      </c>
    </row>
    <row r="38" spans="1:10" ht="12" customHeight="1">
      <c r="A38" s="1897"/>
      <c r="B38" s="1896" t="s">
        <v>1114</v>
      </c>
      <c r="C38" s="1632" t="s">
        <v>66</v>
      </c>
      <c r="D38" s="1443">
        <v>12</v>
      </c>
      <c r="E38" s="1444">
        <v>3</v>
      </c>
      <c r="F38" s="1448">
        <v>15</v>
      </c>
      <c r="G38" s="1444">
        <v>26</v>
      </c>
      <c r="H38" s="1444">
        <v>18</v>
      </c>
      <c r="I38" s="1448">
        <v>44</v>
      </c>
      <c r="J38" s="1447">
        <v>59</v>
      </c>
    </row>
    <row r="39" spans="1:10" ht="12" customHeight="1">
      <c r="A39" s="1897"/>
      <c r="B39" s="1897"/>
      <c r="C39" s="1632" t="s">
        <v>68</v>
      </c>
      <c r="D39" s="1443">
        <v>13</v>
      </c>
      <c r="E39" s="1444">
        <v>12</v>
      </c>
      <c r="F39" s="1448">
        <v>25</v>
      </c>
      <c r="G39" s="1444">
        <v>39</v>
      </c>
      <c r="H39" s="1444">
        <v>36</v>
      </c>
      <c r="I39" s="1448">
        <v>75</v>
      </c>
      <c r="J39" s="1447">
        <v>100</v>
      </c>
    </row>
    <row r="40" spans="1:10" ht="12" customHeight="1">
      <c r="A40" s="1897"/>
      <c r="B40" s="1897"/>
      <c r="C40" s="1632" t="s">
        <v>127</v>
      </c>
      <c r="D40" s="1443">
        <v>0</v>
      </c>
      <c r="E40" s="1444">
        <v>2</v>
      </c>
      <c r="F40" s="1448">
        <v>2</v>
      </c>
      <c r="G40" s="1444">
        <v>2</v>
      </c>
      <c r="H40" s="1444">
        <v>6</v>
      </c>
      <c r="I40" s="1448">
        <v>8</v>
      </c>
      <c r="J40" s="1447">
        <v>10</v>
      </c>
    </row>
    <row r="41" spans="1:10" ht="12" customHeight="1">
      <c r="A41" s="1897"/>
      <c r="B41" s="1897"/>
      <c r="C41" s="1633" t="s">
        <v>71</v>
      </c>
      <c r="D41" s="1449"/>
      <c r="E41" s="1450"/>
      <c r="F41" s="1454">
        <v>0</v>
      </c>
      <c r="G41" s="1450"/>
      <c r="H41" s="1450"/>
      <c r="I41" s="1454">
        <v>0</v>
      </c>
      <c r="J41" s="1453">
        <v>0</v>
      </c>
    </row>
    <row r="42" spans="1:10" ht="12" customHeight="1">
      <c r="A42" s="1897"/>
      <c r="B42" s="1894" t="s">
        <v>1115</v>
      </c>
      <c r="C42" s="1895"/>
      <c r="D42" s="1503">
        <v>25</v>
      </c>
      <c r="E42" s="1504">
        <v>17</v>
      </c>
      <c r="F42" s="1504">
        <v>42</v>
      </c>
      <c r="G42" s="1504">
        <v>67</v>
      </c>
      <c r="H42" s="1504">
        <v>60</v>
      </c>
      <c r="I42" s="1504">
        <v>127</v>
      </c>
      <c r="J42" s="1506">
        <v>169</v>
      </c>
    </row>
    <row r="43" spans="1:10" ht="12" customHeight="1">
      <c r="A43" s="1897"/>
      <c r="B43" s="1509" t="s">
        <v>1116</v>
      </c>
      <c r="C43" s="1633" t="s">
        <v>73</v>
      </c>
      <c r="D43" s="1449">
        <v>17</v>
      </c>
      <c r="E43" s="1450">
        <v>16</v>
      </c>
      <c r="F43" s="1454">
        <v>33</v>
      </c>
      <c r="G43" s="1450">
        <v>31</v>
      </c>
      <c r="H43" s="1450">
        <v>51</v>
      </c>
      <c r="I43" s="1454">
        <v>82</v>
      </c>
      <c r="J43" s="1453">
        <v>115</v>
      </c>
    </row>
    <row r="44" spans="1:10" ht="12" customHeight="1">
      <c r="A44" s="1897"/>
      <c r="B44" s="1894" t="s">
        <v>1117</v>
      </c>
      <c r="C44" s="1895"/>
      <c r="D44" s="1503">
        <v>17</v>
      </c>
      <c r="E44" s="1504">
        <v>16</v>
      </c>
      <c r="F44" s="1504">
        <v>33</v>
      </c>
      <c r="G44" s="1504">
        <v>31</v>
      </c>
      <c r="H44" s="1504">
        <v>51</v>
      </c>
      <c r="I44" s="1504">
        <v>82</v>
      </c>
      <c r="J44" s="1506">
        <v>115</v>
      </c>
    </row>
    <row r="45" spans="1:10" ht="12" customHeight="1">
      <c r="A45" s="1897"/>
      <c r="B45" s="1896" t="s">
        <v>1118</v>
      </c>
      <c r="C45" s="1628" t="s">
        <v>1009</v>
      </c>
      <c r="D45" s="1443"/>
      <c r="E45" s="1444"/>
      <c r="F45" s="1448">
        <v>0</v>
      </c>
      <c r="G45" s="1444"/>
      <c r="H45" s="1444">
        <v>1</v>
      </c>
      <c r="I45" s="1448">
        <v>1</v>
      </c>
      <c r="J45" s="1447">
        <v>1</v>
      </c>
    </row>
    <row r="46" spans="1:10" ht="12" customHeight="1">
      <c r="A46" s="1897"/>
      <c r="B46" s="1897"/>
      <c r="C46" s="1629" t="s">
        <v>1119</v>
      </c>
      <c r="D46" s="1449"/>
      <c r="E46" s="1450"/>
      <c r="F46" s="1454">
        <v>0</v>
      </c>
      <c r="G46" s="1450"/>
      <c r="H46" s="1450"/>
      <c r="I46" s="1454">
        <v>0</v>
      </c>
      <c r="J46" s="1453">
        <v>0</v>
      </c>
    </row>
    <row r="47" spans="1:10" ht="12" customHeight="1">
      <c r="A47" s="1897"/>
      <c r="B47" s="1898" t="s">
        <v>1120</v>
      </c>
      <c r="C47" s="1899"/>
      <c r="D47" s="1510">
        <v>0</v>
      </c>
      <c r="E47" s="1511">
        <v>0</v>
      </c>
      <c r="F47" s="1511">
        <v>0</v>
      </c>
      <c r="G47" s="1511">
        <v>0</v>
      </c>
      <c r="H47" s="1511">
        <v>1</v>
      </c>
      <c r="I47" s="1511">
        <v>1</v>
      </c>
      <c r="J47" s="1513">
        <v>1</v>
      </c>
    </row>
    <row r="48" spans="1:10" ht="12" customHeight="1">
      <c r="A48" s="1892" t="s">
        <v>1121</v>
      </c>
      <c r="B48" s="1893"/>
      <c r="C48" s="1893"/>
      <c r="D48" s="1514">
        <v>332</v>
      </c>
      <c r="E48" s="1515">
        <v>238</v>
      </c>
      <c r="F48" s="1508">
        <v>570</v>
      </c>
      <c r="G48" s="1515">
        <v>782</v>
      </c>
      <c r="H48" s="1515">
        <v>505</v>
      </c>
      <c r="I48" s="1508">
        <v>1287</v>
      </c>
      <c r="J48" s="1517">
        <v>1857</v>
      </c>
    </row>
    <row r="49" spans="1:10" ht="12" customHeight="1">
      <c r="A49" s="1900" t="s">
        <v>32</v>
      </c>
      <c r="B49" s="1896" t="s">
        <v>1122</v>
      </c>
      <c r="C49" s="1632" t="s">
        <v>79</v>
      </c>
      <c r="D49" s="1443">
        <v>19</v>
      </c>
      <c r="E49" s="1444">
        <v>63</v>
      </c>
      <c r="F49" s="1448">
        <v>82</v>
      </c>
      <c r="G49" s="1444">
        <v>16</v>
      </c>
      <c r="H49" s="1444">
        <v>49</v>
      </c>
      <c r="I49" s="1448">
        <v>65</v>
      </c>
      <c r="J49" s="1447">
        <v>147</v>
      </c>
    </row>
    <row r="50" spans="1:10" ht="12" customHeight="1">
      <c r="A50" s="1901"/>
      <c r="B50" s="1897"/>
      <c r="C50" s="1633" t="s">
        <v>746</v>
      </c>
      <c r="D50" s="1449">
        <v>20</v>
      </c>
      <c r="E50" s="1450">
        <v>54</v>
      </c>
      <c r="F50" s="1454">
        <v>74</v>
      </c>
      <c r="G50" s="1450">
        <v>23</v>
      </c>
      <c r="H50" s="1450">
        <v>44</v>
      </c>
      <c r="I50" s="1454">
        <v>67</v>
      </c>
      <c r="J50" s="1453">
        <v>141</v>
      </c>
    </row>
    <row r="51" spans="1:10" ht="12" customHeight="1">
      <c r="A51" s="1901"/>
      <c r="B51" s="1894" t="s">
        <v>1123</v>
      </c>
      <c r="C51" s="1895"/>
      <c r="D51" s="1503">
        <v>39</v>
      </c>
      <c r="E51" s="1504">
        <v>117</v>
      </c>
      <c r="F51" s="1504">
        <v>156</v>
      </c>
      <c r="G51" s="1504">
        <v>39</v>
      </c>
      <c r="H51" s="1504">
        <v>93</v>
      </c>
      <c r="I51" s="1504">
        <v>132</v>
      </c>
      <c r="J51" s="1506">
        <v>288</v>
      </c>
    </row>
    <row r="52" spans="1:10" ht="12" customHeight="1">
      <c r="A52" s="1901"/>
      <c r="B52" s="1436" t="s">
        <v>1124</v>
      </c>
      <c r="C52" s="1633" t="s">
        <v>747</v>
      </c>
      <c r="D52" s="1449">
        <v>59</v>
      </c>
      <c r="E52" s="1450">
        <v>118</v>
      </c>
      <c r="F52" s="1454">
        <v>177</v>
      </c>
      <c r="G52" s="1450">
        <v>76</v>
      </c>
      <c r="H52" s="1450">
        <v>168</v>
      </c>
      <c r="I52" s="1454">
        <v>244</v>
      </c>
      <c r="J52" s="1453">
        <v>421</v>
      </c>
    </row>
    <row r="53" spans="1:10" ht="12" customHeight="1">
      <c r="A53" s="1901"/>
      <c r="B53" s="1894" t="s">
        <v>1125</v>
      </c>
      <c r="C53" s="1895"/>
      <c r="D53" s="1503">
        <v>59</v>
      </c>
      <c r="E53" s="1504">
        <v>118</v>
      </c>
      <c r="F53" s="1504">
        <v>177</v>
      </c>
      <c r="G53" s="1504">
        <v>76</v>
      </c>
      <c r="H53" s="1504">
        <v>168</v>
      </c>
      <c r="I53" s="1504">
        <v>244</v>
      </c>
      <c r="J53" s="1506">
        <v>421</v>
      </c>
    </row>
    <row r="54" spans="1:10" ht="12" customHeight="1">
      <c r="A54" s="1901"/>
      <c r="B54" s="1896" t="s">
        <v>1126</v>
      </c>
      <c r="C54" s="1632" t="s">
        <v>417</v>
      </c>
      <c r="D54" s="1443">
        <v>7</v>
      </c>
      <c r="E54" s="1444">
        <v>27</v>
      </c>
      <c r="F54" s="1448">
        <v>34</v>
      </c>
      <c r="G54" s="1444">
        <v>16</v>
      </c>
      <c r="H54" s="1444">
        <v>16</v>
      </c>
      <c r="I54" s="1448">
        <v>32</v>
      </c>
      <c r="J54" s="1447">
        <v>66</v>
      </c>
    </row>
    <row r="55" spans="1:10" ht="12" customHeight="1">
      <c r="A55" s="1901"/>
      <c r="B55" s="1897"/>
      <c r="C55" s="1632" t="s">
        <v>418</v>
      </c>
      <c r="D55" s="1443">
        <v>3</v>
      </c>
      <c r="E55" s="1444">
        <v>1</v>
      </c>
      <c r="F55" s="1448">
        <v>4</v>
      </c>
      <c r="G55" s="1444">
        <v>2</v>
      </c>
      <c r="H55" s="1444">
        <v>2</v>
      </c>
      <c r="I55" s="1448">
        <v>4</v>
      </c>
      <c r="J55" s="1447">
        <v>8</v>
      </c>
    </row>
    <row r="56" spans="1:10" ht="12" customHeight="1">
      <c r="A56" s="1901"/>
      <c r="B56" s="1897"/>
      <c r="C56" s="1633" t="s">
        <v>419</v>
      </c>
      <c r="D56" s="1449">
        <v>1</v>
      </c>
      <c r="E56" s="1450">
        <v>7</v>
      </c>
      <c r="F56" s="1454">
        <v>8</v>
      </c>
      <c r="G56" s="1450">
        <v>5</v>
      </c>
      <c r="H56" s="1450">
        <v>9</v>
      </c>
      <c r="I56" s="1454">
        <v>14</v>
      </c>
      <c r="J56" s="1453">
        <v>22</v>
      </c>
    </row>
    <row r="57" spans="1:10" ht="12" customHeight="1">
      <c r="A57" s="1901"/>
      <c r="B57" s="1894" t="s">
        <v>1127</v>
      </c>
      <c r="C57" s="1895"/>
      <c r="D57" s="1503">
        <v>11</v>
      </c>
      <c r="E57" s="1504">
        <v>35</v>
      </c>
      <c r="F57" s="1504">
        <v>46</v>
      </c>
      <c r="G57" s="1504">
        <v>23</v>
      </c>
      <c r="H57" s="1504">
        <v>27</v>
      </c>
      <c r="I57" s="1504">
        <v>50</v>
      </c>
      <c r="J57" s="1506">
        <v>96</v>
      </c>
    </row>
    <row r="58" spans="1:10" ht="12" customHeight="1">
      <c r="A58" s="1901"/>
      <c r="B58" s="1896" t="s">
        <v>1128</v>
      </c>
      <c r="C58" s="1632" t="s">
        <v>420</v>
      </c>
      <c r="D58" s="1443">
        <v>11</v>
      </c>
      <c r="E58" s="1444">
        <v>15</v>
      </c>
      <c r="F58" s="1448">
        <v>26</v>
      </c>
      <c r="G58" s="1444">
        <v>20</v>
      </c>
      <c r="H58" s="1444">
        <v>27</v>
      </c>
      <c r="I58" s="1448">
        <v>47</v>
      </c>
      <c r="J58" s="1447">
        <v>73</v>
      </c>
    </row>
    <row r="59" spans="1:10" ht="12" customHeight="1">
      <c r="A59" s="1901"/>
      <c r="B59" s="1897"/>
      <c r="C59" s="1632" t="s">
        <v>421</v>
      </c>
      <c r="D59" s="1443">
        <v>8</v>
      </c>
      <c r="E59" s="1444">
        <v>7</v>
      </c>
      <c r="F59" s="1448">
        <v>15</v>
      </c>
      <c r="G59" s="1444">
        <v>24</v>
      </c>
      <c r="H59" s="1444">
        <v>23</v>
      </c>
      <c r="I59" s="1448">
        <v>47</v>
      </c>
      <c r="J59" s="1447">
        <v>62</v>
      </c>
    </row>
    <row r="60" spans="1:10" ht="12" customHeight="1">
      <c r="A60" s="1901"/>
      <c r="B60" s="1897"/>
      <c r="C60" s="1633" t="s">
        <v>422</v>
      </c>
      <c r="D60" s="1449">
        <v>4</v>
      </c>
      <c r="E60" s="1450">
        <v>7</v>
      </c>
      <c r="F60" s="1454">
        <v>11</v>
      </c>
      <c r="G60" s="1450">
        <v>10</v>
      </c>
      <c r="H60" s="1450">
        <v>22</v>
      </c>
      <c r="I60" s="1454">
        <v>32</v>
      </c>
      <c r="J60" s="1453">
        <v>43</v>
      </c>
    </row>
    <row r="61" spans="1:10" ht="12" customHeight="1">
      <c r="A61" s="1901"/>
      <c r="B61" s="1894" t="s">
        <v>1129</v>
      </c>
      <c r="C61" s="1895"/>
      <c r="D61" s="1503">
        <v>23</v>
      </c>
      <c r="E61" s="1504">
        <v>29</v>
      </c>
      <c r="F61" s="1504">
        <v>52</v>
      </c>
      <c r="G61" s="1504">
        <v>54</v>
      </c>
      <c r="H61" s="1504">
        <v>72</v>
      </c>
      <c r="I61" s="1504">
        <v>126</v>
      </c>
      <c r="J61" s="1506">
        <v>178</v>
      </c>
    </row>
    <row r="62" spans="1:10" ht="12" customHeight="1">
      <c r="A62" s="1901"/>
      <c r="B62" s="1896" t="s">
        <v>1130</v>
      </c>
      <c r="C62" s="1632" t="s">
        <v>423</v>
      </c>
      <c r="D62" s="1443">
        <v>2</v>
      </c>
      <c r="E62" s="1444">
        <v>2</v>
      </c>
      <c r="F62" s="1448">
        <v>4</v>
      </c>
      <c r="G62" s="1444">
        <v>4</v>
      </c>
      <c r="H62" s="1444">
        <v>2</v>
      </c>
      <c r="I62" s="1448">
        <v>6</v>
      </c>
      <c r="J62" s="1447">
        <v>10</v>
      </c>
    </row>
    <row r="63" spans="1:10" ht="12" customHeight="1">
      <c r="A63" s="1901"/>
      <c r="B63" s="1897"/>
      <c r="C63" s="1632" t="s">
        <v>597</v>
      </c>
      <c r="D63" s="1443">
        <v>21</v>
      </c>
      <c r="E63" s="1444">
        <v>16</v>
      </c>
      <c r="F63" s="1448">
        <v>37</v>
      </c>
      <c r="G63" s="1444">
        <v>19</v>
      </c>
      <c r="H63" s="1444">
        <v>20</v>
      </c>
      <c r="I63" s="1448">
        <v>39</v>
      </c>
      <c r="J63" s="1447">
        <v>76</v>
      </c>
    </row>
    <row r="64" spans="1:10" ht="12" customHeight="1">
      <c r="A64" s="1901"/>
      <c r="B64" s="1897"/>
      <c r="C64" s="1632" t="s">
        <v>598</v>
      </c>
      <c r="D64" s="1443">
        <v>6</v>
      </c>
      <c r="E64" s="1444">
        <v>4</v>
      </c>
      <c r="F64" s="1448">
        <v>10</v>
      </c>
      <c r="G64" s="1444">
        <v>8</v>
      </c>
      <c r="H64" s="1444">
        <v>7</v>
      </c>
      <c r="I64" s="1448">
        <v>15</v>
      </c>
      <c r="J64" s="1447">
        <v>25</v>
      </c>
    </row>
    <row r="65" spans="1:10" ht="12" customHeight="1">
      <c r="A65" s="1901"/>
      <c r="B65" s="1897"/>
      <c r="C65" s="1633" t="s">
        <v>599</v>
      </c>
      <c r="D65" s="1449">
        <v>3</v>
      </c>
      <c r="E65" s="1450">
        <v>2</v>
      </c>
      <c r="F65" s="1454">
        <v>5</v>
      </c>
      <c r="G65" s="1450">
        <v>1</v>
      </c>
      <c r="H65" s="1450">
        <v>2</v>
      </c>
      <c r="I65" s="1454">
        <v>3</v>
      </c>
      <c r="J65" s="1453">
        <v>8</v>
      </c>
    </row>
    <row r="66" spans="1:10" ht="12" customHeight="1">
      <c r="A66" s="1901"/>
      <c r="B66" s="1894" t="s">
        <v>1131</v>
      </c>
      <c r="C66" s="1895"/>
      <c r="D66" s="1503">
        <v>32</v>
      </c>
      <c r="E66" s="1504">
        <v>24</v>
      </c>
      <c r="F66" s="1504">
        <v>56</v>
      </c>
      <c r="G66" s="1504">
        <v>32</v>
      </c>
      <c r="H66" s="1504">
        <v>31</v>
      </c>
      <c r="I66" s="1504">
        <v>63</v>
      </c>
      <c r="J66" s="1506">
        <v>119</v>
      </c>
    </row>
    <row r="67" spans="1:10" ht="12" customHeight="1">
      <c r="A67" s="1901"/>
      <c r="B67" s="1896" t="s">
        <v>1132</v>
      </c>
      <c r="C67" s="1632" t="s">
        <v>622</v>
      </c>
      <c r="D67" s="1443">
        <v>16</v>
      </c>
      <c r="E67" s="1444">
        <v>72</v>
      </c>
      <c r="F67" s="1448">
        <v>88</v>
      </c>
      <c r="G67" s="1444">
        <v>27</v>
      </c>
      <c r="H67" s="1444">
        <v>94</v>
      </c>
      <c r="I67" s="1448">
        <v>121</v>
      </c>
      <c r="J67" s="1447">
        <v>209</v>
      </c>
    </row>
    <row r="68" spans="1:10" ht="12" customHeight="1">
      <c r="A68" s="1901"/>
      <c r="B68" s="1897"/>
      <c r="C68" s="1632" t="s">
        <v>623</v>
      </c>
      <c r="D68" s="1443">
        <v>17</v>
      </c>
      <c r="E68" s="1444">
        <v>44</v>
      </c>
      <c r="F68" s="1448">
        <v>61</v>
      </c>
      <c r="G68" s="1444">
        <v>16</v>
      </c>
      <c r="H68" s="1444">
        <v>77</v>
      </c>
      <c r="I68" s="1448">
        <v>93</v>
      </c>
      <c r="J68" s="1447">
        <v>154</v>
      </c>
    </row>
    <row r="69" spans="1:10" ht="12" customHeight="1">
      <c r="A69" s="1901"/>
      <c r="B69" s="1897"/>
      <c r="C69" s="1632" t="s">
        <v>624</v>
      </c>
      <c r="D69" s="1443">
        <v>10</v>
      </c>
      <c r="E69" s="1444">
        <v>11</v>
      </c>
      <c r="F69" s="1448">
        <v>21</v>
      </c>
      <c r="G69" s="1444">
        <v>17</v>
      </c>
      <c r="H69" s="1444">
        <v>24</v>
      </c>
      <c r="I69" s="1448">
        <v>41</v>
      </c>
      <c r="J69" s="1447">
        <v>62</v>
      </c>
    </row>
    <row r="70" spans="1:10" ht="12" customHeight="1">
      <c r="A70" s="1901"/>
      <c r="B70" s="1897"/>
      <c r="C70" s="1633" t="s">
        <v>625</v>
      </c>
      <c r="D70" s="1449">
        <v>7</v>
      </c>
      <c r="E70" s="1450">
        <v>24</v>
      </c>
      <c r="F70" s="1454">
        <v>31</v>
      </c>
      <c r="G70" s="1450">
        <v>17</v>
      </c>
      <c r="H70" s="1450">
        <v>49</v>
      </c>
      <c r="I70" s="1454">
        <v>66</v>
      </c>
      <c r="J70" s="1453">
        <v>97</v>
      </c>
    </row>
    <row r="71" spans="1:10" ht="12" customHeight="1">
      <c r="A71" s="1901"/>
      <c r="B71" s="1894" t="s">
        <v>1133</v>
      </c>
      <c r="C71" s="1895"/>
      <c r="D71" s="1503">
        <v>50</v>
      </c>
      <c r="E71" s="1504">
        <v>151</v>
      </c>
      <c r="F71" s="1504">
        <v>201</v>
      </c>
      <c r="G71" s="1504">
        <v>77</v>
      </c>
      <c r="H71" s="1504">
        <v>244</v>
      </c>
      <c r="I71" s="1504">
        <v>321</v>
      </c>
      <c r="J71" s="1506">
        <v>522</v>
      </c>
    </row>
    <row r="72" spans="1:10" ht="12" customHeight="1">
      <c r="A72" s="1901"/>
      <c r="B72" s="1896" t="s">
        <v>1134</v>
      </c>
      <c r="C72" s="1632" t="s">
        <v>626</v>
      </c>
      <c r="D72" s="1443">
        <v>25</v>
      </c>
      <c r="E72" s="1444">
        <v>21</v>
      </c>
      <c r="F72" s="1448">
        <v>46</v>
      </c>
      <c r="G72" s="1444">
        <v>35</v>
      </c>
      <c r="H72" s="1444">
        <v>22</v>
      </c>
      <c r="I72" s="1448">
        <v>57</v>
      </c>
      <c r="J72" s="1447">
        <v>103</v>
      </c>
    </row>
    <row r="73" spans="1:10" ht="12" customHeight="1">
      <c r="A73" s="1901"/>
      <c r="B73" s="1897"/>
      <c r="C73" s="1632" t="s">
        <v>627</v>
      </c>
      <c r="D73" s="1443">
        <v>12</v>
      </c>
      <c r="E73" s="1444">
        <v>10</v>
      </c>
      <c r="F73" s="1448">
        <v>22</v>
      </c>
      <c r="G73" s="1444">
        <v>26</v>
      </c>
      <c r="H73" s="1444">
        <v>7</v>
      </c>
      <c r="I73" s="1448">
        <v>33</v>
      </c>
      <c r="J73" s="1447">
        <v>55</v>
      </c>
    </row>
    <row r="74" spans="1:10" ht="12" customHeight="1">
      <c r="A74" s="1901"/>
      <c r="B74" s="1897"/>
      <c r="C74" s="1632" t="s">
        <v>748</v>
      </c>
      <c r="D74" s="1443">
        <v>3</v>
      </c>
      <c r="E74" s="1444">
        <v>6</v>
      </c>
      <c r="F74" s="1448">
        <v>9</v>
      </c>
      <c r="G74" s="1444">
        <v>12</v>
      </c>
      <c r="H74" s="1444">
        <v>10</v>
      </c>
      <c r="I74" s="1448">
        <v>22</v>
      </c>
      <c r="J74" s="1447">
        <v>31</v>
      </c>
    </row>
    <row r="75" spans="1:10" ht="12" customHeight="1">
      <c r="A75" s="1901"/>
      <c r="B75" s="1897"/>
      <c r="C75" s="1632" t="s">
        <v>749</v>
      </c>
      <c r="D75" s="1443">
        <v>14</v>
      </c>
      <c r="E75" s="1444">
        <v>12</v>
      </c>
      <c r="F75" s="1448">
        <v>26</v>
      </c>
      <c r="G75" s="1444">
        <v>20</v>
      </c>
      <c r="H75" s="1444">
        <v>10</v>
      </c>
      <c r="I75" s="1448">
        <v>30</v>
      </c>
      <c r="J75" s="1447">
        <v>56</v>
      </c>
    </row>
    <row r="76" spans="1:10" ht="12" customHeight="1">
      <c r="A76" s="1901"/>
      <c r="B76" s="1897"/>
      <c r="C76" s="1632" t="s">
        <v>750</v>
      </c>
      <c r="D76" s="1443">
        <v>11</v>
      </c>
      <c r="E76" s="1444">
        <v>10</v>
      </c>
      <c r="F76" s="1448">
        <v>21</v>
      </c>
      <c r="G76" s="1444">
        <v>10</v>
      </c>
      <c r="H76" s="1444">
        <v>13</v>
      </c>
      <c r="I76" s="1448">
        <v>23</v>
      </c>
      <c r="J76" s="1447">
        <v>44</v>
      </c>
    </row>
    <row r="77" spans="1:10" ht="12" customHeight="1">
      <c r="A77" s="1901"/>
      <c r="B77" s="1897"/>
      <c r="C77" s="1633" t="s">
        <v>751</v>
      </c>
      <c r="D77" s="1449">
        <v>8</v>
      </c>
      <c r="E77" s="1450">
        <v>5</v>
      </c>
      <c r="F77" s="1454">
        <v>13</v>
      </c>
      <c r="G77" s="1450">
        <v>10</v>
      </c>
      <c r="H77" s="1450">
        <v>4</v>
      </c>
      <c r="I77" s="1454">
        <v>14</v>
      </c>
      <c r="J77" s="1453">
        <v>27</v>
      </c>
    </row>
    <row r="78" spans="1:10" ht="12" customHeight="1">
      <c r="A78" s="1901"/>
      <c r="B78" s="1898" t="s">
        <v>1135</v>
      </c>
      <c r="C78" s="1899"/>
      <c r="D78" s="1510">
        <v>73</v>
      </c>
      <c r="E78" s="1511">
        <v>64</v>
      </c>
      <c r="F78" s="1511">
        <v>137</v>
      </c>
      <c r="G78" s="1511">
        <v>113</v>
      </c>
      <c r="H78" s="1511">
        <v>66</v>
      </c>
      <c r="I78" s="1511">
        <v>179</v>
      </c>
      <c r="J78" s="1513">
        <v>316</v>
      </c>
    </row>
    <row r="79" spans="1:10" ht="12" customHeight="1">
      <c r="A79" s="1892" t="s">
        <v>103</v>
      </c>
      <c r="B79" s="1893"/>
      <c r="C79" s="1893"/>
      <c r="D79" s="1514">
        <v>287</v>
      </c>
      <c r="E79" s="1515">
        <v>538</v>
      </c>
      <c r="F79" s="1508">
        <v>825</v>
      </c>
      <c r="G79" s="1515">
        <v>414</v>
      </c>
      <c r="H79" s="1515">
        <v>701</v>
      </c>
      <c r="I79" s="1508">
        <v>1115</v>
      </c>
      <c r="J79" s="1517">
        <v>1940</v>
      </c>
    </row>
    <row r="80" spans="1:10" ht="12" customHeight="1">
      <c r="A80" s="1897" t="s">
        <v>629</v>
      </c>
      <c r="B80" s="1897" t="s">
        <v>1136</v>
      </c>
      <c r="C80" s="1634" t="s">
        <v>369</v>
      </c>
      <c r="D80" s="1437">
        <v>6</v>
      </c>
      <c r="E80" s="1438">
        <v>2</v>
      </c>
      <c r="F80" s="1442">
        <v>8</v>
      </c>
      <c r="G80" s="1438">
        <v>17</v>
      </c>
      <c r="H80" s="1438">
        <v>10</v>
      </c>
      <c r="I80" s="1442">
        <v>27</v>
      </c>
      <c r="J80" s="1441">
        <v>35</v>
      </c>
    </row>
    <row r="81" spans="1:11" ht="12" customHeight="1">
      <c r="A81" s="1897"/>
      <c r="B81" s="1897"/>
      <c r="C81" s="1632" t="s">
        <v>370</v>
      </c>
      <c r="D81" s="1443">
        <v>4</v>
      </c>
      <c r="E81" s="1444">
        <v>4</v>
      </c>
      <c r="F81" s="1448">
        <v>8</v>
      </c>
      <c r="G81" s="1444">
        <v>18</v>
      </c>
      <c r="H81" s="1444">
        <v>10</v>
      </c>
      <c r="I81" s="1448">
        <v>28</v>
      </c>
      <c r="J81" s="1447">
        <v>36</v>
      </c>
    </row>
    <row r="82" spans="1:11" ht="12" customHeight="1">
      <c r="A82" s="1897"/>
      <c r="B82" s="1897"/>
      <c r="C82" s="1633" t="s">
        <v>371</v>
      </c>
      <c r="D82" s="1449">
        <v>6</v>
      </c>
      <c r="E82" s="1450">
        <v>3</v>
      </c>
      <c r="F82" s="1454">
        <v>9</v>
      </c>
      <c r="G82" s="1450">
        <v>11</v>
      </c>
      <c r="H82" s="1450">
        <v>5</v>
      </c>
      <c r="I82" s="1454">
        <v>16</v>
      </c>
      <c r="J82" s="1453">
        <v>25</v>
      </c>
    </row>
    <row r="83" spans="1:11" ht="12" customHeight="1">
      <c r="A83" s="1897"/>
      <c r="B83" s="1898" t="s">
        <v>1137</v>
      </c>
      <c r="C83" s="1899"/>
      <c r="D83" s="1510">
        <v>16</v>
      </c>
      <c r="E83" s="1511">
        <v>9</v>
      </c>
      <c r="F83" s="1511">
        <v>25</v>
      </c>
      <c r="G83" s="1511">
        <v>46</v>
      </c>
      <c r="H83" s="1511">
        <v>25</v>
      </c>
      <c r="I83" s="1511">
        <v>71</v>
      </c>
      <c r="J83" s="1513">
        <v>96</v>
      </c>
    </row>
    <row r="84" spans="1:11" ht="12" customHeight="1">
      <c r="A84" s="1892" t="s">
        <v>78</v>
      </c>
      <c r="B84" s="1893"/>
      <c r="C84" s="1893"/>
      <c r="D84" s="1514">
        <v>16</v>
      </c>
      <c r="E84" s="1515">
        <v>9</v>
      </c>
      <c r="F84" s="1508">
        <v>25</v>
      </c>
      <c r="G84" s="1515">
        <v>46</v>
      </c>
      <c r="H84" s="1515">
        <v>25</v>
      </c>
      <c r="I84" s="1508">
        <v>71</v>
      </c>
      <c r="J84" s="1517">
        <v>96</v>
      </c>
      <c r="K84" s="1496"/>
    </row>
    <row r="85" spans="1:11" ht="13.5" thickBot="1"/>
    <row r="86" spans="1:11" ht="20.25" thickTop="1" thickBot="1">
      <c r="D86" s="1903" t="s">
        <v>452</v>
      </c>
      <c r="E86" s="1904"/>
      <c r="F86" s="1904"/>
      <c r="G86" s="1904"/>
      <c r="H86" s="1904"/>
      <c r="I86" s="1904"/>
      <c r="J86" s="1905"/>
    </row>
    <row r="87" spans="1:11" ht="24" customHeight="1" thickTop="1">
      <c r="D87" s="1911" t="s">
        <v>1138</v>
      </c>
      <c r="E87" s="1909"/>
      <c r="F87" s="1910"/>
      <c r="G87" s="1908" t="s">
        <v>1139</v>
      </c>
      <c r="H87" s="1909"/>
      <c r="I87" s="1910"/>
      <c r="J87" s="1906" t="s">
        <v>466</v>
      </c>
    </row>
    <row r="88" spans="1:11" ht="13.5" thickBot="1">
      <c r="D88" s="1464" t="s">
        <v>547</v>
      </c>
      <c r="E88" s="1463" t="s">
        <v>548</v>
      </c>
      <c r="F88" s="1428" t="s">
        <v>1100</v>
      </c>
      <c r="G88" s="1462" t="s">
        <v>547</v>
      </c>
      <c r="H88" s="1463" t="s">
        <v>548</v>
      </c>
      <c r="I88" s="1428" t="s">
        <v>1100</v>
      </c>
      <c r="J88" s="1907"/>
    </row>
    <row r="89" spans="1:11" ht="14.25" thickTop="1" thickBot="1">
      <c r="A89" s="1890" t="s">
        <v>466</v>
      </c>
      <c r="B89" s="1891"/>
      <c r="C89" s="1891"/>
      <c r="D89" s="1458">
        <v>1003</v>
      </c>
      <c r="E89" s="1459">
        <v>1138</v>
      </c>
      <c r="F89" s="1460">
        <v>2141</v>
      </c>
      <c r="G89" s="1459">
        <v>1593</v>
      </c>
      <c r="H89" s="1459">
        <v>1589</v>
      </c>
      <c r="I89" s="1459">
        <v>3182</v>
      </c>
      <c r="J89" s="1461">
        <v>5323</v>
      </c>
    </row>
    <row r="90" spans="1:11" ht="13.5" thickTop="1">
      <c r="A90" s="1429" t="s">
        <v>1162</v>
      </c>
    </row>
  </sheetData>
  <mergeCells count="49">
    <mergeCell ref="D4:J4"/>
    <mergeCell ref="J87:J88"/>
    <mergeCell ref="G87:I87"/>
    <mergeCell ref="D87:F87"/>
    <mergeCell ref="D86:J86"/>
    <mergeCell ref="J5:J6"/>
    <mergeCell ref="G5:I5"/>
    <mergeCell ref="D5:F5"/>
    <mergeCell ref="A15:B15"/>
    <mergeCell ref="A7:A14"/>
    <mergeCell ref="B7:B10"/>
    <mergeCell ref="B11:C11"/>
    <mergeCell ref="B12:B13"/>
    <mergeCell ref="B14:C14"/>
    <mergeCell ref="B27:B30"/>
    <mergeCell ref="B31:C31"/>
    <mergeCell ref="B32:B36"/>
    <mergeCell ref="B37:C37"/>
    <mergeCell ref="B38:B41"/>
    <mergeCell ref="B67:B70"/>
    <mergeCell ref="B42:C42"/>
    <mergeCell ref="B44:C44"/>
    <mergeCell ref="B45:B46"/>
    <mergeCell ref="B47:C47"/>
    <mergeCell ref="A48:C48"/>
    <mergeCell ref="A49:A78"/>
    <mergeCell ref="B49:B50"/>
    <mergeCell ref="B51:C51"/>
    <mergeCell ref="B53:C53"/>
    <mergeCell ref="B54:B56"/>
    <mergeCell ref="A16:A47"/>
    <mergeCell ref="B16:B19"/>
    <mergeCell ref="B20:C20"/>
    <mergeCell ref="B21:B25"/>
    <mergeCell ref="B26:C26"/>
    <mergeCell ref="B57:C57"/>
    <mergeCell ref="B58:B60"/>
    <mergeCell ref="B61:C61"/>
    <mergeCell ref="B62:B65"/>
    <mergeCell ref="B66:C66"/>
    <mergeCell ref="A89:C89"/>
    <mergeCell ref="A84:C84"/>
    <mergeCell ref="B71:C71"/>
    <mergeCell ref="B72:B77"/>
    <mergeCell ref="B78:C78"/>
    <mergeCell ref="A79:C79"/>
    <mergeCell ref="A80:A83"/>
    <mergeCell ref="B80:B82"/>
    <mergeCell ref="B83:C83"/>
  </mergeCells>
  <printOptions horizontalCentered="1" verticalCentered="1"/>
  <pageMargins left="0.51181102362204722" right="0.51181102362204722" top="0.55118110236220474" bottom="0.55118110236220474" header="0.31496062992125984" footer="0.11811023622047245"/>
  <pageSetup paperSize="9" scale="60" orientation="portrait" r:id="rId1"/>
  <headerFooter>
    <oddHeader>&amp;L&amp;"Times New Roman,Gras"DGRH A1-1&amp;R&amp;"Times New Roman,Normal"Juin 2013</oddHeader>
    <oddFooter>&amp;R&amp;P</oddFooter>
  </headerFooter>
  <rowBreaks count="1" manualBreakCount="1">
    <brk id="48" max="16383" man="1"/>
  </rowBreaks>
</worksheet>
</file>

<file path=xl/worksheets/sheet11.xml><?xml version="1.0" encoding="utf-8"?>
<worksheet xmlns="http://schemas.openxmlformats.org/spreadsheetml/2006/main" xmlns:r="http://schemas.openxmlformats.org/officeDocument/2006/relationships">
  <sheetPr codeName="Feuil29"/>
  <dimension ref="A1:I69"/>
  <sheetViews>
    <sheetView showZeros="0" zoomScale="75" zoomScaleNormal="75" workbookViewId="0">
      <selection activeCell="F65" sqref="E65:F65"/>
    </sheetView>
  </sheetViews>
  <sheetFormatPr baseColWidth="10" defaultColWidth="12.5703125" defaultRowHeight="15.75"/>
  <cols>
    <col min="1" max="1" width="8.5703125" style="265" customWidth="1"/>
    <col min="2" max="2" width="16.140625" style="265" customWidth="1"/>
    <col min="3" max="6" width="14" style="265" customWidth="1"/>
    <col min="7" max="7" width="17.7109375" style="265" customWidth="1"/>
    <col min="8" max="16384" width="12.5703125" style="265"/>
  </cols>
  <sheetData>
    <row r="1" spans="1:9" s="2" customFormat="1" ht="21.75" customHeight="1">
      <c r="A1" s="1919" t="s">
        <v>1395</v>
      </c>
      <c r="B1" s="1919"/>
      <c r="C1" s="1919"/>
      <c r="D1" s="1919"/>
      <c r="E1" s="1919"/>
      <c r="F1" s="1919"/>
      <c r="G1" s="1919"/>
    </row>
    <row r="2" spans="1:9">
      <c r="A2" s="1920" t="s">
        <v>1397</v>
      </c>
      <c r="B2" s="1920"/>
      <c r="C2" s="1920"/>
      <c r="D2" s="1920"/>
      <c r="E2" s="1920"/>
      <c r="F2" s="1920"/>
      <c r="G2" s="1920"/>
    </row>
    <row r="3" spans="1:9">
      <c r="B3" s="266"/>
      <c r="C3" s="266"/>
      <c r="D3" s="266"/>
      <c r="E3" s="266"/>
      <c r="F3" s="266"/>
      <c r="G3" s="423" t="s">
        <v>765</v>
      </c>
    </row>
    <row r="4" spans="1:9" ht="8.25" customHeight="1" thickBot="1"/>
    <row r="5" spans="1:9" ht="37.5" customHeight="1" thickBot="1">
      <c r="B5" s="1656" t="s">
        <v>682</v>
      </c>
      <c r="C5" s="268" t="s">
        <v>547</v>
      </c>
      <c r="D5" s="269" t="s">
        <v>548</v>
      </c>
      <c r="E5" s="1003" t="s">
        <v>164</v>
      </c>
      <c r="F5" s="1004" t="s">
        <v>165</v>
      </c>
      <c r="G5" s="396" t="s">
        <v>758</v>
      </c>
    </row>
    <row r="6" spans="1:9" ht="12" customHeight="1">
      <c r="A6" s="1913" t="s">
        <v>126</v>
      </c>
      <c r="B6" s="1145" t="s">
        <v>12</v>
      </c>
      <c r="C6" s="1139">
        <v>162</v>
      </c>
      <c r="D6" s="1140">
        <v>108</v>
      </c>
      <c r="E6" s="1141">
        <v>270</v>
      </c>
      <c r="F6" s="1141">
        <v>88</v>
      </c>
      <c r="G6" s="1148">
        <v>0.75418994413407825</v>
      </c>
      <c r="I6" s="500"/>
    </row>
    <row r="7" spans="1:9" ht="12" customHeight="1">
      <c r="A7" s="1914"/>
      <c r="B7" s="511" t="s">
        <v>15</v>
      </c>
      <c r="C7" s="508">
        <v>115</v>
      </c>
      <c r="D7" s="509">
        <v>122</v>
      </c>
      <c r="E7" s="1006">
        <v>237</v>
      </c>
      <c r="F7" s="1005">
        <v>63</v>
      </c>
      <c r="G7" s="1149">
        <v>0.79</v>
      </c>
      <c r="I7" s="500"/>
    </row>
    <row r="8" spans="1:9" ht="12" customHeight="1">
      <c r="A8" s="1914"/>
      <c r="B8" s="511" t="s">
        <v>18</v>
      </c>
      <c r="C8" s="508">
        <v>16</v>
      </c>
      <c r="D8" s="509">
        <v>29</v>
      </c>
      <c r="E8" s="1006">
        <v>45</v>
      </c>
      <c r="F8" s="1005">
        <v>9</v>
      </c>
      <c r="G8" s="1149">
        <v>0.83333333333333337</v>
      </c>
      <c r="I8" s="500"/>
    </row>
    <row r="9" spans="1:9" ht="12" customHeight="1">
      <c r="A9" s="1914"/>
      <c r="B9" s="511" t="s">
        <v>21</v>
      </c>
      <c r="C9" s="508">
        <v>44</v>
      </c>
      <c r="D9" s="509">
        <v>48</v>
      </c>
      <c r="E9" s="1006">
        <v>92</v>
      </c>
      <c r="F9" s="1005">
        <v>35</v>
      </c>
      <c r="G9" s="1149">
        <v>0.72440944881889768</v>
      </c>
      <c r="I9" s="500"/>
    </row>
    <row r="10" spans="1:9" ht="12" customHeight="1">
      <c r="A10" s="1914"/>
      <c r="B10" s="511" t="s">
        <v>23</v>
      </c>
      <c r="C10" s="508">
        <v>114</v>
      </c>
      <c r="D10" s="509">
        <v>156</v>
      </c>
      <c r="E10" s="1006">
        <v>270</v>
      </c>
      <c r="F10" s="1005">
        <v>54</v>
      </c>
      <c r="G10" s="1149">
        <v>0.83333333333333337</v>
      </c>
      <c r="I10" s="500"/>
    </row>
    <row r="11" spans="1:9" ht="12" customHeight="1" thickBot="1">
      <c r="A11" s="1915"/>
      <c r="B11" s="1146" t="s">
        <v>25</v>
      </c>
      <c r="C11" s="1142">
        <v>113</v>
      </c>
      <c r="D11" s="1143">
        <v>97</v>
      </c>
      <c r="E11" s="1144">
        <v>210</v>
      </c>
      <c r="F11" s="1147">
        <v>57</v>
      </c>
      <c r="G11" s="1150">
        <v>0.7865168539325843</v>
      </c>
      <c r="I11" s="500"/>
    </row>
    <row r="12" spans="1:9" ht="12" customHeight="1">
      <c r="A12" s="1913" t="s">
        <v>984</v>
      </c>
      <c r="B12" s="1145" t="s">
        <v>28</v>
      </c>
      <c r="C12" s="1139">
        <v>54</v>
      </c>
      <c r="D12" s="1140">
        <v>25</v>
      </c>
      <c r="E12" s="1141">
        <v>79</v>
      </c>
      <c r="F12" s="1141">
        <v>16</v>
      </c>
      <c r="G12" s="1148">
        <v>0.83157894736842108</v>
      </c>
      <c r="I12" s="500"/>
    </row>
    <row r="13" spans="1:9" ht="12" customHeight="1">
      <c r="A13" s="1914"/>
      <c r="B13" s="511" t="s">
        <v>30</v>
      </c>
      <c r="C13" s="508">
        <v>10</v>
      </c>
      <c r="D13" s="509">
        <v>9</v>
      </c>
      <c r="E13" s="1006">
        <v>19</v>
      </c>
      <c r="F13" s="1005">
        <v>2</v>
      </c>
      <c r="G13" s="1149">
        <v>0.90476190476190477</v>
      </c>
      <c r="I13" s="500"/>
    </row>
    <row r="14" spans="1:9" ht="12" customHeight="1">
      <c r="A14" s="1914"/>
      <c r="B14" s="511" t="s">
        <v>33</v>
      </c>
      <c r="C14" s="508">
        <v>55</v>
      </c>
      <c r="D14" s="509">
        <v>32</v>
      </c>
      <c r="E14" s="1006">
        <v>87</v>
      </c>
      <c r="F14" s="1005">
        <v>12</v>
      </c>
      <c r="G14" s="1149">
        <v>0.87878787878787878</v>
      </c>
      <c r="I14" s="500"/>
    </row>
    <row r="15" spans="1:9" ht="12" customHeight="1">
      <c r="A15" s="1914"/>
      <c r="B15" s="511" t="s">
        <v>36</v>
      </c>
      <c r="C15" s="508">
        <v>11</v>
      </c>
      <c r="D15" s="509">
        <v>6</v>
      </c>
      <c r="E15" s="1006">
        <v>17</v>
      </c>
      <c r="F15" s="1005">
        <v>10</v>
      </c>
      <c r="G15" s="1149">
        <v>0.62962962962962965</v>
      </c>
      <c r="I15" s="500"/>
    </row>
    <row r="16" spans="1:9" ht="12" customHeight="1">
      <c r="A16" s="1914"/>
      <c r="B16" s="511" t="s">
        <v>38</v>
      </c>
      <c r="C16" s="508">
        <v>98</v>
      </c>
      <c r="D16" s="509">
        <v>41</v>
      </c>
      <c r="E16" s="1006">
        <v>139</v>
      </c>
      <c r="F16" s="1005">
        <v>57</v>
      </c>
      <c r="G16" s="1149">
        <v>0.70918367346938771</v>
      </c>
      <c r="I16" s="500"/>
    </row>
    <row r="17" spans="1:9" ht="12" customHeight="1">
      <c r="A17" s="1914"/>
      <c r="B17" s="511" t="s">
        <v>40</v>
      </c>
      <c r="C17" s="508">
        <v>26</v>
      </c>
      <c r="D17" s="509">
        <v>7</v>
      </c>
      <c r="E17" s="1006">
        <v>33</v>
      </c>
      <c r="F17" s="1005">
        <v>12</v>
      </c>
      <c r="G17" s="1149">
        <v>0.73333333333333328</v>
      </c>
      <c r="I17" s="500"/>
    </row>
    <row r="18" spans="1:9" ht="12" customHeight="1">
      <c r="A18" s="1914"/>
      <c r="B18" s="511" t="s">
        <v>42</v>
      </c>
      <c r="C18" s="508">
        <v>13</v>
      </c>
      <c r="D18" s="509">
        <v>1</v>
      </c>
      <c r="E18" s="1006">
        <v>14</v>
      </c>
      <c r="F18" s="1005">
        <v>6</v>
      </c>
      <c r="G18" s="1149">
        <v>0.7</v>
      </c>
      <c r="I18" s="500"/>
    </row>
    <row r="19" spans="1:9" ht="12" customHeight="1">
      <c r="A19" s="1914"/>
      <c r="B19" s="511" t="s">
        <v>44</v>
      </c>
      <c r="C19" s="508">
        <v>85</v>
      </c>
      <c r="D19" s="509">
        <v>30</v>
      </c>
      <c r="E19" s="1006">
        <v>115</v>
      </c>
      <c r="F19" s="1005">
        <v>25</v>
      </c>
      <c r="G19" s="1149">
        <v>0.8214285714285714</v>
      </c>
      <c r="I19" s="500"/>
    </row>
    <row r="20" spans="1:9" ht="12" customHeight="1">
      <c r="A20" s="1914"/>
      <c r="B20" s="511" t="s">
        <v>46</v>
      </c>
      <c r="C20" s="508">
        <v>18</v>
      </c>
      <c r="D20" s="509">
        <v>13</v>
      </c>
      <c r="E20" s="1006">
        <v>31</v>
      </c>
      <c r="F20" s="1005">
        <v>18</v>
      </c>
      <c r="G20" s="1149">
        <v>0.63265306122448983</v>
      </c>
      <c r="I20" s="500"/>
    </row>
    <row r="21" spans="1:9" ht="12" customHeight="1">
      <c r="A21" s="1914"/>
      <c r="B21" s="511" t="s">
        <v>48</v>
      </c>
      <c r="C21" s="508">
        <v>95</v>
      </c>
      <c r="D21" s="509">
        <v>46</v>
      </c>
      <c r="E21" s="1006">
        <v>141</v>
      </c>
      <c r="F21" s="1005">
        <v>27</v>
      </c>
      <c r="G21" s="1149">
        <v>0.8392857142857143</v>
      </c>
      <c r="I21" s="500"/>
    </row>
    <row r="22" spans="1:9" ht="12" customHeight="1">
      <c r="A22" s="1914"/>
      <c r="B22" s="511" t="s">
        <v>50</v>
      </c>
      <c r="C22" s="508">
        <v>17</v>
      </c>
      <c r="D22" s="509">
        <v>26</v>
      </c>
      <c r="E22" s="1006">
        <v>43</v>
      </c>
      <c r="F22" s="1005">
        <v>13</v>
      </c>
      <c r="G22" s="1149">
        <v>0.7678571428571429</v>
      </c>
      <c r="I22" s="500"/>
    </row>
    <row r="23" spans="1:9" ht="12" customHeight="1">
      <c r="A23" s="1914"/>
      <c r="B23" s="511" t="s">
        <v>52</v>
      </c>
      <c r="C23" s="508">
        <v>41</v>
      </c>
      <c r="D23" s="509">
        <v>30</v>
      </c>
      <c r="E23" s="1006">
        <v>71</v>
      </c>
      <c r="F23" s="1005">
        <v>24</v>
      </c>
      <c r="G23" s="1149">
        <v>0.74736842105263157</v>
      </c>
      <c r="I23" s="500"/>
    </row>
    <row r="24" spans="1:9" ht="12" customHeight="1">
      <c r="A24" s="1914"/>
      <c r="B24" s="511" t="s">
        <v>54</v>
      </c>
      <c r="C24" s="508">
        <v>73</v>
      </c>
      <c r="D24" s="509">
        <v>48</v>
      </c>
      <c r="E24" s="1006">
        <v>121</v>
      </c>
      <c r="F24" s="1005">
        <v>30</v>
      </c>
      <c r="G24" s="1149">
        <v>0.80132450331125826</v>
      </c>
      <c r="I24" s="500"/>
    </row>
    <row r="25" spans="1:9" ht="12" customHeight="1">
      <c r="A25" s="1914"/>
      <c r="B25" s="511" t="s">
        <v>56</v>
      </c>
      <c r="C25" s="508">
        <v>9</v>
      </c>
      <c r="D25" s="509">
        <v>9</v>
      </c>
      <c r="E25" s="1006">
        <v>18</v>
      </c>
      <c r="F25" s="1005">
        <v>2</v>
      </c>
      <c r="G25" s="1149">
        <v>0.9</v>
      </c>
      <c r="I25" s="500"/>
    </row>
    <row r="26" spans="1:9" ht="12" customHeight="1">
      <c r="A26" s="1914"/>
      <c r="B26" s="511" t="s">
        <v>58</v>
      </c>
      <c r="C26" s="508">
        <v>39</v>
      </c>
      <c r="D26" s="509">
        <v>33</v>
      </c>
      <c r="E26" s="1006">
        <v>72</v>
      </c>
      <c r="F26" s="1005">
        <v>23</v>
      </c>
      <c r="G26" s="1149">
        <v>0.75789473684210529</v>
      </c>
      <c r="I26" s="500"/>
    </row>
    <row r="27" spans="1:9" ht="12" customHeight="1">
      <c r="A27" s="1914"/>
      <c r="B27" s="511" t="s">
        <v>60</v>
      </c>
      <c r="C27" s="508">
        <v>63</v>
      </c>
      <c r="D27" s="509">
        <v>65</v>
      </c>
      <c r="E27" s="1006">
        <v>128</v>
      </c>
      <c r="F27" s="1005">
        <v>37</v>
      </c>
      <c r="G27" s="1149">
        <v>0.77575757575757576</v>
      </c>
      <c r="I27" s="500"/>
    </row>
    <row r="28" spans="1:9" ht="12" customHeight="1">
      <c r="A28" s="1914"/>
      <c r="B28" s="511" t="s">
        <v>62</v>
      </c>
      <c r="C28" s="508">
        <v>43</v>
      </c>
      <c r="D28" s="509">
        <v>34</v>
      </c>
      <c r="E28" s="1006">
        <v>77</v>
      </c>
      <c r="F28" s="1005">
        <v>23</v>
      </c>
      <c r="G28" s="1149">
        <v>0.77</v>
      </c>
      <c r="I28" s="500"/>
    </row>
    <row r="29" spans="1:9" ht="12" customHeight="1">
      <c r="A29" s="1914"/>
      <c r="B29" s="511" t="s">
        <v>64</v>
      </c>
      <c r="C29" s="508">
        <v>16</v>
      </c>
      <c r="D29" s="509">
        <v>9</v>
      </c>
      <c r="E29" s="1006">
        <v>25</v>
      </c>
      <c r="F29" s="1005">
        <v>5</v>
      </c>
      <c r="G29" s="1149">
        <v>0.83333333333333337</v>
      </c>
      <c r="I29" s="500"/>
    </row>
    <row r="30" spans="1:9" ht="12" customHeight="1">
      <c r="A30" s="1914"/>
      <c r="B30" s="511" t="s">
        <v>66</v>
      </c>
      <c r="C30" s="508">
        <v>30</v>
      </c>
      <c r="D30" s="509">
        <v>17</v>
      </c>
      <c r="E30" s="1006">
        <v>47</v>
      </c>
      <c r="F30" s="1005">
        <v>12</v>
      </c>
      <c r="G30" s="1149">
        <v>0.79661016949152541</v>
      </c>
      <c r="I30" s="500"/>
    </row>
    <row r="31" spans="1:9" ht="12" customHeight="1">
      <c r="A31" s="1914"/>
      <c r="B31" s="511" t="s">
        <v>68</v>
      </c>
      <c r="C31" s="508">
        <v>45</v>
      </c>
      <c r="D31" s="509">
        <v>38</v>
      </c>
      <c r="E31" s="1006">
        <v>83</v>
      </c>
      <c r="F31" s="1005">
        <v>17</v>
      </c>
      <c r="G31" s="1149">
        <v>0.83</v>
      </c>
      <c r="I31" s="500"/>
    </row>
    <row r="32" spans="1:9" ht="12" customHeight="1">
      <c r="A32" s="1914"/>
      <c r="B32" s="511" t="s">
        <v>127</v>
      </c>
      <c r="C32" s="508">
        <v>2</v>
      </c>
      <c r="D32" s="509">
        <v>6</v>
      </c>
      <c r="E32" s="1006">
        <v>8</v>
      </c>
      <c r="F32" s="1005">
        <v>2</v>
      </c>
      <c r="G32" s="1149"/>
      <c r="I32" s="500"/>
    </row>
    <row r="33" spans="1:9" ht="12" customHeight="1">
      <c r="A33" s="1914"/>
      <c r="B33" s="511" t="s">
        <v>71</v>
      </c>
      <c r="C33" s="508"/>
      <c r="D33" s="509"/>
      <c r="E33" s="1006">
        <v>0</v>
      </c>
      <c r="F33" s="1005">
        <v>0</v>
      </c>
      <c r="G33" s="1149"/>
      <c r="I33" s="500"/>
    </row>
    <row r="34" spans="1:9" ht="12" customHeight="1">
      <c r="A34" s="1914"/>
      <c r="B34" s="511" t="s">
        <v>73</v>
      </c>
      <c r="C34" s="508">
        <v>41</v>
      </c>
      <c r="D34" s="509">
        <v>57</v>
      </c>
      <c r="E34" s="1006">
        <v>98</v>
      </c>
      <c r="F34" s="1005">
        <v>17</v>
      </c>
      <c r="G34" s="1149">
        <v>0.85217391304347823</v>
      </c>
      <c r="I34" s="500"/>
    </row>
    <row r="35" spans="1:9" ht="12" customHeight="1">
      <c r="A35" s="1914"/>
      <c r="B35" s="1657" t="s">
        <v>1009</v>
      </c>
      <c r="C35" s="508">
        <v>0</v>
      </c>
      <c r="D35" s="509">
        <v>1</v>
      </c>
      <c r="E35" s="1006">
        <v>1</v>
      </c>
      <c r="F35" s="1005">
        <v>0</v>
      </c>
      <c r="G35" s="1149"/>
      <c r="I35" s="500"/>
    </row>
    <row r="36" spans="1:9" ht="12" customHeight="1" thickBot="1">
      <c r="A36" s="1915"/>
      <c r="B36" s="1146" t="s">
        <v>1119</v>
      </c>
      <c r="C36" s="1142"/>
      <c r="D36" s="1143"/>
      <c r="E36" s="1144">
        <v>0</v>
      </c>
      <c r="F36" s="1147">
        <v>0</v>
      </c>
      <c r="G36" s="1150"/>
      <c r="I36" s="500"/>
    </row>
    <row r="37" spans="1:9" ht="12" customHeight="1">
      <c r="A37" s="1913" t="s">
        <v>985</v>
      </c>
      <c r="B37" s="1658" t="s">
        <v>79</v>
      </c>
      <c r="C37" s="506">
        <v>32</v>
      </c>
      <c r="D37" s="507">
        <v>95</v>
      </c>
      <c r="E37" s="1005">
        <v>127</v>
      </c>
      <c r="F37" s="1005">
        <v>20</v>
      </c>
      <c r="G37" s="1149">
        <v>0.86394557823129248</v>
      </c>
      <c r="I37" s="500"/>
    </row>
    <row r="38" spans="1:9" ht="12" customHeight="1">
      <c r="A38" s="1914"/>
      <c r="B38" s="511" t="s">
        <v>746</v>
      </c>
      <c r="C38" s="508">
        <v>40</v>
      </c>
      <c r="D38" s="509">
        <v>92</v>
      </c>
      <c r="E38" s="1006">
        <v>132</v>
      </c>
      <c r="F38" s="1005">
        <v>9</v>
      </c>
      <c r="G38" s="1149">
        <v>0.93617021276595747</v>
      </c>
      <c r="I38" s="500"/>
    </row>
    <row r="39" spans="1:9" ht="12" customHeight="1">
      <c r="A39" s="1914"/>
      <c r="B39" s="511" t="s">
        <v>747</v>
      </c>
      <c r="C39" s="508">
        <v>115</v>
      </c>
      <c r="D39" s="509">
        <v>249</v>
      </c>
      <c r="E39" s="1006">
        <v>364</v>
      </c>
      <c r="F39" s="1005">
        <v>57</v>
      </c>
      <c r="G39" s="1149">
        <v>0.86460807600950118</v>
      </c>
      <c r="I39" s="500"/>
    </row>
    <row r="40" spans="1:9" ht="12" customHeight="1">
      <c r="A40" s="1914"/>
      <c r="B40" s="511" t="s">
        <v>417</v>
      </c>
      <c r="C40" s="508">
        <v>21</v>
      </c>
      <c r="D40" s="509">
        <v>40</v>
      </c>
      <c r="E40" s="1006">
        <v>61</v>
      </c>
      <c r="F40" s="1005">
        <v>5</v>
      </c>
      <c r="G40" s="1149">
        <v>0.9242424242424242</v>
      </c>
      <c r="I40" s="500"/>
    </row>
    <row r="41" spans="1:9" ht="12" customHeight="1">
      <c r="A41" s="1914"/>
      <c r="B41" s="511" t="s">
        <v>418</v>
      </c>
      <c r="C41" s="508">
        <v>3</v>
      </c>
      <c r="D41" s="509">
        <v>3</v>
      </c>
      <c r="E41" s="1006">
        <v>6</v>
      </c>
      <c r="F41" s="1005">
        <v>2</v>
      </c>
      <c r="G41" s="1149">
        <v>0.75</v>
      </c>
      <c r="I41" s="500"/>
    </row>
    <row r="42" spans="1:9" ht="12" customHeight="1">
      <c r="A42" s="1914"/>
      <c r="B42" s="511" t="s">
        <v>419</v>
      </c>
      <c r="C42" s="508">
        <v>6</v>
      </c>
      <c r="D42" s="509">
        <v>15</v>
      </c>
      <c r="E42" s="1006">
        <v>21</v>
      </c>
      <c r="F42" s="1005">
        <v>1</v>
      </c>
      <c r="G42" s="1149">
        <v>0.95454545454545459</v>
      </c>
      <c r="I42" s="500"/>
    </row>
    <row r="43" spans="1:9" ht="12" customHeight="1">
      <c r="A43" s="1914"/>
      <c r="B43" s="511" t="s">
        <v>420</v>
      </c>
      <c r="C43" s="508">
        <v>26</v>
      </c>
      <c r="D43" s="509">
        <v>40</v>
      </c>
      <c r="E43" s="1006">
        <v>66</v>
      </c>
      <c r="F43" s="1005">
        <v>7</v>
      </c>
      <c r="G43" s="1149">
        <v>0.90410958904109584</v>
      </c>
      <c r="I43" s="500"/>
    </row>
    <row r="44" spans="1:9" ht="12" customHeight="1">
      <c r="A44" s="1914"/>
      <c r="B44" s="511" t="s">
        <v>421</v>
      </c>
      <c r="C44" s="508">
        <v>28</v>
      </c>
      <c r="D44" s="509">
        <v>28</v>
      </c>
      <c r="E44" s="1006">
        <v>56</v>
      </c>
      <c r="F44" s="1005">
        <v>6</v>
      </c>
      <c r="G44" s="1149">
        <v>0.90322580645161288</v>
      </c>
      <c r="I44" s="500"/>
    </row>
    <row r="45" spans="1:9" ht="12" customHeight="1">
      <c r="A45" s="1914"/>
      <c r="B45" s="511" t="s">
        <v>422</v>
      </c>
      <c r="C45" s="508">
        <v>13</v>
      </c>
      <c r="D45" s="509">
        <v>27</v>
      </c>
      <c r="E45" s="1006">
        <v>40</v>
      </c>
      <c r="F45" s="1005">
        <v>3</v>
      </c>
      <c r="G45" s="1149">
        <v>0.93023255813953487</v>
      </c>
      <c r="I45" s="500"/>
    </row>
    <row r="46" spans="1:9" ht="12" customHeight="1">
      <c r="A46" s="1914"/>
      <c r="B46" s="511" t="s">
        <v>423</v>
      </c>
      <c r="C46" s="508">
        <v>6</v>
      </c>
      <c r="D46" s="509">
        <v>3</v>
      </c>
      <c r="E46" s="1006">
        <v>9</v>
      </c>
      <c r="F46" s="1005">
        <v>1</v>
      </c>
      <c r="G46" s="1149">
        <v>0.9</v>
      </c>
      <c r="I46" s="500"/>
    </row>
    <row r="47" spans="1:9" ht="12" customHeight="1">
      <c r="A47" s="1914"/>
      <c r="B47" s="511" t="s">
        <v>597</v>
      </c>
      <c r="C47" s="508">
        <v>36</v>
      </c>
      <c r="D47" s="509">
        <v>32</v>
      </c>
      <c r="E47" s="1006">
        <v>68</v>
      </c>
      <c r="F47" s="1005">
        <v>8</v>
      </c>
      <c r="G47" s="1149">
        <v>0.89473684210526316</v>
      </c>
      <c r="I47" s="500"/>
    </row>
    <row r="48" spans="1:9" ht="12" customHeight="1">
      <c r="A48" s="1914"/>
      <c r="B48" s="511" t="s">
        <v>598</v>
      </c>
      <c r="C48" s="508">
        <v>11</v>
      </c>
      <c r="D48" s="509">
        <v>8</v>
      </c>
      <c r="E48" s="1006">
        <v>19</v>
      </c>
      <c r="F48" s="1005">
        <v>6</v>
      </c>
      <c r="G48" s="1149">
        <v>0.76</v>
      </c>
      <c r="I48" s="500"/>
    </row>
    <row r="49" spans="1:9" ht="12" customHeight="1">
      <c r="A49" s="1914"/>
      <c r="B49" s="511" t="s">
        <v>599</v>
      </c>
      <c r="C49" s="508">
        <v>4</v>
      </c>
      <c r="D49" s="509">
        <v>4</v>
      </c>
      <c r="E49" s="1006">
        <v>8</v>
      </c>
      <c r="F49" s="1005">
        <v>0</v>
      </c>
      <c r="G49" s="1149">
        <v>1</v>
      </c>
      <c r="I49" s="500"/>
    </row>
    <row r="50" spans="1:9" ht="12" customHeight="1">
      <c r="A50" s="1914"/>
      <c r="B50" s="511" t="s">
        <v>622</v>
      </c>
      <c r="C50" s="508">
        <v>40</v>
      </c>
      <c r="D50" s="509">
        <v>156</v>
      </c>
      <c r="E50" s="1006">
        <v>196</v>
      </c>
      <c r="F50" s="1005">
        <v>13</v>
      </c>
      <c r="G50" s="1149">
        <v>0.93779904306220097</v>
      </c>
      <c r="I50" s="500"/>
    </row>
    <row r="51" spans="1:9" ht="12" customHeight="1">
      <c r="A51" s="1914"/>
      <c r="B51" s="511" t="s">
        <v>623</v>
      </c>
      <c r="C51" s="508">
        <v>28</v>
      </c>
      <c r="D51" s="509">
        <v>112</v>
      </c>
      <c r="E51" s="1006">
        <v>140</v>
      </c>
      <c r="F51" s="1005">
        <v>14</v>
      </c>
      <c r="G51" s="1149">
        <v>0.90909090909090906</v>
      </c>
      <c r="I51" s="500"/>
    </row>
    <row r="52" spans="1:9" ht="12" customHeight="1">
      <c r="A52" s="1914"/>
      <c r="B52" s="511" t="s">
        <v>624</v>
      </c>
      <c r="C52" s="508">
        <v>25</v>
      </c>
      <c r="D52" s="509">
        <v>32</v>
      </c>
      <c r="E52" s="1006">
        <v>57</v>
      </c>
      <c r="F52" s="1005">
        <v>5</v>
      </c>
      <c r="G52" s="1149">
        <v>0.91935483870967738</v>
      </c>
      <c r="I52" s="500"/>
    </row>
    <row r="53" spans="1:9" ht="12" customHeight="1">
      <c r="A53" s="1914"/>
      <c r="B53" s="511" t="s">
        <v>625</v>
      </c>
      <c r="C53" s="508">
        <v>23</v>
      </c>
      <c r="D53" s="509">
        <v>66</v>
      </c>
      <c r="E53" s="1006">
        <v>89</v>
      </c>
      <c r="F53" s="1005">
        <v>8</v>
      </c>
      <c r="G53" s="1149">
        <v>0.91752577319587625</v>
      </c>
      <c r="I53" s="500"/>
    </row>
    <row r="54" spans="1:9" ht="12" customHeight="1">
      <c r="A54" s="1914"/>
      <c r="B54" s="511" t="s">
        <v>626</v>
      </c>
      <c r="C54" s="508">
        <v>55</v>
      </c>
      <c r="D54" s="509">
        <v>40</v>
      </c>
      <c r="E54" s="1006">
        <v>95</v>
      </c>
      <c r="F54" s="1005">
        <v>8</v>
      </c>
      <c r="G54" s="1149">
        <v>0.92233009708737868</v>
      </c>
      <c r="I54" s="500"/>
    </row>
    <row r="55" spans="1:9" ht="12" customHeight="1">
      <c r="A55" s="1914"/>
      <c r="B55" s="511" t="s">
        <v>627</v>
      </c>
      <c r="C55" s="508">
        <v>36</v>
      </c>
      <c r="D55" s="509">
        <v>16</v>
      </c>
      <c r="E55" s="1006">
        <v>52</v>
      </c>
      <c r="F55" s="1005">
        <v>3</v>
      </c>
      <c r="G55" s="1149">
        <v>0.94545454545454544</v>
      </c>
      <c r="I55" s="500"/>
    </row>
    <row r="56" spans="1:9" ht="12" customHeight="1">
      <c r="A56" s="1914"/>
      <c r="B56" s="511" t="s">
        <v>748</v>
      </c>
      <c r="C56" s="508">
        <v>13</v>
      </c>
      <c r="D56" s="509">
        <v>15</v>
      </c>
      <c r="E56" s="1006">
        <v>28</v>
      </c>
      <c r="F56" s="1005">
        <v>3</v>
      </c>
      <c r="G56" s="1149">
        <v>0.90322580645161288</v>
      </c>
      <c r="I56" s="500"/>
    </row>
    <row r="57" spans="1:9" ht="12" customHeight="1">
      <c r="A57" s="1914"/>
      <c r="B57" s="511" t="s">
        <v>749</v>
      </c>
      <c r="C57" s="508">
        <v>30</v>
      </c>
      <c r="D57" s="509">
        <v>19</v>
      </c>
      <c r="E57" s="1006">
        <v>49</v>
      </c>
      <c r="F57" s="1005">
        <v>7</v>
      </c>
      <c r="G57" s="1149">
        <v>0.875</v>
      </c>
      <c r="I57" s="500"/>
    </row>
    <row r="58" spans="1:9" ht="12" customHeight="1">
      <c r="A58" s="1914"/>
      <c r="B58" s="511" t="s">
        <v>750</v>
      </c>
      <c r="C58" s="508">
        <v>13</v>
      </c>
      <c r="D58" s="509">
        <v>16</v>
      </c>
      <c r="E58" s="1006">
        <v>29</v>
      </c>
      <c r="F58" s="1005">
        <v>15</v>
      </c>
      <c r="G58" s="1149">
        <v>0.65909090909090906</v>
      </c>
      <c r="I58" s="500"/>
    </row>
    <row r="59" spans="1:9" ht="12" customHeight="1" thickBot="1">
      <c r="A59" s="1915"/>
      <c r="B59" s="511" t="s">
        <v>751</v>
      </c>
      <c r="C59" s="508">
        <v>16</v>
      </c>
      <c r="D59" s="509">
        <v>5</v>
      </c>
      <c r="E59" s="1006">
        <v>21</v>
      </c>
      <c r="F59" s="1005">
        <v>6</v>
      </c>
      <c r="G59" s="1149">
        <v>0.77777777777777779</v>
      </c>
      <c r="I59" s="500"/>
    </row>
    <row r="60" spans="1:9" ht="12" customHeight="1">
      <c r="A60" s="1916" t="s">
        <v>986</v>
      </c>
      <c r="B60" s="1145" t="s">
        <v>369</v>
      </c>
      <c r="C60" s="1139">
        <v>18</v>
      </c>
      <c r="D60" s="1140">
        <v>12</v>
      </c>
      <c r="E60" s="1141">
        <v>30</v>
      </c>
      <c r="F60" s="1141">
        <v>5</v>
      </c>
      <c r="G60" s="1148">
        <v>0.8571428571428571</v>
      </c>
      <c r="I60" s="500"/>
    </row>
    <row r="61" spans="1:9" ht="12" customHeight="1">
      <c r="A61" s="1917"/>
      <c r="B61" s="511" t="s">
        <v>370</v>
      </c>
      <c r="C61" s="508">
        <v>19</v>
      </c>
      <c r="D61" s="509">
        <v>12</v>
      </c>
      <c r="E61" s="1006">
        <v>31</v>
      </c>
      <c r="F61" s="1006">
        <v>5</v>
      </c>
      <c r="G61" s="1149">
        <v>0.86111111111111116</v>
      </c>
      <c r="I61" s="500"/>
    </row>
    <row r="62" spans="1:9" ht="12" customHeight="1" thickBot="1">
      <c r="A62" s="1918"/>
      <c r="B62" s="1146" t="s">
        <v>371</v>
      </c>
      <c r="C62" s="1142">
        <v>16</v>
      </c>
      <c r="D62" s="1143">
        <v>6</v>
      </c>
      <c r="E62" s="1144">
        <v>22</v>
      </c>
      <c r="F62" s="1144">
        <v>3</v>
      </c>
      <c r="G62" s="1150">
        <v>0.88</v>
      </c>
      <c r="I62" s="500"/>
    </row>
    <row r="63" spans="1:9" ht="12" customHeight="1">
      <c r="B63" s="1658" t="s">
        <v>757</v>
      </c>
      <c r="C63" s="506"/>
      <c r="D63" s="507"/>
      <c r="E63" s="1005">
        <v>0</v>
      </c>
      <c r="F63" s="1005">
        <v>0</v>
      </c>
      <c r="G63" s="1149"/>
      <c r="I63" s="500"/>
    </row>
    <row r="64" spans="1:9" ht="12" hidden="1" customHeight="1">
      <c r="B64" s="1659" t="s">
        <v>864</v>
      </c>
      <c r="C64" s="1036"/>
      <c r="D64" s="1037"/>
      <c r="E64" s="1038">
        <v>0</v>
      </c>
      <c r="F64" s="1038"/>
      <c r="G64" s="1151"/>
      <c r="I64" s="500"/>
    </row>
    <row r="65" spans="2:9" s="505" customFormat="1" ht="12" customHeight="1" thickBot="1">
      <c r="B65" s="1660" t="s">
        <v>447</v>
      </c>
      <c r="C65" s="1008">
        <v>2121</v>
      </c>
      <c r="D65" s="1007">
        <v>2286</v>
      </c>
      <c r="E65" s="1007">
        <v>4407</v>
      </c>
      <c r="F65" s="1007">
        <v>916</v>
      </c>
      <c r="G65" s="1152">
        <v>0.82791658839000559</v>
      </c>
      <c r="H65" s="1118"/>
      <c r="I65" s="500"/>
    </row>
    <row r="66" spans="2:9">
      <c r="B66" s="1661" t="s">
        <v>1396</v>
      </c>
    </row>
    <row r="67" spans="2:9" ht="12" customHeight="1">
      <c r="B67" s="1661" t="s">
        <v>1162</v>
      </c>
    </row>
    <row r="68" spans="2:9">
      <c r="E68" s="500"/>
      <c r="F68" s="500"/>
    </row>
    <row r="69" spans="2:9">
      <c r="C69" s="500"/>
      <c r="D69" s="500"/>
      <c r="E69" s="500"/>
      <c r="F69" s="500"/>
    </row>
  </sheetData>
  <mergeCells count="6">
    <mergeCell ref="A6:A11"/>
    <mergeCell ref="A12:A36"/>
    <mergeCell ref="A37:A59"/>
    <mergeCell ref="A60:A62"/>
    <mergeCell ref="A1:G1"/>
    <mergeCell ref="A2:G2"/>
  </mergeCells>
  <phoneticPr fontId="0" type="noConversion"/>
  <printOptions horizontalCentered="1" verticalCentered="1"/>
  <pageMargins left="0.59055118110236227" right="0.59055118110236227" top="0.78740157480314965" bottom="0.78740157480314965" header="0.51181102362204722" footer="0.51181102362204722"/>
  <pageSetup paperSize="9" scale="88" orientation="portrait" r:id="rId1"/>
  <headerFooter alignWithMargins="0">
    <oddHeader>&amp;L&amp;"Arial,Gras"DGRH A1-1&amp;RJuin 2013</oddHeader>
    <oddFooter>&amp;R&amp;P</oddFooter>
  </headerFooter>
  <legacyDrawing r:id="rId2"/>
</worksheet>
</file>

<file path=xl/worksheets/sheet12.xml><?xml version="1.0" encoding="utf-8"?>
<worksheet xmlns="http://schemas.openxmlformats.org/spreadsheetml/2006/main" xmlns:r="http://schemas.openxmlformats.org/officeDocument/2006/relationships">
  <sheetPr codeName="Feuil10" enableFormatConditionsCalculation="0"/>
  <dimension ref="A1:G51"/>
  <sheetViews>
    <sheetView showZeros="0" workbookViewId="0">
      <selection activeCell="A19" sqref="A19"/>
    </sheetView>
  </sheetViews>
  <sheetFormatPr baseColWidth="10" defaultRowHeight="12.75"/>
  <sheetData>
    <row r="1" spans="1:7" ht="18">
      <c r="A1" s="105" t="str">
        <f>'fiche technique'!A6</f>
        <v>ENQUETE SUR LA SITUATION DES ATER au 1er MARS 2013</v>
      </c>
      <c r="B1" s="88"/>
      <c r="C1" s="88"/>
      <c r="D1" s="88"/>
      <c r="E1" s="88"/>
      <c r="F1" s="88"/>
      <c r="G1" s="88"/>
    </row>
    <row r="6" spans="1:7" ht="14.25">
      <c r="A6" s="89"/>
      <c r="B6" s="89"/>
      <c r="C6" s="89"/>
      <c r="D6" s="89"/>
      <c r="E6" s="89"/>
      <c r="F6" s="89"/>
      <c r="G6" s="89"/>
    </row>
    <row r="7" spans="1:7" ht="14.25">
      <c r="A7" s="89"/>
      <c r="B7" s="89"/>
      <c r="C7" s="89"/>
      <c r="D7" s="89"/>
      <c r="E7" s="89"/>
      <c r="F7" s="89"/>
      <c r="G7" s="89"/>
    </row>
    <row r="8" spans="1:7" ht="15">
      <c r="A8" s="425" t="s">
        <v>731</v>
      </c>
      <c r="B8" s="89"/>
      <c r="C8" s="90"/>
      <c r="D8" s="89"/>
      <c r="E8" s="89"/>
      <c r="F8" s="89"/>
      <c r="G8" s="89"/>
    </row>
    <row r="9" spans="1:7" ht="15">
      <c r="A9" s="425" t="s">
        <v>560</v>
      </c>
      <c r="B9" s="89"/>
      <c r="C9" s="89"/>
      <c r="D9" s="89"/>
      <c r="E9" s="89"/>
      <c r="F9" s="89"/>
      <c r="G9" s="89"/>
    </row>
    <row r="10" spans="1:7" ht="15">
      <c r="A10" s="425" t="s">
        <v>812</v>
      </c>
      <c r="B10" s="89"/>
      <c r="C10" s="209"/>
      <c r="D10" s="89"/>
      <c r="E10" s="89"/>
      <c r="F10" s="89"/>
      <c r="G10" s="89"/>
    </row>
    <row r="11" spans="1:7" ht="14.25">
      <c r="A11" s="89"/>
      <c r="B11" s="89"/>
      <c r="C11" s="89"/>
      <c r="D11" s="89"/>
      <c r="E11" s="89"/>
      <c r="F11" s="89"/>
      <c r="G11" s="89"/>
    </row>
    <row r="12" spans="1:7" ht="14.25">
      <c r="A12" s="89"/>
      <c r="B12" s="89"/>
      <c r="C12" s="89"/>
      <c r="D12" s="89"/>
      <c r="E12" s="89"/>
      <c r="F12" s="89"/>
      <c r="G12" s="89"/>
    </row>
    <row r="13" spans="1:7" ht="14.25">
      <c r="A13" s="89"/>
      <c r="B13" s="89"/>
      <c r="C13" s="89"/>
      <c r="D13" s="89"/>
      <c r="E13" s="89"/>
      <c r="F13" s="89"/>
      <c r="G13" s="89"/>
    </row>
    <row r="14" spans="1:7" ht="14.25">
      <c r="A14" s="89"/>
      <c r="B14" s="89"/>
      <c r="C14" s="89"/>
      <c r="D14" s="89"/>
      <c r="E14" s="89"/>
      <c r="F14" s="89"/>
      <c r="G14" s="89"/>
    </row>
    <row r="15" spans="1:7" ht="14.25">
      <c r="A15" s="89"/>
      <c r="B15" s="89"/>
      <c r="C15" s="89"/>
      <c r="D15" s="89"/>
      <c r="E15" s="89"/>
      <c r="F15" s="89"/>
      <c r="G15" s="89"/>
    </row>
    <row r="16" spans="1:7" ht="14.25">
      <c r="A16" s="89"/>
      <c r="B16" s="89"/>
      <c r="C16" s="89"/>
      <c r="D16" s="89"/>
      <c r="E16" s="89"/>
      <c r="F16" s="89"/>
      <c r="G16" s="89"/>
    </row>
    <row r="17" spans="1:7" ht="14.25">
      <c r="A17" s="91" t="s">
        <v>515</v>
      </c>
      <c r="B17" s="89"/>
      <c r="C17" s="89"/>
      <c r="D17" s="89"/>
      <c r="E17" s="89"/>
      <c r="F17" s="89"/>
      <c r="G17" s="89"/>
    </row>
    <row r="18" spans="1:7" ht="14.25">
      <c r="A18" s="92"/>
      <c r="B18" s="89"/>
      <c r="C18" s="93"/>
      <c r="D18" s="93"/>
      <c r="E18" s="93"/>
      <c r="F18" s="93"/>
      <c r="G18" s="93"/>
    </row>
    <row r="19" spans="1:7" ht="15" customHeight="1">
      <c r="A19" s="94" t="s">
        <v>561</v>
      </c>
      <c r="B19" s="95" t="s">
        <v>562</v>
      </c>
      <c r="C19" s="89"/>
      <c r="D19" s="93"/>
      <c r="E19" s="93"/>
      <c r="F19" s="93"/>
      <c r="G19" s="93"/>
    </row>
    <row r="20" spans="1:7" ht="15" customHeight="1">
      <c r="A20" s="94" t="s">
        <v>563</v>
      </c>
      <c r="B20" s="95" t="s">
        <v>564</v>
      </c>
      <c r="C20" s="89"/>
      <c r="D20" s="93"/>
      <c r="E20" s="93"/>
      <c r="F20" s="93"/>
      <c r="G20" s="93"/>
    </row>
    <row r="21" spans="1:7" ht="15" customHeight="1">
      <c r="A21" s="94" t="s">
        <v>565</v>
      </c>
      <c r="B21" s="95" t="s">
        <v>566</v>
      </c>
      <c r="C21" s="89"/>
      <c r="D21" s="93"/>
      <c r="E21" s="93"/>
      <c r="F21" s="93"/>
      <c r="G21" s="93"/>
    </row>
    <row r="22" spans="1:7" ht="15" customHeight="1">
      <c r="A22" s="94" t="s">
        <v>567</v>
      </c>
      <c r="B22" s="95" t="s">
        <v>568</v>
      </c>
      <c r="C22" s="89"/>
      <c r="D22" s="93"/>
      <c r="E22" s="93"/>
      <c r="F22" s="93"/>
      <c r="G22" s="93"/>
    </row>
    <row r="23" spans="1:7" ht="15" customHeight="1">
      <c r="A23" s="94" t="s">
        <v>569</v>
      </c>
      <c r="B23" s="95" t="s">
        <v>570</v>
      </c>
      <c r="C23" s="89"/>
      <c r="D23" s="93"/>
      <c r="E23" s="93"/>
      <c r="F23" s="93"/>
      <c r="G23" s="93"/>
    </row>
    <row r="24" spans="1:7" ht="15" customHeight="1">
      <c r="A24" s="94" t="s">
        <v>571</v>
      </c>
      <c r="B24" s="95" t="s">
        <v>572</v>
      </c>
      <c r="C24" s="89"/>
      <c r="D24" s="93"/>
      <c r="E24" s="93"/>
      <c r="F24" s="93"/>
      <c r="G24" s="93"/>
    </row>
    <row r="25" spans="1:7" ht="14.25">
      <c r="A25" s="93"/>
      <c r="B25" s="93"/>
      <c r="C25" s="93"/>
      <c r="D25" s="93"/>
      <c r="E25" s="93"/>
      <c r="F25" s="93"/>
      <c r="G25" s="93"/>
    </row>
    <row r="26" spans="1:7" ht="14.25">
      <c r="A26" s="89"/>
      <c r="B26" s="89"/>
      <c r="C26" s="89"/>
      <c r="D26" s="89"/>
      <c r="E26" s="89"/>
      <c r="F26" s="89"/>
      <c r="G26" s="89"/>
    </row>
    <row r="27" spans="1:7" ht="15">
      <c r="A27" s="513" t="s">
        <v>732</v>
      </c>
    </row>
    <row r="28" spans="1:7" ht="15">
      <c r="A28" s="425" t="s">
        <v>733</v>
      </c>
    </row>
    <row r="51" spans="7:7">
      <c r="G51" s="96"/>
    </row>
  </sheetData>
  <phoneticPr fontId="0" type="noConversion"/>
  <pageMargins left="0.78740157499999996" right="0.78740157499999996" top="0.984251969" bottom="0.984251969" header="0.4921259845" footer="0.4921259845"/>
  <pageSetup paperSize="9" scale="95" firstPageNumber="8" orientation="portrait" r:id="rId1"/>
  <headerFooter alignWithMargins="0">
    <oddFooter>&amp;R&amp;P</oddFooter>
  </headerFooter>
</worksheet>
</file>

<file path=xl/worksheets/sheet13.xml><?xml version="1.0" encoding="utf-8"?>
<worksheet xmlns="http://schemas.openxmlformats.org/spreadsheetml/2006/main" xmlns:r="http://schemas.openxmlformats.org/officeDocument/2006/relationships">
  <sheetPr codeName="Feuil3" enableFormatConditionsCalculation="0"/>
  <dimension ref="A1:Y20"/>
  <sheetViews>
    <sheetView showZeros="0" zoomScale="50" zoomScaleNormal="50" workbookViewId="0">
      <selection activeCell="F25" sqref="F25"/>
    </sheetView>
  </sheetViews>
  <sheetFormatPr baseColWidth="10" defaultColWidth="10.28515625" defaultRowHeight="19.5"/>
  <cols>
    <col min="1" max="1" width="42.85546875" style="11" customWidth="1"/>
    <col min="2" max="15" width="13.7109375" style="8" customWidth="1"/>
    <col min="16" max="16" width="15.5703125" style="8" customWidth="1"/>
    <col min="17" max="17" width="13.7109375" style="8" customWidth="1"/>
    <col min="18" max="18" width="14.42578125" style="8" customWidth="1"/>
    <col min="19" max="19" width="12.7109375" style="8" bestFit="1" customWidth="1"/>
    <col min="20" max="22" width="10.42578125" style="8" bestFit="1" customWidth="1"/>
    <col min="23" max="25" width="12.7109375" style="8" bestFit="1" customWidth="1"/>
    <col min="26" max="16384" width="10.28515625" style="8"/>
  </cols>
  <sheetData>
    <row r="1" spans="1:25" s="2" customFormat="1" ht="21.75" customHeight="1">
      <c r="A1" s="1" t="s">
        <v>1395</v>
      </c>
      <c r="B1" s="1"/>
      <c r="C1" s="1"/>
      <c r="D1" s="1"/>
      <c r="E1" s="1"/>
      <c r="F1" s="1"/>
      <c r="G1" s="1"/>
      <c r="H1" s="1"/>
      <c r="I1" s="1"/>
      <c r="J1" s="1"/>
      <c r="K1" s="1"/>
      <c r="L1" s="1"/>
      <c r="M1" s="1"/>
      <c r="N1" s="1"/>
      <c r="O1" s="1"/>
      <c r="P1" s="1"/>
      <c r="Q1" s="1"/>
      <c r="S1" s="2" t="s">
        <v>425</v>
      </c>
    </row>
    <row r="2" spans="1:25" s="4" customFormat="1" ht="23.25">
      <c r="A2" s="1"/>
      <c r="B2" s="5"/>
      <c r="C2" s="5"/>
      <c r="D2" s="5"/>
      <c r="E2" s="5"/>
      <c r="F2" s="5"/>
      <c r="G2" s="5"/>
      <c r="H2" s="5"/>
      <c r="I2" s="5"/>
      <c r="J2" s="5"/>
      <c r="K2" s="5"/>
      <c r="L2" s="5"/>
      <c r="M2" s="5"/>
      <c r="N2" s="5"/>
      <c r="O2" s="5"/>
      <c r="S2" s="4" t="s">
        <v>425</v>
      </c>
    </row>
    <row r="3" spans="1:25" s="4" customFormat="1" ht="23.25">
      <c r="A3" s="3"/>
      <c r="B3" s="3"/>
      <c r="C3" s="3"/>
      <c r="D3" s="3"/>
      <c r="E3" s="3"/>
      <c r="F3" s="3"/>
      <c r="G3" s="3"/>
      <c r="H3" s="3"/>
      <c r="I3" s="3"/>
      <c r="J3" s="3"/>
      <c r="K3" s="3"/>
      <c r="L3" s="3"/>
      <c r="M3" s="3"/>
      <c r="N3" s="3"/>
      <c r="O3" s="3"/>
      <c r="P3" s="3"/>
      <c r="Q3" s="3"/>
      <c r="S3" s="4" t="s">
        <v>425</v>
      </c>
    </row>
    <row r="4" spans="1:25" s="4" customFormat="1" ht="23.25">
      <c r="A4" s="904" t="s">
        <v>516</v>
      </c>
      <c r="B4" s="904"/>
      <c r="C4" s="904"/>
      <c r="D4" s="904"/>
      <c r="E4" s="904"/>
      <c r="F4" s="904"/>
      <c r="G4" s="904"/>
      <c r="H4" s="904"/>
      <c r="I4" s="904"/>
      <c r="J4" s="904"/>
      <c r="K4" s="904"/>
      <c r="L4" s="904"/>
      <c r="M4" s="904"/>
      <c r="N4" s="904"/>
      <c r="O4" s="904"/>
      <c r="P4" s="904"/>
      <c r="Q4" s="904"/>
      <c r="R4" s="905"/>
      <c r="S4" s="4" t="s">
        <v>425</v>
      </c>
    </row>
    <row r="5" spans="1:25" s="4" customFormat="1" ht="23.25">
      <c r="A5" s="904" t="s">
        <v>964</v>
      </c>
      <c r="B5" s="907"/>
      <c r="C5" s="906"/>
      <c r="D5" s="906"/>
      <c r="E5" s="906"/>
      <c r="F5" s="906"/>
      <c r="G5" s="906"/>
      <c r="H5" s="906"/>
      <c r="I5" s="906"/>
      <c r="J5" s="906"/>
      <c r="K5" s="906"/>
      <c r="L5" s="906"/>
      <c r="M5" s="906"/>
      <c r="N5" s="906"/>
      <c r="O5" s="906"/>
      <c r="P5" s="906"/>
      <c r="Q5" s="906"/>
      <c r="R5" s="905"/>
      <c r="S5" s="4" t="s">
        <v>425</v>
      </c>
    </row>
    <row r="6" spans="1:25" ht="28.5" customHeight="1">
      <c r="A6" s="6"/>
      <c r="B6" s="7"/>
      <c r="C6" s="7"/>
      <c r="D6" s="7"/>
      <c r="E6" s="7"/>
      <c r="F6" s="7"/>
      <c r="G6" s="7"/>
      <c r="H6" s="7"/>
      <c r="I6" s="7"/>
      <c r="J6" s="7"/>
      <c r="K6" s="7"/>
      <c r="L6" s="7"/>
      <c r="M6" s="7"/>
      <c r="N6" s="7"/>
      <c r="O6" s="7"/>
      <c r="P6" s="7"/>
      <c r="Q6" s="7"/>
      <c r="R6" s="122" t="s">
        <v>785</v>
      </c>
    </row>
    <row r="7" spans="1:25" s="10" customFormat="1" ht="22.5">
      <c r="A7" s="1"/>
      <c r="B7" s="1"/>
      <c r="C7" s="1"/>
      <c r="D7" s="1"/>
      <c r="E7" s="1"/>
      <c r="F7" s="1"/>
      <c r="G7" s="1"/>
      <c r="H7" s="1"/>
      <c r="I7" s="1"/>
      <c r="J7" s="1"/>
      <c r="K7" s="1"/>
      <c r="L7" s="1"/>
      <c r="M7" s="1"/>
      <c r="N7" s="1"/>
      <c r="O7" s="1"/>
      <c r="P7" s="1"/>
      <c r="Q7" s="1"/>
    </row>
    <row r="8" spans="1:25" ht="29.25" customHeight="1"/>
    <row r="9" spans="1:25" ht="162.75" customHeight="1">
      <c r="A9" s="29" t="s">
        <v>581</v>
      </c>
      <c r="B9" s="30" t="s">
        <v>573</v>
      </c>
      <c r="C9" s="1310"/>
      <c r="D9" s="1315" t="s">
        <v>574</v>
      </c>
      <c r="E9" s="1316"/>
      <c r="F9" s="1305" t="s">
        <v>439</v>
      </c>
      <c r="G9" s="1322"/>
      <c r="H9" s="1315" t="s">
        <v>440</v>
      </c>
      <c r="I9" s="1316"/>
      <c r="J9" s="1305" t="s">
        <v>441</v>
      </c>
      <c r="K9" s="1327"/>
      <c r="L9" s="1329" t="s">
        <v>442</v>
      </c>
      <c r="M9" s="12"/>
      <c r="N9" s="12"/>
      <c r="O9" s="13"/>
      <c r="P9" s="1921" t="s">
        <v>956</v>
      </c>
      <c r="Q9" s="1922"/>
      <c r="R9" s="1923"/>
      <c r="S9" s="8" t="s">
        <v>425</v>
      </c>
      <c r="Y9" s="1196"/>
    </row>
    <row r="10" spans="1:25" ht="46.5" customHeight="1">
      <c r="A10" s="32"/>
      <c r="B10" s="33"/>
      <c r="C10" s="1311"/>
      <c r="D10" s="1317"/>
      <c r="E10" s="1318"/>
      <c r="F10" s="1306"/>
      <c r="G10" s="1323"/>
      <c r="H10" s="1317"/>
      <c r="I10" s="1318"/>
      <c r="J10" s="1306"/>
      <c r="K10" s="1328"/>
      <c r="L10" s="1330" t="s">
        <v>444</v>
      </c>
      <c r="M10" s="14"/>
      <c r="N10" s="34" t="s">
        <v>445</v>
      </c>
      <c r="O10" s="35"/>
      <c r="P10" s="1924"/>
      <c r="Q10" s="1925"/>
      <c r="R10" s="1926"/>
      <c r="S10" s="8" t="s">
        <v>425</v>
      </c>
    </row>
    <row r="11" spans="1:25" s="16" customFormat="1" ht="51" customHeight="1">
      <c r="A11" s="38"/>
      <c r="B11" s="15" t="s">
        <v>446</v>
      </c>
      <c r="C11" s="1312" t="s">
        <v>955</v>
      </c>
      <c r="D11" s="1319" t="s">
        <v>446</v>
      </c>
      <c r="E11" s="1312" t="s">
        <v>955</v>
      </c>
      <c r="F11" s="1307" t="s">
        <v>446</v>
      </c>
      <c r="G11" s="1324" t="s">
        <v>955</v>
      </c>
      <c r="H11" s="1319" t="s">
        <v>446</v>
      </c>
      <c r="I11" s="1312" t="s">
        <v>955</v>
      </c>
      <c r="J11" s="1307" t="s">
        <v>446</v>
      </c>
      <c r="K11" s="1324" t="s">
        <v>955</v>
      </c>
      <c r="L11" s="1319" t="s">
        <v>446</v>
      </c>
      <c r="M11" s="15" t="s">
        <v>955</v>
      </c>
      <c r="N11" s="15" t="s">
        <v>446</v>
      </c>
      <c r="O11" s="15" t="s">
        <v>955</v>
      </c>
      <c r="P11" s="877" t="s">
        <v>446</v>
      </c>
      <c r="Q11" s="877" t="s">
        <v>955</v>
      </c>
      <c r="R11" s="1300" t="s">
        <v>447</v>
      </c>
      <c r="S11" s="16" t="s">
        <v>425</v>
      </c>
    </row>
    <row r="12" spans="1:25" ht="50.25" customHeight="1">
      <c r="A12" s="17" t="s">
        <v>517</v>
      </c>
      <c r="B12" s="220">
        <v>88</v>
      </c>
      <c r="C12" s="1313">
        <v>29</v>
      </c>
      <c r="D12" s="1320">
        <v>4</v>
      </c>
      <c r="E12" s="1313">
        <v>4</v>
      </c>
      <c r="F12" s="1308">
        <v>4</v>
      </c>
      <c r="G12" s="1325">
        <v>0</v>
      </c>
      <c r="H12" s="1320">
        <v>24</v>
      </c>
      <c r="I12" s="1313">
        <v>18</v>
      </c>
      <c r="J12" s="1308">
        <v>254</v>
      </c>
      <c r="K12" s="1325">
        <v>207</v>
      </c>
      <c r="L12" s="1331">
        <v>109</v>
      </c>
      <c r="M12" s="1301">
        <v>38</v>
      </c>
      <c r="N12" s="220">
        <v>0</v>
      </c>
      <c r="O12" s="220">
        <v>0</v>
      </c>
      <c r="P12" s="685">
        <v>483</v>
      </c>
      <c r="Q12" s="685">
        <v>296</v>
      </c>
      <c r="R12" s="686">
        <v>779</v>
      </c>
      <c r="S12" s="8" t="s">
        <v>425</v>
      </c>
    </row>
    <row r="13" spans="1:25" ht="50.25" customHeight="1">
      <c r="A13" s="17" t="s">
        <v>518</v>
      </c>
      <c r="B13" s="220">
        <v>205</v>
      </c>
      <c r="C13" s="1313">
        <v>89</v>
      </c>
      <c r="D13" s="1320">
        <v>10</v>
      </c>
      <c r="E13" s="1313">
        <v>10</v>
      </c>
      <c r="F13" s="1308">
        <v>15</v>
      </c>
      <c r="G13" s="1325">
        <v>6</v>
      </c>
      <c r="H13" s="1320">
        <v>49</v>
      </c>
      <c r="I13" s="1313">
        <v>45</v>
      </c>
      <c r="J13" s="1308">
        <v>546</v>
      </c>
      <c r="K13" s="1325">
        <v>478</v>
      </c>
      <c r="L13" s="1331">
        <v>282</v>
      </c>
      <c r="M13" s="1301">
        <v>110</v>
      </c>
      <c r="N13" s="220">
        <v>4</v>
      </c>
      <c r="O13" s="220">
        <v>0</v>
      </c>
      <c r="P13" s="685">
        <v>1107</v>
      </c>
      <c r="Q13" s="685">
        <v>738</v>
      </c>
      <c r="R13" s="686">
        <v>1845</v>
      </c>
      <c r="S13" s="8" t="s">
        <v>425</v>
      </c>
    </row>
    <row r="14" spans="1:25" ht="66.75" customHeight="1">
      <c r="A14" s="18" t="s">
        <v>519</v>
      </c>
      <c r="B14" s="220">
        <v>248</v>
      </c>
      <c r="C14" s="1313">
        <v>86</v>
      </c>
      <c r="D14" s="1320">
        <v>21</v>
      </c>
      <c r="E14" s="1313">
        <v>10</v>
      </c>
      <c r="F14" s="1308">
        <v>20</v>
      </c>
      <c r="G14" s="1325">
        <v>8</v>
      </c>
      <c r="H14" s="1320">
        <v>65</v>
      </c>
      <c r="I14" s="1313">
        <v>103</v>
      </c>
      <c r="J14" s="1308">
        <v>914</v>
      </c>
      <c r="K14" s="1325">
        <v>797</v>
      </c>
      <c r="L14" s="1331">
        <v>324</v>
      </c>
      <c r="M14" s="1301">
        <v>103</v>
      </c>
      <c r="N14" s="220">
        <v>2</v>
      </c>
      <c r="O14" s="220">
        <v>0</v>
      </c>
      <c r="P14" s="685">
        <v>1592</v>
      </c>
      <c r="Q14" s="685">
        <v>1107</v>
      </c>
      <c r="R14" s="686">
        <v>2699</v>
      </c>
      <c r="S14" s="8" t="s">
        <v>425</v>
      </c>
    </row>
    <row r="15" spans="1:25" ht="47.25" customHeight="1" thickBot="1">
      <c r="A15" s="17" t="s">
        <v>447</v>
      </c>
      <c r="B15" s="685">
        <v>541</v>
      </c>
      <c r="C15" s="1314">
        <v>204</v>
      </c>
      <c r="D15" s="1321">
        <v>35</v>
      </c>
      <c r="E15" s="1314">
        <v>24</v>
      </c>
      <c r="F15" s="1309">
        <v>39</v>
      </c>
      <c r="G15" s="1326">
        <v>14</v>
      </c>
      <c r="H15" s="1321">
        <v>138</v>
      </c>
      <c r="I15" s="1314">
        <v>166</v>
      </c>
      <c r="J15" s="1309">
        <v>1714</v>
      </c>
      <c r="K15" s="1326">
        <v>1482</v>
      </c>
      <c r="L15" s="1321">
        <v>715</v>
      </c>
      <c r="M15" s="685">
        <v>251</v>
      </c>
      <c r="N15" s="685">
        <v>6</v>
      </c>
      <c r="O15" s="685">
        <v>0</v>
      </c>
      <c r="P15" s="685">
        <v>3182</v>
      </c>
      <c r="Q15" s="685">
        <v>2141</v>
      </c>
      <c r="R15" s="686">
        <v>5323</v>
      </c>
      <c r="S15" s="8" t="s">
        <v>425</v>
      </c>
    </row>
    <row r="16" spans="1:25" ht="43.5" customHeight="1" thickTop="1" thickBot="1">
      <c r="B16" s="40"/>
      <c r="C16" s="40"/>
      <c r="D16" s="40"/>
      <c r="E16" s="40"/>
      <c r="F16" s="40"/>
      <c r="G16" s="40"/>
      <c r="H16" s="40"/>
      <c r="I16" s="40"/>
      <c r="J16" s="40"/>
      <c r="K16" s="40"/>
      <c r="L16" s="40"/>
      <c r="M16" s="40"/>
      <c r="N16" s="40"/>
      <c r="O16" s="40"/>
      <c r="P16" s="1000" t="s">
        <v>779</v>
      </c>
      <c r="Q16" s="1304">
        <v>5323</v>
      </c>
      <c r="R16" s="43"/>
      <c r="S16" s="8" t="s">
        <v>425</v>
      </c>
    </row>
    <row r="17" spans="1:22" s="1289" customFormat="1" ht="30" customHeight="1" thickTop="1">
      <c r="A17" s="1288" t="s">
        <v>1379</v>
      </c>
      <c r="S17" s="1289" t="s">
        <v>425</v>
      </c>
    </row>
    <row r="18" spans="1:22" s="49" customFormat="1" ht="33" customHeight="1">
      <c r="A18" s="1497" t="s">
        <v>1092</v>
      </c>
      <c r="B18" s="1286">
        <v>91</v>
      </c>
      <c r="C18" s="1332">
        <v>21</v>
      </c>
      <c r="D18" s="1334">
        <v>7</v>
      </c>
      <c r="E18" s="1335">
        <v>0</v>
      </c>
      <c r="F18" s="1333">
        <v>27</v>
      </c>
      <c r="G18" s="1332">
        <v>12</v>
      </c>
      <c r="H18" s="1334">
        <v>18</v>
      </c>
      <c r="I18" s="1335">
        <v>10</v>
      </c>
      <c r="J18" s="1334">
        <v>79</v>
      </c>
      <c r="K18" s="1335">
        <v>52</v>
      </c>
      <c r="L18" s="1333">
        <v>715</v>
      </c>
      <c r="M18" s="1286">
        <v>251</v>
      </c>
      <c r="P18" s="1303">
        <v>937</v>
      </c>
      <c r="Q18" s="1303">
        <v>346</v>
      </c>
      <c r="R18" s="1303">
        <v>1283</v>
      </c>
      <c r="S18" s="1287" t="s">
        <v>425</v>
      </c>
    </row>
    <row r="19" spans="1:22" s="49" customFormat="1" ht="18" customHeight="1">
      <c r="A19" s="11"/>
      <c r="B19" s="1283"/>
      <c r="C19" s="1283"/>
      <c r="D19" s="1283"/>
      <c r="E19" s="1283"/>
      <c r="F19" s="1283"/>
      <c r="G19" s="1283"/>
      <c r="H19" s="1283"/>
      <c r="I19" s="1283"/>
      <c r="J19" s="1283"/>
      <c r="K19" s="1283"/>
      <c r="L19" s="1284"/>
      <c r="M19" s="1284"/>
      <c r="N19" s="1281"/>
      <c r="O19" s="1281"/>
      <c r="P19" s="1281"/>
      <c r="Q19" s="1292" t="s">
        <v>425</v>
      </c>
      <c r="R19" s="1281"/>
      <c r="S19" s="1281"/>
      <c r="T19" s="1873"/>
      <c r="U19" s="1873"/>
      <c r="V19" s="1873"/>
    </row>
    <row r="20" spans="1:22" s="49" customFormat="1" ht="42" customHeight="1">
      <c r="A20" s="1498" t="s">
        <v>1093</v>
      </c>
      <c r="B20" s="1286">
        <v>1</v>
      </c>
      <c r="C20" s="1332">
        <v>0</v>
      </c>
      <c r="D20" s="1334">
        <v>0</v>
      </c>
      <c r="E20" s="1335">
        <v>0</v>
      </c>
      <c r="F20" s="1334">
        <v>0</v>
      </c>
      <c r="G20" s="1335">
        <v>1</v>
      </c>
      <c r="H20" s="1333">
        <v>0</v>
      </c>
      <c r="I20" s="1332">
        <v>0</v>
      </c>
      <c r="J20" s="1334">
        <v>1</v>
      </c>
      <c r="K20" s="1335">
        <v>0</v>
      </c>
      <c r="L20" s="1333">
        <v>5</v>
      </c>
      <c r="M20" s="1286">
        <v>0</v>
      </c>
      <c r="N20" s="50"/>
      <c r="O20" s="50"/>
      <c r="P20" s="1303">
        <v>7</v>
      </c>
      <c r="Q20" s="1303">
        <v>1</v>
      </c>
      <c r="R20" s="1303">
        <v>8</v>
      </c>
      <c r="S20" s="1291" t="s">
        <v>425</v>
      </c>
      <c r="T20" s="50"/>
      <c r="U20" s="50"/>
      <c r="V20" s="50"/>
    </row>
  </sheetData>
  <dataConsolidate>
    <dataRefs count="1">
      <dataRef name="$B$20:$Q$22+lettres!$B$20:$Q$22+sciences!$B$20:$Q$22+pharmacie!$B$20:$Q$22" r:id="rId1"/>
    </dataRefs>
  </dataConsolidate>
  <mergeCells count="2">
    <mergeCell ref="P9:R10"/>
    <mergeCell ref="T19:V19"/>
  </mergeCells>
  <phoneticPr fontId="15" type="noConversion"/>
  <printOptions horizontalCentered="1" verticalCentered="1"/>
  <pageMargins left="0.19685039370078741" right="0" top="0.23622047244094491" bottom="0.19685039370078741" header="0.19685039370078741" footer="0.31496062992125984"/>
  <pageSetup paperSize="9" scale="48" firstPageNumber="9" orientation="landscape" r:id="rId2"/>
  <headerFooter alignWithMargins="0">
    <oddHeader>&amp;L&amp;"Times New Roman,Gras"DGRH A1-1&amp;RJuin 2013</oddHeader>
    <oddFooter>&amp;L        (Source:  enquête enseignants non permanents, DGRH A1-1, juin 2013)&amp;R&amp;"Times New Roman,Gras"&amp;14&amp;P</oddFooter>
  </headerFooter>
</worksheet>
</file>

<file path=xl/worksheets/sheet14.xml><?xml version="1.0" encoding="utf-8"?>
<worksheet xmlns="http://schemas.openxmlformats.org/spreadsheetml/2006/main" xmlns:r="http://schemas.openxmlformats.org/officeDocument/2006/relationships">
  <sheetPr codeName="Feuil4" enableFormatConditionsCalculation="0"/>
  <dimension ref="A1:S977"/>
  <sheetViews>
    <sheetView showZeros="0" zoomScale="50" zoomScaleNormal="50" workbookViewId="0">
      <selection activeCell="F25" sqref="F25"/>
    </sheetView>
  </sheetViews>
  <sheetFormatPr baseColWidth="10" defaultColWidth="10.28515625" defaultRowHeight="19.5"/>
  <cols>
    <col min="1" max="1" width="42.85546875" style="11" customWidth="1"/>
    <col min="2" max="15" width="13.7109375" style="8" customWidth="1"/>
    <col min="16" max="17" width="15.7109375" style="8" customWidth="1"/>
    <col min="18" max="18" width="14.42578125" style="8" customWidth="1"/>
    <col min="19" max="19" width="14.140625" style="8" customWidth="1"/>
    <col min="20" max="16384" width="10.28515625" style="8"/>
  </cols>
  <sheetData>
    <row r="1" spans="1:19" s="2" customFormat="1" ht="21.75" customHeight="1">
      <c r="A1" s="1" t="s">
        <v>1395</v>
      </c>
      <c r="B1" s="1"/>
      <c r="C1" s="1"/>
      <c r="D1" s="1"/>
      <c r="E1" s="1"/>
      <c r="F1" s="1"/>
      <c r="G1" s="1"/>
      <c r="H1" s="1"/>
      <c r="I1" s="1"/>
      <c r="J1" s="1"/>
      <c r="K1" s="1"/>
      <c r="L1" s="1"/>
      <c r="M1" s="1"/>
      <c r="N1" s="1"/>
      <c r="O1" s="1"/>
      <c r="P1" s="1"/>
      <c r="Q1" s="1"/>
      <c r="R1" s="1"/>
    </row>
    <row r="2" spans="1:19" s="4" customFormat="1" ht="23.25">
      <c r="A2" s="1"/>
      <c r="B2" s="5"/>
      <c r="C2" s="5"/>
      <c r="D2" s="5"/>
      <c r="E2" s="5"/>
      <c r="F2" s="5"/>
      <c r="G2" s="5"/>
      <c r="H2" s="5"/>
      <c r="I2" s="5"/>
      <c r="J2" s="5"/>
      <c r="K2" s="5"/>
      <c r="L2" s="5"/>
      <c r="M2" s="5"/>
      <c r="N2" s="5"/>
      <c r="O2" s="5"/>
    </row>
    <row r="3" spans="1:19" s="4" customFormat="1" ht="23.25">
      <c r="A3" s="3"/>
      <c r="B3" s="3"/>
      <c r="C3" s="3"/>
      <c r="D3" s="3"/>
      <c r="E3" s="3"/>
      <c r="F3" s="3"/>
      <c r="G3" s="3"/>
      <c r="H3" s="3"/>
      <c r="I3" s="3"/>
      <c r="J3" s="3"/>
      <c r="K3" s="3"/>
      <c r="L3" s="3"/>
      <c r="M3" s="3"/>
      <c r="N3" s="3"/>
      <c r="O3" s="3"/>
      <c r="P3" s="3"/>
      <c r="Q3" s="3"/>
      <c r="R3" s="3"/>
    </row>
    <row r="4" spans="1:19" s="4" customFormat="1" ht="23.25">
      <c r="A4" s="904" t="s">
        <v>516</v>
      </c>
      <c r="B4" s="904"/>
      <c r="C4" s="904"/>
      <c r="D4" s="904"/>
      <c r="E4" s="904"/>
      <c r="F4" s="904"/>
      <c r="G4" s="904"/>
      <c r="H4" s="904"/>
      <c r="I4" s="904"/>
      <c r="J4" s="904"/>
      <c r="K4" s="904"/>
      <c r="L4" s="904"/>
      <c r="M4" s="904"/>
      <c r="N4" s="904"/>
      <c r="O4" s="904"/>
      <c r="P4" s="904"/>
      <c r="Q4" s="904"/>
      <c r="R4" s="904"/>
    </row>
    <row r="5" spans="1:19" s="4" customFormat="1" ht="23.25">
      <c r="A5" s="906" t="s">
        <v>778</v>
      </c>
      <c r="B5" s="907"/>
      <c r="C5" s="906"/>
      <c r="D5" s="906"/>
      <c r="E5" s="906"/>
      <c r="F5" s="906"/>
      <c r="G5" s="906"/>
      <c r="H5" s="906"/>
      <c r="I5" s="906"/>
      <c r="J5" s="906"/>
      <c r="K5" s="906"/>
      <c r="L5" s="906"/>
      <c r="M5" s="906"/>
      <c r="N5" s="906"/>
      <c r="O5" s="906"/>
      <c r="P5" s="906"/>
      <c r="Q5" s="906"/>
      <c r="R5" s="906"/>
    </row>
    <row r="6" spans="1:19" ht="28.5" customHeight="1">
      <c r="A6" s="6"/>
      <c r="B6" s="7"/>
      <c r="C6" s="7"/>
      <c r="D6" s="7"/>
      <c r="E6" s="7"/>
      <c r="F6" s="7"/>
      <c r="G6" s="7"/>
      <c r="H6" s="7"/>
      <c r="I6" s="7"/>
      <c r="J6" s="7"/>
      <c r="K6" s="7"/>
      <c r="L6" s="7"/>
      <c r="M6" s="7"/>
      <c r="N6" s="7"/>
      <c r="O6" s="7"/>
      <c r="P6" s="7"/>
      <c r="Q6" s="7"/>
      <c r="R6" s="122" t="s">
        <v>786</v>
      </c>
    </row>
    <row r="7" spans="1:19" s="10" customFormat="1" ht="22.5">
      <c r="A7" s="1" t="s">
        <v>963</v>
      </c>
      <c r="B7" s="1"/>
      <c r="C7" s="1"/>
      <c r="D7" s="1"/>
      <c r="E7" s="1"/>
      <c r="F7" s="1"/>
      <c r="G7" s="1"/>
      <c r="H7" s="1"/>
      <c r="I7" s="1"/>
      <c r="J7" s="1"/>
      <c r="K7" s="1"/>
      <c r="L7" s="1"/>
      <c r="M7" s="1"/>
      <c r="N7" s="1"/>
      <c r="O7" s="1"/>
      <c r="P7" s="1"/>
      <c r="Q7" s="1"/>
      <c r="R7" s="1"/>
    </row>
    <row r="8" spans="1:19" ht="29.25" customHeight="1"/>
    <row r="9" spans="1:19" ht="147.75" customHeight="1">
      <c r="A9" s="29" t="s">
        <v>581</v>
      </c>
      <c r="B9" s="30" t="s">
        <v>573</v>
      </c>
      <c r="C9" s="1293"/>
      <c r="D9" s="1315" t="s">
        <v>574</v>
      </c>
      <c r="E9" s="1316"/>
      <c r="F9" s="1305" t="s">
        <v>439</v>
      </c>
      <c r="G9" s="1322"/>
      <c r="H9" s="1315" t="s">
        <v>440</v>
      </c>
      <c r="I9" s="1316"/>
      <c r="J9" s="1315" t="s">
        <v>441</v>
      </c>
      <c r="K9" s="1316"/>
      <c r="L9" s="12" t="s">
        <v>442</v>
      </c>
      <c r="M9" s="12"/>
      <c r="N9" s="12"/>
      <c r="O9" s="13"/>
      <c r="P9" s="30" t="s">
        <v>443</v>
      </c>
      <c r="Q9" s="1293"/>
      <c r="R9" s="31"/>
    </row>
    <row r="10" spans="1:19" ht="46.5" customHeight="1">
      <c r="A10" s="32"/>
      <c r="B10" s="33"/>
      <c r="C10" s="1336"/>
      <c r="D10" s="1317"/>
      <c r="E10" s="1318"/>
      <c r="F10" s="1306"/>
      <c r="G10" s="1323"/>
      <c r="H10" s="1317"/>
      <c r="I10" s="1318"/>
      <c r="J10" s="1317"/>
      <c r="K10" s="1318"/>
      <c r="L10" s="1345" t="s">
        <v>444</v>
      </c>
      <c r="M10" s="14"/>
      <c r="N10" s="34" t="s">
        <v>445</v>
      </c>
      <c r="O10" s="35"/>
      <c r="P10" s="36"/>
      <c r="Q10" s="1294"/>
      <c r="R10" s="37"/>
    </row>
    <row r="11" spans="1:19" s="16" customFormat="1" ht="55.5" customHeight="1">
      <c r="A11" s="38"/>
      <c r="B11" s="15" t="s">
        <v>446</v>
      </c>
      <c r="C11" s="1324" t="s">
        <v>955</v>
      </c>
      <c r="D11" s="1319" t="s">
        <v>446</v>
      </c>
      <c r="E11" s="1312" t="s">
        <v>955</v>
      </c>
      <c r="F11" s="1307" t="s">
        <v>446</v>
      </c>
      <c r="G11" s="1324" t="s">
        <v>955</v>
      </c>
      <c r="H11" s="1319" t="s">
        <v>446</v>
      </c>
      <c r="I11" s="1312" t="s">
        <v>955</v>
      </c>
      <c r="J11" s="1319" t="s">
        <v>446</v>
      </c>
      <c r="K11" s="1312" t="s">
        <v>955</v>
      </c>
      <c r="L11" s="1307" t="s">
        <v>446</v>
      </c>
      <c r="M11" s="15" t="s">
        <v>955</v>
      </c>
      <c r="N11" s="15" t="s">
        <v>446</v>
      </c>
      <c r="O11" s="15" t="s">
        <v>955</v>
      </c>
      <c r="P11" s="877" t="s">
        <v>446</v>
      </c>
      <c r="Q11" s="877" t="s">
        <v>955</v>
      </c>
      <c r="R11" s="878" t="s">
        <v>447</v>
      </c>
    </row>
    <row r="12" spans="1:19" ht="50.25" customHeight="1">
      <c r="A12" s="17" t="s">
        <v>517</v>
      </c>
      <c r="B12" s="39">
        <v>4</v>
      </c>
      <c r="C12" s="1337">
        <v>2</v>
      </c>
      <c r="D12" s="1341"/>
      <c r="E12" s="1342"/>
      <c r="F12" s="1339"/>
      <c r="G12" s="1337"/>
      <c r="H12" s="1341">
        <v>5</v>
      </c>
      <c r="I12" s="1342">
        <v>10</v>
      </c>
      <c r="J12" s="1341">
        <v>83</v>
      </c>
      <c r="K12" s="1342">
        <v>88</v>
      </c>
      <c r="L12" s="1346">
        <v>12</v>
      </c>
      <c r="M12" s="1299">
        <v>11</v>
      </c>
      <c r="N12" s="39"/>
      <c r="O12" s="39"/>
      <c r="P12" s="683">
        <v>104</v>
      </c>
      <c r="Q12" s="683">
        <v>111</v>
      </c>
      <c r="R12" s="1285">
        <v>215</v>
      </c>
      <c r="S12" s="43"/>
    </row>
    <row r="13" spans="1:19" ht="50.25" customHeight="1">
      <c r="A13" s="17" t="s">
        <v>518</v>
      </c>
      <c r="B13" s="39">
        <v>8</v>
      </c>
      <c r="C13" s="1337">
        <v>6</v>
      </c>
      <c r="D13" s="1341"/>
      <c r="E13" s="1342"/>
      <c r="F13" s="1339">
        <v>1</v>
      </c>
      <c r="G13" s="1337"/>
      <c r="H13" s="1341">
        <v>5</v>
      </c>
      <c r="I13" s="1342">
        <v>3</v>
      </c>
      <c r="J13" s="1341">
        <v>112</v>
      </c>
      <c r="K13" s="1342">
        <v>94</v>
      </c>
      <c r="L13" s="1346">
        <v>19</v>
      </c>
      <c r="M13" s="1299">
        <v>6</v>
      </c>
      <c r="N13" s="39">
        <v>1</v>
      </c>
      <c r="O13" s="39"/>
      <c r="P13" s="683">
        <v>145</v>
      </c>
      <c r="Q13" s="683">
        <v>109</v>
      </c>
      <c r="R13" s="1285">
        <v>254</v>
      </c>
      <c r="S13" s="43"/>
    </row>
    <row r="14" spans="1:19" ht="71.25" customHeight="1">
      <c r="A14" s="51" t="s">
        <v>519</v>
      </c>
      <c r="B14" s="39">
        <v>14</v>
      </c>
      <c r="C14" s="1337">
        <v>8</v>
      </c>
      <c r="D14" s="1341">
        <v>4</v>
      </c>
      <c r="E14" s="1342">
        <v>3</v>
      </c>
      <c r="F14" s="1339">
        <v>3</v>
      </c>
      <c r="G14" s="1337"/>
      <c r="H14" s="1341">
        <v>24</v>
      </c>
      <c r="I14" s="1342">
        <v>64</v>
      </c>
      <c r="J14" s="1348">
        <v>374</v>
      </c>
      <c r="K14" s="1349">
        <v>403</v>
      </c>
      <c r="L14" s="1347">
        <v>41</v>
      </c>
      <c r="M14" s="1302">
        <v>23</v>
      </c>
      <c r="N14" s="42"/>
      <c r="O14" s="42"/>
      <c r="P14" s="683">
        <v>460</v>
      </c>
      <c r="Q14" s="683">
        <v>501</v>
      </c>
      <c r="R14" s="1285">
        <v>961</v>
      </c>
      <c r="S14" s="43"/>
    </row>
    <row r="15" spans="1:19" ht="45.75" customHeight="1" thickBot="1">
      <c r="A15" s="17" t="s">
        <v>447</v>
      </c>
      <c r="B15" s="683">
        <v>26</v>
      </c>
      <c r="C15" s="1338">
        <v>16</v>
      </c>
      <c r="D15" s="1343">
        <v>4</v>
      </c>
      <c r="E15" s="1344">
        <v>3</v>
      </c>
      <c r="F15" s="1340">
        <v>4</v>
      </c>
      <c r="G15" s="1338">
        <v>0</v>
      </c>
      <c r="H15" s="1343">
        <v>34</v>
      </c>
      <c r="I15" s="1344">
        <v>77</v>
      </c>
      <c r="J15" s="1343">
        <v>569</v>
      </c>
      <c r="K15" s="1344">
        <v>585</v>
      </c>
      <c r="L15" s="1340">
        <v>72</v>
      </c>
      <c r="M15" s="683">
        <v>40</v>
      </c>
      <c r="N15" s="683">
        <v>1</v>
      </c>
      <c r="O15" s="683">
        <v>0</v>
      </c>
      <c r="P15" s="683">
        <v>709</v>
      </c>
      <c r="Q15" s="683">
        <v>721</v>
      </c>
      <c r="R15" s="1285">
        <v>1430</v>
      </c>
      <c r="S15" s="43"/>
    </row>
    <row r="16" spans="1:19" ht="33" thickTop="1" thickBot="1">
      <c r="B16" s="40"/>
      <c r="C16" s="40"/>
      <c r="D16" s="40"/>
      <c r="E16" s="40"/>
      <c r="F16" s="40"/>
      <c r="G16" s="40"/>
      <c r="H16" s="40"/>
      <c r="I16" s="40"/>
      <c r="J16" s="40"/>
      <c r="K16" s="40"/>
      <c r="L16" s="40"/>
      <c r="M16" s="40"/>
      <c r="N16" s="40"/>
      <c r="O16" s="40"/>
      <c r="P16" s="1000" t="s">
        <v>779</v>
      </c>
      <c r="Q16" s="1001">
        <v>1430</v>
      </c>
    </row>
    <row r="17" spans="1:18" ht="30" customHeight="1" thickTop="1">
      <c r="A17" s="1288" t="s">
        <v>1380</v>
      </c>
      <c r="B17" s="40"/>
      <c r="C17" s="40"/>
      <c r="D17" s="40"/>
      <c r="E17" s="40"/>
      <c r="F17" s="40"/>
      <c r="G17" s="40"/>
      <c r="H17" s="40"/>
      <c r="I17" s="40"/>
      <c r="J17" s="40"/>
      <c r="K17" s="40"/>
      <c r="L17" s="40"/>
      <c r="M17" s="40"/>
      <c r="N17" s="40"/>
      <c r="O17" s="40"/>
      <c r="P17" s="49"/>
      <c r="Q17" s="49"/>
      <c r="R17" s="49"/>
    </row>
    <row r="18" spans="1:18" s="49" customFormat="1" ht="33" customHeight="1">
      <c r="A18" s="1497" t="s">
        <v>1092</v>
      </c>
      <c r="B18" s="1295">
        <v>3</v>
      </c>
      <c r="C18" s="1350"/>
      <c r="D18" s="1352">
        <v>1</v>
      </c>
      <c r="E18" s="1353"/>
      <c r="F18" s="1352">
        <v>2</v>
      </c>
      <c r="G18" s="1353"/>
      <c r="H18" s="1351">
        <v>2</v>
      </c>
      <c r="I18" s="1350">
        <v>3</v>
      </c>
      <c r="J18" s="1352">
        <v>15</v>
      </c>
      <c r="K18" s="1353">
        <v>11</v>
      </c>
      <c r="L18" s="1351">
        <v>72</v>
      </c>
      <c r="M18" s="1295">
        <v>40</v>
      </c>
      <c r="P18" s="1303">
        <v>95</v>
      </c>
      <c r="Q18" s="1303">
        <v>54</v>
      </c>
      <c r="R18" s="1303">
        <v>149</v>
      </c>
    </row>
    <row r="19" spans="1:18" s="49" customFormat="1" ht="18" customHeight="1">
      <c r="A19" s="11"/>
      <c r="B19" s="1265"/>
      <c r="C19" s="1265"/>
      <c r="D19" s="1265"/>
      <c r="E19" s="1265"/>
      <c r="F19" s="1265"/>
      <c r="G19" s="1265"/>
      <c r="H19" s="1265"/>
      <c r="I19" s="1265"/>
      <c r="J19" s="1265"/>
      <c r="K19" s="1265"/>
      <c r="L19" s="1265"/>
      <c r="P19" s="1281"/>
      <c r="Q19" s="1292" t="s">
        <v>425</v>
      </c>
      <c r="R19" s="1281"/>
    </row>
    <row r="20" spans="1:18" s="49" customFormat="1" ht="42" customHeight="1">
      <c r="A20" s="1498" t="s">
        <v>1093</v>
      </c>
      <c r="B20" s="1296"/>
      <c r="C20" s="1354"/>
      <c r="D20" s="1358"/>
      <c r="E20" s="1359"/>
      <c r="F20" s="1358"/>
      <c r="G20" s="1359"/>
      <c r="H20" s="1357"/>
      <c r="I20" s="1354"/>
      <c r="J20" s="1623">
        <v>1</v>
      </c>
      <c r="K20" s="1356"/>
      <c r="L20" s="1355"/>
      <c r="M20" s="1296"/>
      <c r="P20" s="1303">
        <v>1</v>
      </c>
      <c r="Q20" s="1303">
        <v>0</v>
      </c>
      <c r="R20" s="1303">
        <v>1</v>
      </c>
    </row>
    <row r="21" spans="1:18" s="49" customFormat="1" ht="15">
      <c r="C21" s="52"/>
      <c r="D21" s="52"/>
      <c r="E21" s="52"/>
      <c r="F21" s="52"/>
      <c r="G21" s="52"/>
      <c r="H21" s="52"/>
      <c r="I21" s="52"/>
    </row>
    <row r="22" spans="1:18" s="49" customFormat="1" ht="15"/>
    <row r="23" spans="1:18" s="49" customFormat="1" ht="15"/>
    <row r="24" spans="1:18" s="49" customFormat="1" ht="15"/>
    <row r="25" spans="1:18" s="49" customFormat="1" ht="15"/>
    <row r="26" spans="1:18" s="49" customFormat="1" ht="15"/>
    <row r="27" spans="1:18" s="49" customFormat="1" ht="15"/>
    <row r="28" spans="1:18" s="49" customFormat="1" ht="15"/>
    <row r="29" spans="1:18" s="49" customFormat="1" ht="15"/>
    <row r="30" spans="1:18" s="49" customFormat="1" ht="15"/>
    <row r="31" spans="1:18" s="49" customFormat="1" ht="15"/>
    <row r="32" spans="1:18" s="49" customFormat="1" ht="15"/>
    <row r="33" s="49" customFormat="1" ht="15"/>
    <row r="34" s="49" customFormat="1" ht="15"/>
    <row r="35" s="49" customFormat="1" ht="15"/>
    <row r="36" s="49" customFormat="1" ht="15"/>
    <row r="37" s="49" customFormat="1" ht="15"/>
    <row r="38" s="49" customFormat="1" ht="15"/>
    <row r="39" s="49" customFormat="1" ht="15"/>
    <row r="40" s="49" customFormat="1" ht="15"/>
    <row r="41" s="49" customFormat="1" ht="15"/>
    <row r="42" s="49" customFormat="1" ht="15"/>
    <row r="43" s="49" customFormat="1" ht="15"/>
    <row r="44" s="49" customFormat="1" ht="15"/>
    <row r="45" s="49" customFormat="1" ht="15"/>
    <row r="46" s="49" customFormat="1" ht="15"/>
    <row r="47" s="49" customFormat="1" ht="15"/>
    <row r="48" s="49" customFormat="1" ht="15"/>
    <row r="49" s="49" customFormat="1" ht="15"/>
    <row r="50" s="49" customFormat="1" ht="15"/>
    <row r="51" s="49" customFormat="1" ht="15"/>
    <row r="52" s="49" customFormat="1" ht="15"/>
    <row r="53" s="49" customFormat="1" ht="15"/>
    <row r="54" s="49" customFormat="1" ht="15"/>
    <row r="55" s="49" customFormat="1" ht="15"/>
    <row r="56" s="49" customFormat="1" ht="15"/>
    <row r="57" s="49" customFormat="1" ht="15"/>
    <row r="58" s="49" customFormat="1" ht="15"/>
    <row r="59" s="49" customFormat="1" ht="15"/>
    <row r="60" s="49" customFormat="1" ht="15"/>
    <row r="61" s="49" customFormat="1" ht="15"/>
    <row r="62" s="49" customFormat="1" ht="15"/>
    <row r="63" s="49" customFormat="1" ht="15"/>
    <row r="64" s="49" customFormat="1" ht="15"/>
    <row r="65" s="49" customFormat="1" ht="15"/>
    <row r="66" s="49" customFormat="1" ht="15"/>
    <row r="67" s="49" customFormat="1" ht="15"/>
    <row r="68" s="49" customFormat="1" ht="15"/>
    <row r="69" s="49" customFormat="1" ht="15"/>
    <row r="70" s="49" customFormat="1" ht="15"/>
    <row r="71" s="49" customFormat="1" ht="15"/>
    <row r="72" s="49" customFormat="1" ht="15"/>
    <row r="73" s="49" customFormat="1" ht="15"/>
    <row r="74" s="49" customFormat="1" ht="15"/>
    <row r="75" s="49" customFormat="1" ht="15"/>
    <row r="76" s="49" customFormat="1" ht="15"/>
    <row r="77" s="49" customFormat="1" ht="15"/>
    <row r="78" s="49" customFormat="1" ht="15"/>
    <row r="79" s="49" customFormat="1" ht="15"/>
    <row r="80" s="49" customFormat="1" ht="15"/>
    <row r="81" s="49" customFormat="1" ht="15"/>
    <row r="82" s="49" customFormat="1" ht="15"/>
    <row r="83" s="49" customFormat="1" ht="15"/>
    <row r="84" s="49" customFormat="1" ht="15"/>
    <row r="85" s="49" customFormat="1" ht="15"/>
    <row r="86" s="49" customFormat="1" ht="15"/>
    <row r="87" s="49" customFormat="1" ht="15"/>
    <row r="88" s="49" customFormat="1" ht="15"/>
    <row r="89" s="49" customFormat="1" ht="15"/>
    <row r="90" s="49" customFormat="1" ht="15"/>
    <row r="91" s="49" customFormat="1" ht="15"/>
    <row r="92" s="49" customFormat="1" ht="15"/>
    <row r="93" s="49" customFormat="1" ht="15"/>
    <row r="94" s="49" customFormat="1" ht="15"/>
    <row r="95" s="49" customFormat="1" ht="15"/>
    <row r="96" s="49" customFormat="1" ht="15"/>
    <row r="97" s="49" customFormat="1" ht="15"/>
    <row r="98" s="49" customFormat="1" ht="15"/>
    <row r="99" s="49" customFormat="1" ht="15"/>
    <row r="100" s="49" customFormat="1" ht="15"/>
    <row r="101" s="49" customFormat="1" ht="15"/>
    <row r="102" s="49" customFormat="1" ht="15"/>
    <row r="103" s="49" customFormat="1" ht="15"/>
    <row r="104" s="49" customFormat="1" ht="15"/>
    <row r="105" s="49" customFormat="1" ht="15"/>
    <row r="106" s="49" customFormat="1" ht="15"/>
    <row r="107" s="49" customFormat="1" ht="15"/>
    <row r="108" s="49" customFormat="1" ht="15"/>
    <row r="109" s="49" customFormat="1" ht="15"/>
    <row r="110" s="49" customFormat="1" ht="15"/>
    <row r="111" s="49" customFormat="1" ht="15"/>
    <row r="112" s="49" customFormat="1" ht="15"/>
    <row r="113" s="49" customFormat="1" ht="15"/>
    <row r="114" s="49" customFormat="1" ht="15"/>
    <row r="115" s="49" customFormat="1" ht="15"/>
    <row r="116" s="49" customFormat="1" ht="15"/>
    <row r="117" s="49" customFormat="1" ht="15"/>
    <row r="118" s="49" customFormat="1" ht="15"/>
    <row r="119" s="49" customFormat="1" ht="15"/>
    <row r="120" s="49" customFormat="1" ht="15"/>
    <row r="121" s="49" customFormat="1" ht="15"/>
    <row r="122" s="49" customFormat="1" ht="15"/>
    <row r="123" s="49" customFormat="1" ht="15"/>
    <row r="124" s="49" customFormat="1" ht="15"/>
    <row r="125" s="49" customFormat="1" ht="15"/>
    <row r="126" s="49" customFormat="1" ht="15"/>
    <row r="127" s="49" customFormat="1" ht="15"/>
    <row r="128" s="49" customFormat="1" ht="15"/>
    <row r="129" s="49" customFormat="1" ht="15"/>
    <row r="130" s="49" customFormat="1" ht="15"/>
    <row r="131" s="49" customFormat="1" ht="15"/>
    <row r="132" s="49" customFormat="1" ht="15"/>
    <row r="133" s="49" customFormat="1" ht="15"/>
    <row r="134" s="49" customFormat="1" ht="15"/>
    <row r="135" s="49" customFormat="1" ht="15"/>
    <row r="136" s="49" customFormat="1" ht="15"/>
    <row r="137" s="49" customFormat="1" ht="15"/>
    <row r="138" s="49" customFormat="1" ht="15"/>
    <row r="139" s="49" customFormat="1" ht="15"/>
    <row r="140" s="49" customFormat="1" ht="15"/>
    <row r="141" s="49" customFormat="1" ht="15"/>
    <row r="142" s="49" customFormat="1" ht="15"/>
    <row r="143" s="49" customFormat="1" ht="15"/>
    <row r="144" s="49" customFormat="1" ht="15"/>
    <row r="145" s="49" customFormat="1" ht="15"/>
    <row r="146" s="49" customFormat="1" ht="15"/>
    <row r="147" s="49" customFormat="1" ht="15"/>
    <row r="148" s="49" customFormat="1" ht="15"/>
    <row r="149" s="49" customFormat="1" ht="15"/>
    <row r="150" s="49" customFormat="1" ht="15"/>
    <row r="151" s="49" customFormat="1" ht="15"/>
    <row r="152" s="49" customFormat="1" ht="15"/>
    <row r="153" s="49" customFormat="1" ht="15"/>
    <row r="154" s="49" customFormat="1" ht="15"/>
    <row r="155" s="49" customFormat="1" ht="15"/>
    <row r="156" s="49" customFormat="1" ht="15"/>
    <row r="157" s="49" customFormat="1" ht="15"/>
    <row r="158" s="49" customFormat="1" ht="15"/>
    <row r="159" s="49" customFormat="1" ht="15"/>
    <row r="160" s="49" customFormat="1" ht="15"/>
    <row r="161" s="49" customFormat="1" ht="15"/>
    <row r="162" s="49" customFormat="1" ht="15"/>
    <row r="163" s="49" customFormat="1" ht="15"/>
    <row r="164" s="49" customFormat="1" ht="15"/>
    <row r="165" s="49" customFormat="1" ht="15"/>
    <row r="166" s="49" customFormat="1" ht="15"/>
    <row r="167" s="49" customFormat="1" ht="15"/>
    <row r="168" s="49" customFormat="1" ht="15"/>
    <row r="169" s="49" customFormat="1" ht="15"/>
    <row r="170" s="49" customFormat="1" ht="15"/>
    <row r="171" s="49" customFormat="1" ht="15"/>
    <row r="172" s="49" customFormat="1" ht="15"/>
    <row r="173" s="49" customFormat="1" ht="15"/>
    <row r="174" s="49" customFormat="1" ht="15"/>
    <row r="175" s="49" customFormat="1" ht="15"/>
    <row r="176" s="49" customFormat="1" ht="15"/>
    <row r="177" s="49" customFormat="1" ht="15"/>
    <row r="178" s="49" customFormat="1" ht="15"/>
    <row r="179" s="49" customFormat="1" ht="15"/>
    <row r="180" s="49" customFormat="1" ht="15"/>
    <row r="181" s="49" customFormat="1" ht="15"/>
    <row r="182" s="49" customFormat="1" ht="15"/>
    <row r="183" s="49" customFormat="1" ht="15"/>
    <row r="184" s="49" customFormat="1" ht="15"/>
    <row r="185" s="49" customFormat="1" ht="15"/>
    <row r="186" s="49" customFormat="1" ht="15"/>
    <row r="187" s="49" customFormat="1" ht="15"/>
    <row r="188" s="49" customFormat="1" ht="15"/>
    <row r="189" s="49" customFormat="1" ht="15"/>
    <row r="190" s="49" customFormat="1" ht="15"/>
    <row r="191" s="49" customFormat="1" ht="15"/>
    <row r="192" s="49" customFormat="1" ht="15"/>
    <row r="193" s="49" customFormat="1" ht="15"/>
    <row r="194" s="49" customFormat="1" ht="15"/>
    <row r="195" s="49" customFormat="1" ht="15"/>
    <row r="196" s="49" customFormat="1" ht="15"/>
    <row r="197" s="49" customFormat="1" ht="15"/>
    <row r="198" s="49" customFormat="1" ht="15"/>
    <row r="199" s="49" customFormat="1" ht="15"/>
    <row r="200" s="49" customFormat="1" ht="15"/>
    <row r="201" s="49" customFormat="1" ht="15"/>
    <row r="202" s="49" customFormat="1" ht="15"/>
    <row r="203" s="49" customFormat="1" ht="15"/>
    <row r="204" s="49" customFormat="1" ht="15"/>
    <row r="205" s="49" customFormat="1" ht="15"/>
    <row r="206" s="49" customFormat="1" ht="15"/>
    <row r="207" s="49" customFormat="1" ht="15"/>
    <row r="208" s="49" customFormat="1" ht="15"/>
    <row r="209" s="49" customFormat="1" ht="15"/>
    <row r="210" s="49" customFormat="1" ht="15"/>
    <row r="211" s="49" customFormat="1" ht="15"/>
    <row r="212" s="49" customFormat="1" ht="15"/>
    <row r="213" s="49" customFormat="1" ht="15"/>
    <row r="214" s="49" customFormat="1" ht="15"/>
    <row r="215" s="49" customFormat="1" ht="15"/>
    <row r="216" s="49" customFormat="1" ht="15"/>
    <row r="217" s="49" customFormat="1" ht="15"/>
    <row r="218" s="49" customFormat="1" ht="15"/>
    <row r="219" s="49" customFormat="1" ht="15"/>
    <row r="220" s="49" customFormat="1" ht="15"/>
    <row r="221" s="49" customFormat="1" ht="15"/>
    <row r="222" s="49" customFormat="1" ht="15"/>
    <row r="223" s="49" customFormat="1" ht="15"/>
    <row r="224" s="49" customFormat="1" ht="15"/>
    <row r="225" s="49" customFormat="1" ht="15"/>
    <row r="226" s="49" customFormat="1" ht="15"/>
    <row r="227" s="49" customFormat="1" ht="15"/>
    <row r="228" s="49" customFormat="1" ht="15"/>
    <row r="229" s="49" customFormat="1" ht="15"/>
    <row r="230" s="49" customFormat="1" ht="15"/>
    <row r="231" s="49" customFormat="1" ht="15"/>
    <row r="232" s="49" customFormat="1" ht="15"/>
    <row r="233" s="49" customFormat="1" ht="15"/>
    <row r="234" s="49" customFormat="1" ht="15"/>
    <row r="235" s="49" customFormat="1" ht="15"/>
    <row r="236" s="49" customFormat="1" ht="15"/>
    <row r="237" s="49" customFormat="1" ht="15"/>
    <row r="238" s="49" customFormat="1" ht="15"/>
    <row r="239" s="49" customFormat="1" ht="15"/>
    <row r="240" s="49" customFormat="1" ht="15"/>
    <row r="241" s="49" customFormat="1" ht="15"/>
    <row r="242" s="49" customFormat="1" ht="15"/>
    <row r="243" s="49" customFormat="1" ht="15"/>
    <row r="244" s="49" customFormat="1" ht="15"/>
    <row r="245" s="49" customFormat="1" ht="15"/>
    <row r="246" s="49" customFormat="1" ht="15"/>
    <row r="247" s="49" customFormat="1" ht="15"/>
    <row r="248" s="49" customFormat="1" ht="15"/>
    <row r="249" s="49" customFormat="1" ht="15"/>
    <row r="250" s="49" customFormat="1" ht="15"/>
    <row r="251" s="49" customFormat="1" ht="15"/>
    <row r="252" s="49" customFormat="1" ht="15"/>
    <row r="253" s="49" customFormat="1" ht="15"/>
    <row r="254" s="49" customFormat="1" ht="15"/>
    <row r="255" s="49" customFormat="1" ht="15"/>
    <row r="256" s="49" customFormat="1" ht="15"/>
    <row r="257" s="49" customFormat="1" ht="15"/>
    <row r="258" s="49" customFormat="1" ht="15"/>
    <row r="259" s="49" customFormat="1" ht="15"/>
    <row r="260" s="49" customFormat="1" ht="15"/>
    <row r="261" s="49" customFormat="1" ht="15"/>
    <row r="262" s="49" customFormat="1" ht="15"/>
    <row r="263" s="49" customFormat="1" ht="15"/>
    <row r="264" s="49" customFormat="1" ht="15"/>
    <row r="265" s="49" customFormat="1" ht="15"/>
    <row r="266" s="49" customFormat="1" ht="15"/>
    <row r="267" s="49" customFormat="1" ht="15"/>
    <row r="268" s="49" customFormat="1" ht="15"/>
    <row r="269" s="49" customFormat="1" ht="15"/>
    <row r="270" s="49" customFormat="1" ht="15"/>
    <row r="271" s="49" customFormat="1" ht="15"/>
    <row r="272" s="49" customFormat="1" ht="15"/>
    <row r="273" s="49" customFormat="1" ht="15"/>
    <row r="274" s="49" customFormat="1" ht="15"/>
    <row r="275" s="49" customFormat="1" ht="15"/>
    <row r="276" s="49" customFormat="1" ht="15"/>
    <row r="277" s="49" customFormat="1" ht="15"/>
    <row r="278" s="49" customFormat="1" ht="15"/>
    <row r="279" s="49" customFormat="1" ht="15"/>
    <row r="280" s="49" customFormat="1" ht="15"/>
    <row r="281" s="49" customFormat="1" ht="15"/>
    <row r="282" s="49" customFormat="1" ht="15"/>
    <row r="283" s="49" customFormat="1" ht="15"/>
    <row r="284" s="49" customFormat="1" ht="15"/>
    <row r="285" s="49" customFormat="1" ht="15"/>
    <row r="286" s="49" customFormat="1" ht="15"/>
    <row r="287" s="49" customFormat="1" ht="15"/>
    <row r="288" s="49" customFormat="1" ht="15"/>
    <row r="289" s="49" customFormat="1" ht="15"/>
    <row r="290" s="49" customFormat="1" ht="15"/>
    <row r="291" s="49" customFormat="1" ht="15"/>
    <row r="292" s="49" customFormat="1" ht="15"/>
    <row r="293" s="49" customFormat="1" ht="15"/>
    <row r="294" s="49" customFormat="1" ht="15"/>
    <row r="295" s="49" customFormat="1" ht="15"/>
    <row r="296" s="49" customFormat="1" ht="15"/>
    <row r="297" s="49" customFormat="1" ht="15"/>
    <row r="298" s="49" customFormat="1" ht="15"/>
    <row r="299" s="49" customFormat="1" ht="15"/>
    <row r="300" s="49" customFormat="1" ht="15"/>
    <row r="301" s="49" customFormat="1" ht="15"/>
    <row r="302" s="49" customFormat="1" ht="15"/>
    <row r="303" s="49" customFormat="1" ht="15"/>
    <row r="304" s="49" customFormat="1" ht="15"/>
    <row r="305" s="49" customFormat="1" ht="15"/>
    <row r="306" s="49" customFormat="1" ht="15"/>
    <row r="307" s="49" customFormat="1" ht="15"/>
    <row r="308" s="49" customFormat="1" ht="15"/>
    <row r="309" s="49" customFormat="1" ht="15"/>
    <row r="310" s="49" customFormat="1" ht="15"/>
    <row r="311" s="49" customFormat="1" ht="15"/>
    <row r="312" s="49" customFormat="1" ht="15"/>
    <row r="313" s="49" customFormat="1" ht="15"/>
    <row r="314" s="49" customFormat="1" ht="15"/>
    <row r="315" s="49" customFormat="1" ht="15"/>
    <row r="316" s="49" customFormat="1" ht="15"/>
    <row r="317" s="49" customFormat="1" ht="15"/>
    <row r="318" s="49" customFormat="1" ht="15"/>
    <row r="319" s="49" customFormat="1" ht="15"/>
    <row r="320" s="49" customFormat="1" ht="15"/>
    <row r="321" s="49" customFormat="1" ht="15"/>
    <row r="322" s="49" customFormat="1" ht="15"/>
    <row r="323" s="49" customFormat="1" ht="15"/>
    <row r="324" s="49" customFormat="1" ht="15"/>
    <row r="325" s="49" customFormat="1" ht="15"/>
    <row r="326" s="49" customFormat="1" ht="15"/>
    <row r="327" s="49" customFormat="1" ht="15"/>
    <row r="328" s="49" customFormat="1" ht="15"/>
    <row r="329" s="49" customFormat="1" ht="15"/>
    <row r="330" s="49" customFormat="1" ht="15"/>
    <row r="331" s="49" customFormat="1" ht="15"/>
    <row r="332" s="49" customFormat="1" ht="15"/>
    <row r="333" s="49" customFormat="1" ht="15"/>
    <row r="334" s="49" customFormat="1" ht="15"/>
    <row r="335" s="49" customFormat="1" ht="15"/>
    <row r="336" s="49" customFormat="1" ht="15"/>
    <row r="337" s="49" customFormat="1" ht="15"/>
    <row r="338" s="49" customFormat="1" ht="15"/>
    <row r="339" s="49" customFormat="1" ht="15"/>
    <row r="340" s="49" customFormat="1" ht="15"/>
    <row r="341" s="49" customFormat="1" ht="15"/>
    <row r="342" s="49" customFormat="1" ht="15"/>
    <row r="343" s="49" customFormat="1" ht="15"/>
    <row r="344" s="49" customFormat="1" ht="15"/>
    <row r="345" s="49" customFormat="1" ht="15"/>
    <row r="346" s="49" customFormat="1" ht="15"/>
    <row r="347" s="49" customFormat="1" ht="15"/>
    <row r="348" s="49" customFormat="1" ht="15"/>
    <row r="349" s="49" customFormat="1" ht="15"/>
    <row r="350" s="49" customFormat="1" ht="15"/>
    <row r="351" s="49" customFormat="1" ht="15"/>
    <row r="352" s="49" customFormat="1" ht="15"/>
    <row r="353" s="49" customFormat="1" ht="15"/>
    <row r="354" s="49" customFormat="1" ht="15"/>
    <row r="355" s="49" customFormat="1" ht="15"/>
    <row r="356" s="49" customFormat="1" ht="15"/>
    <row r="357" s="49" customFormat="1" ht="15"/>
    <row r="358" s="49" customFormat="1" ht="15"/>
    <row r="359" s="49" customFormat="1" ht="15"/>
    <row r="360" s="49" customFormat="1" ht="15"/>
    <row r="361" s="49" customFormat="1" ht="15"/>
    <row r="362" s="49" customFormat="1" ht="15"/>
    <row r="363" s="49" customFormat="1" ht="15"/>
    <row r="364" s="49" customFormat="1" ht="15"/>
    <row r="365" s="49" customFormat="1" ht="15"/>
    <row r="366" s="49" customFormat="1" ht="15"/>
    <row r="367" s="49" customFormat="1" ht="15"/>
    <row r="368" s="49" customFormat="1" ht="15"/>
    <row r="369" s="49" customFormat="1" ht="15"/>
    <row r="370" s="49" customFormat="1" ht="15"/>
    <row r="371" s="49" customFormat="1" ht="15"/>
    <row r="372" s="49" customFormat="1" ht="15"/>
    <row r="373" s="49" customFormat="1" ht="15"/>
    <row r="374" s="49" customFormat="1" ht="15"/>
    <row r="375" s="49" customFormat="1" ht="15"/>
    <row r="376" s="49" customFormat="1" ht="15"/>
    <row r="377" s="49" customFormat="1" ht="15"/>
    <row r="378" s="49" customFormat="1" ht="15"/>
    <row r="379" s="49" customFormat="1" ht="15"/>
    <row r="380" s="49" customFormat="1" ht="15"/>
    <row r="381" s="49" customFormat="1" ht="15"/>
    <row r="382" s="49" customFormat="1" ht="15"/>
    <row r="383" s="49" customFormat="1" ht="15"/>
    <row r="384" s="49" customFormat="1" ht="15"/>
    <row r="385" s="49" customFormat="1" ht="15"/>
    <row r="386" s="49" customFormat="1" ht="15"/>
    <row r="387" s="49" customFormat="1" ht="15"/>
    <row r="388" s="49" customFormat="1" ht="15"/>
    <row r="389" s="49" customFormat="1" ht="15"/>
    <row r="390" s="49" customFormat="1" ht="15"/>
    <row r="391" s="49" customFormat="1" ht="15"/>
    <row r="392" s="49" customFormat="1" ht="15"/>
    <row r="393" s="49" customFormat="1" ht="15"/>
    <row r="394" s="49" customFormat="1" ht="15"/>
    <row r="395" s="49" customFormat="1" ht="15"/>
    <row r="396" s="49" customFormat="1" ht="15"/>
    <row r="397" s="49" customFormat="1" ht="15"/>
    <row r="398" s="49" customFormat="1" ht="15"/>
    <row r="399" s="49" customFormat="1" ht="15"/>
    <row r="400" s="49" customFormat="1" ht="15"/>
    <row r="401" s="49" customFormat="1" ht="15"/>
    <row r="402" s="49" customFormat="1" ht="15"/>
    <row r="403" s="49" customFormat="1" ht="15"/>
    <row r="404" s="49" customFormat="1" ht="15"/>
    <row r="405" s="49" customFormat="1" ht="15"/>
    <row r="406" s="49" customFormat="1" ht="15"/>
    <row r="407" s="49" customFormat="1" ht="15"/>
    <row r="408" s="49" customFormat="1" ht="15"/>
    <row r="409" s="49" customFormat="1" ht="15"/>
    <row r="410" s="49" customFormat="1" ht="15"/>
    <row r="411" s="49" customFormat="1" ht="15"/>
    <row r="412" s="49" customFormat="1" ht="15"/>
    <row r="413" s="49" customFormat="1" ht="15"/>
    <row r="414" s="49" customFormat="1" ht="15"/>
    <row r="415" s="49" customFormat="1" ht="15"/>
    <row r="416" s="49" customFormat="1" ht="15"/>
    <row r="417" s="49" customFormat="1" ht="15"/>
    <row r="418" s="49" customFormat="1" ht="15"/>
    <row r="419" s="49" customFormat="1" ht="15"/>
    <row r="420" s="49" customFormat="1" ht="15"/>
    <row r="421" s="49" customFormat="1" ht="15"/>
    <row r="422" s="49" customFormat="1" ht="15"/>
    <row r="423" s="49" customFormat="1" ht="15"/>
    <row r="424" s="49" customFormat="1" ht="15"/>
    <row r="425" s="49" customFormat="1" ht="15"/>
    <row r="426" s="49" customFormat="1" ht="15"/>
    <row r="427" s="49" customFormat="1" ht="15"/>
    <row r="428" s="49" customFormat="1" ht="15"/>
    <row r="429" s="49" customFormat="1" ht="15"/>
    <row r="430" s="49" customFormat="1" ht="15"/>
    <row r="431" s="49" customFormat="1" ht="15"/>
    <row r="432" s="49" customFormat="1" ht="15"/>
    <row r="433" s="49" customFormat="1" ht="15"/>
    <row r="434" s="49" customFormat="1" ht="15"/>
    <row r="435" s="49" customFormat="1" ht="15"/>
    <row r="436" s="49" customFormat="1" ht="15"/>
    <row r="437" s="49" customFormat="1" ht="15"/>
    <row r="438" s="49" customFormat="1" ht="15"/>
    <row r="439" s="49" customFormat="1" ht="15"/>
    <row r="440" s="49" customFormat="1" ht="15"/>
    <row r="441" s="49" customFormat="1" ht="15"/>
    <row r="442" s="49" customFormat="1" ht="15"/>
    <row r="443" s="49" customFormat="1" ht="15"/>
    <row r="444" s="49" customFormat="1" ht="15"/>
    <row r="445" s="49" customFormat="1" ht="15"/>
    <row r="446" s="49" customFormat="1" ht="15"/>
    <row r="447" s="49" customFormat="1" ht="15"/>
    <row r="448" s="49" customFormat="1" ht="15"/>
    <row r="449" s="49" customFormat="1" ht="15"/>
    <row r="450" s="49" customFormat="1" ht="15"/>
    <row r="451" s="49" customFormat="1" ht="15"/>
    <row r="452" s="49" customFormat="1" ht="15"/>
    <row r="453" s="49" customFormat="1" ht="15"/>
    <row r="454" s="49" customFormat="1" ht="15"/>
    <row r="455" s="49" customFormat="1" ht="15"/>
    <row r="456" s="49" customFormat="1" ht="15"/>
    <row r="457" s="49" customFormat="1" ht="15"/>
    <row r="458" s="49" customFormat="1" ht="15"/>
    <row r="459" s="49" customFormat="1" ht="15"/>
    <row r="460" s="49" customFormat="1" ht="15"/>
    <row r="461" s="49" customFormat="1" ht="15"/>
    <row r="462" s="49" customFormat="1" ht="15"/>
    <row r="463" s="49" customFormat="1" ht="15"/>
    <row r="464" s="49" customFormat="1" ht="15"/>
    <row r="465" s="49" customFormat="1" ht="15"/>
    <row r="466" s="49" customFormat="1" ht="15"/>
    <row r="467" s="49" customFormat="1" ht="15"/>
    <row r="468" s="49" customFormat="1" ht="15"/>
    <row r="469" s="49" customFormat="1" ht="15"/>
    <row r="470" s="49" customFormat="1" ht="15"/>
    <row r="471" s="49" customFormat="1" ht="15"/>
    <row r="472" s="49" customFormat="1" ht="15"/>
    <row r="473" s="49" customFormat="1" ht="15"/>
    <row r="474" s="49" customFormat="1" ht="15"/>
    <row r="475" s="49" customFormat="1" ht="15"/>
    <row r="476" s="49" customFormat="1" ht="15"/>
    <row r="477" s="49" customFormat="1" ht="15"/>
    <row r="478" s="49" customFormat="1" ht="15"/>
    <row r="479" s="49" customFormat="1" ht="15"/>
    <row r="480" s="49" customFormat="1" ht="15"/>
    <row r="481" s="49" customFormat="1" ht="15"/>
    <row r="482" s="49" customFormat="1" ht="15"/>
    <row r="483" s="49" customFormat="1" ht="15"/>
    <row r="484" s="49" customFormat="1" ht="15"/>
    <row r="485" s="49" customFormat="1" ht="15"/>
    <row r="486" s="49" customFormat="1" ht="15"/>
    <row r="487" s="49" customFormat="1" ht="15"/>
    <row r="488" s="49" customFormat="1" ht="15"/>
    <row r="489" s="49" customFormat="1" ht="15"/>
    <row r="490" s="49" customFormat="1" ht="15"/>
    <row r="491" s="49" customFormat="1" ht="15"/>
    <row r="492" s="49" customFormat="1" ht="15"/>
    <row r="493" s="49" customFormat="1" ht="15"/>
    <row r="494" s="49" customFormat="1" ht="15"/>
    <row r="495" s="49" customFormat="1" ht="15"/>
    <row r="496" s="49" customFormat="1" ht="15"/>
    <row r="497" s="49" customFormat="1" ht="15"/>
    <row r="498" s="49" customFormat="1" ht="15"/>
    <row r="499" s="49" customFormat="1" ht="15"/>
    <row r="500" s="49" customFormat="1" ht="15"/>
    <row r="501" s="49" customFormat="1" ht="15"/>
    <row r="502" s="49" customFormat="1" ht="15"/>
    <row r="503" s="49" customFormat="1" ht="15"/>
    <row r="504" s="49" customFormat="1" ht="15"/>
    <row r="505" s="49" customFormat="1" ht="15"/>
    <row r="506" s="49" customFormat="1" ht="15"/>
    <row r="507" s="49" customFormat="1" ht="15"/>
    <row r="508" s="49" customFormat="1" ht="15"/>
    <row r="509" s="49" customFormat="1" ht="15"/>
    <row r="510" s="49" customFormat="1" ht="15"/>
    <row r="511" s="49" customFormat="1" ht="15"/>
    <row r="512" s="49" customFormat="1" ht="15"/>
    <row r="513" s="49" customFormat="1" ht="15"/>
    <row r="514" s="49" customFormat="1" ht="15"/>
    <row r="515" s="49" customFormat="1" ht="15"/>
    <row r="516" s="49" customFormat="1" ht="15"/>
    <row r="517" s="49" customFormat="1" ht="15"/>
    <row r="518" s="49" customFormat="1" ht="15"/>
    <row r="519" s="49" customFormat="1" ht="15"/>
    <row r="520" s="49" customFormat="1" ht="15"/>
    <row r="521" s="49" customFormat="1" ht="15"/>
    <row r="522" s="49" customFormat="1" ht="15"/>
    <row r="523" s="49" customFormat="1" ht="15"/>
    <row r="524" s="49" customFormat="1" ht="15"/>
    <row r="525" s="49" customFormat="1" ht="15"/>
    <row r="526" s="49" customFormat="1" ht="15"/>
    <row r="527" s="49" customFormat="1" ht="15"/>
    <row r="528" s="49" customFormat="1" ht="15"/>
    <row r="529" s="49" customFormat="1" ht="15"/>
    <row r="530" s="49" customFormat="1" ht="15"/>
    <row r="531" s="49" customFormat="1" ht="15"/>
    <row r="532" s="49" customFormat="1" ht="15"/>
    <row r="533" s="49" customFormat="1" ht="15"/>
    <row r="534" s="49" customFormat="1" ht="15"/>
    <row r="535" s="49" customFormat="1" ht="15"/>
    <row r="536" s="49" customFormat="1" ht="15"/>
    <row r="537" s="49" customFormat="1" ht="15"/>
    <row r="538" s="49" customFormat="1" ht="15"/>
    <row r="539" s="49" customFormat="1" ht="15"/>
    <row r="540" s="49" customFormat="1" ht="15"/>
    <row r="541" s="49" customFormat="1" ht="15"/>
    <row r="542" s="49" customFormat="1" ht="15"/>
    <row r="543" s="49" customFormat="1" ht="15"/>
    <row r="544" s="49" customFormat="1" ht="15"/>
    <row r="545" s="49" customFormat="1" ht="15"/>
    <row r="546" s="49" customFormat="1" ht="15"/>
    <row r="547" s="49" customFormat="1" ht="15"/>
    <row r="548" s="49" customFormat="1" ht="15"/>
    <row r="549" s="49" customFormat="1" ht="15"/>
    <row r="550" s="49" customFormat="1" ht="15"/>
    <row r="551" s="49" customFormat="1" ht="15"/>
    <row r="552" s="49" customFormat="1" ht="15"/>
    <row r="553" s="49" customFormat="1" ht="15"/>
    <row r="554" s="49" customFormat="1" ht="15"/>
    <row r="555" s="49" customFormat="1" ht="15"/>
    <row r="556" s="49" customFormat="1" ht="15"/>
    <row r="557" s="49" customFormat="1" ht="15"/>
    <row r="558" s="49" customFormat="1" ht="15"/>
    <row r="559" s="49" customFormat="1" ht="15"/>
    <row r="560" s="49" customFormat="1" ht="15"/>
    <row r="561" s="49" customFormat="1" ht="15"/>
    <row r="562" s="49" customFormat="1" ht="15"/>
    <row r="563" s="49" customFormat="1" ht="15"/>
    <row r="564" s="49" customFormat="1" ht="15"/>
    <row r="565" s="49" customFormat="1" ht="15"/>
    <row r="566" s="49" customFormat="1" ht="15"/>
    <row r="567" s="49" customFormat="1" ht="15"/>
    <row r="568" s="49" customFormat="1" ht="15"/>
    <row r="569" s="49" customFormat="1" ht="15"/>
    <row r="570" s="49" customFormat="1" ht="15"/>
    <row r="571" s="49" customFormat="1" ht="15"/>
    <row r="572" s="49" customFormat="1" ht="15"/>
    <row r="573" s="49" customFormat="1" ht="15"/>
    <row r="574" s="49" customFormat="1" ht="15"/>
    <row r="575" s="49" customFormat="1" ht="15"/>
    <row r="576" s="49" customFormat="1" ht="15"/>
    <row r="577" s="49" customFormat="1" ht="15"/>
    <row r="578" s="49" customFormat="1" ht="15"/>
    <row r="579" s="49" customFormat="1" ht="15"/>
    <row r="580" s="49" customFormat="1" ht="15"/>
    <row r="581" s="49" customFormat="1" ht="15"/>
    <row r="582" s="49" customFormat="1" ht="15"/>
    <row r="583" s="49" customFormat="1" ht="15"/>
    <row r="584" s="49" customFormat="1" ht="15"/>
    <row r="585" s="49" customFormat="1" ht="15"/>
    <row r="586" s="49" customFormat="1" ht="15"/>
    <row r="587" s="49" customFormat="1" ht="15"/>
    <row r="588" s="49" customFormat="1" ht="15"/>
    <row r="589" s="49" customFormat="1" ht="15"/>
    <row r="590" s="49" customFormat="1" ht="15"/>
    <row r="591" s="49" customFormat="1" ht="15"/>
    <row r="592" s="49" customFormat="1" ht="15"/>
    <row r="593" s="49" customFormat="1" ht="15"/>
    <row r="594" s="49" customFormat="1" ht="15"/>
    <row r="595" s="49" customFormat="1" ht="15"/>
    <row r="596" s="49" customFormat="1" ht="15"/>
    <row r="597" s="49" customFormat="1" ht="15"/>
    <row r="598" s="49" customFormat="1" ht="15"/>
    <row r="599" s="49" customFormat="1" ht="15"/>
    <row r="600" s="49" customFormat="1" ht="15"/>
    <row r="601" s="49" customFormat="1" ht="15"/>
    <row r="602" s="49" customFormat="1" ht="15"/>
    <row r="603" s="49" customFormat="1" ht="15"/>
    <row r="604" s="49" customFormat="1" ht="15"/>
    <row r="605" s="49" customFormat="1" ht="15"/>
    <row r="606" s="49" customFormat="1" ht="15"/>
    <row r="607" s="49" customFormat="1" ht="15"/>
    <row r="608" s="49" customFormat="1" ht="15"/>
    <row r="609" s="49" customFormat="1" ht="15"/>
    <row r="610" s="49" customFormat="1" ht="15"/>
    <row r="611" s="49" customFormat="1" ht="15"/>
    <row r="612" s="49" customFormat="1" ht="15"/>
    <row r="613" s="49" customFormat="1" ht="15"/>
    <row r="614" s="49" customFormat="1" ht="15"/>
    <row r="615" s="49" customFormat="1" ht="15"/>
    <row r="616" s="49" customFormat="1" ht="15"/>
    <row r="617" s="49" customFormat="1" ht="15"/>
    <row r="618" s="49" customFormat="1" ht="15"/>
    <row r="619" s="49" customFormat="1" ht="15"/>
    <row r="620" s="49" customFormat="1" ht="15"/>
    <row r="621" s="49" customFormat="1" ht="15"/>
    <row r="622" s="49" customFormat="1" ht="15"/>
    <row r="623" s="49" customFormat="1" ht="15"/>
    <row r="624" s="49" customFormat="1" ht="15"/>
    <row r="625" s="49" customFormat="1" ht="15"/>
    <row r="626" s="49" customFormat="1" ht="15"/>
    <row r="627" s="49" customFormat="1" ht="15"/>
    <row r="628" s="49" customFormat="1" ht="15"/>
    <row r="629" s="49" customFormat="1" ht="15"/>
    <row r="630" s="49" customFormat="1" ht="15"/>
    <row r="631" s="49" customFormat="1" ht="15"/>
    <row r="632" s="49" customFormat="1" ht="15"/>
    <row r="633" s="49" customFormat="1" ht="15"/>
    <row r="634" s="49" customFormat="1" ht="15"/>
    <row r="635" s="49" customFormat="1" ht="15"/>
    <row r="636" s="49" customFormat="1" ht="15"/>
    <row r="637" s="49" customFormat="1" ht="15"/>
    <row r="638" s="49" customFormat="1" ht="15"/>
    <row r="639" s="49" customFormat="1" ht="15"/>
    <row r="640" s="49" customFormat="1" ht="15"/>
    <row r="641" s="49" customFormat="1" ht="15"/>
    <row r="642" s="49" customFormat="1" ht="15"/>
    <row r="643" s="49" customFormat="1" ht="15"/>
    <row r="644" s="49" customFormat="1" ht="15"/>
    <row r="645" s="49" customFormat="1" ht="15"/>
    <row r="646" s="49" customFormat="1" ht="15"/>
    <row r="647" s="49" customFormat="1" ht="15"/>
    <row r="648" s="49" customFormat="1" ht="15"/>
    <row r="649" s="49" customFormat="1" ht="15"/>
    <row r="650" s="49" customFormat="1" ht="15"/>
    <row r="651" s="49" customFormat="1" ht="15"/>
    <row r="652" s="49" customFormat="1" ht="15"/>
    <row r="653" s="49" customFormat="1" ht="15"/>
    <row r="654" s="49" customFormat="1" ht="15"/>
    <row r="655" s="49" customFormat="1" ht="15"/>
    <row r="656" s="49" customFormat="1" ht="15"/>
    <row r="657" s="49" customFormat="1" ht="15"/>
    <row r="658" s="49" customFormat="1" ht="15"/>
    <row r="659" s="49" customFormat="1" ht="15"/>
    <row r="660" s="49" customFormat="1" ht="15"/>
    <row r="661" s="49" customFormat="1" ht="15"/>
    <row r="662" s="49" customFormat="1" ht="15"/>
    <row r="663" s="49" customFormat="1" ht="15"/>
    <row r="664" s="49" customFormat="1" ht="15"/>
    <row r="665" s="49" customFormat="1" ht="15"/>
    <row r="666" s="49" customFormat="1" ht="15"/>
    <row r="667" s="49" customFormat="1" ht="15"/>
    <row r="668" s="49" customFormat="1" ht="15"/>
    <row r="669" s="49" customFormat="1" ht="15"/>
    <row r="670" s="49" customFormat="1" ht="15"/>
    <row r="671" s="49" customFormat="1" ht="15"/>
    <row r="672" s="49" customFormat="1" ht="15"/>
    <row r="673" s="49" customFormat="1" ht="15"/>
    <row r="674" s="49" customFormat="1" ht="15"/>
    <row r="675" s="49" customFormat="1" ht="15"/>
    <row r="676" s="49" customFormat="1" ht="15"/>
    <row r="677" s="49" customFormat="1" ht="15"/>
    <row r="678" s="49" customFormat="1" ht="15"/>
    <row r="679" s="49" customFormat="1" ht="15"/>
    <row r="680" s="49" customFormat="1" ht="15"/>
    <row r="681" s="49" customFormat="1" ht="15"/>
    <row r="682" s="49" customFormat="1" ht="15"/>
    <row r="683" s="49" customFormat="1" ht="15"/>
    <row r="684" s="49" customFormat="1" ht="15"/>
    <row r="685" s="49" customFormat="1" ht="15"/>
    <row r="686" s="49" customFormat="1" ht="15"/>
    <row r="687" s="49" customFormat="1" ht="15"/>
    <row r="688" s="49" customFormat="1" ht="15"/>
    <row r="689" s="49" customFormat="1" ht="15"/>
    <row r="690" s="49" customFormat="1" ht="15"/>
    <row r="691" s="49" customFormat="1" ht="15"/>
    <row r="692" s="49" customFormat="1" ht="15"/>
    <row r="693" s="49" customFormat="1" ht="15"/>
    <row r="694" s="49" customFormat="1" ht="15"/>
    <row r="695" s="49" customFormat="1" ht="15"/>
    <row r="696" s="49" customFormat="1" ht="15"/>
    <row r="697" s="49" customFormat="1" ht="15"/>
    <row r="698" s="49" customFormat="1" ht="15"/>
    <row r="699" s="49" customFormat="1" ht="15"/>
    <row r="700" s="49" customFormat="1" ht="15"/>
    <row r="701" s="49" customFormat="1" ht="15"/>
    <row r="702" s="49" customFormat="1" ht="15"/>
    <row r="703" s="49" customFormat="1" ht="15"/>
    <row r="704" s="49" customFormat="1" ht="15"/>
    <row r="705" s="49" customFormat="1" ht="15"/>
    <row r="706" s="49" customFormat="1" ht="15"/>
    <row r="707" s="49" customFormat="1" ht="15"/>
    <row r="708" s="49" customFormat="1" ht="15"/>
    <row r="709" s="49" customFormat="1" ht="15"/>
    <row r="710" s="49" customFormat="1" ht="15"/>
    <row r="711" s="49" customFormat="1" ht="15"/>
    <row r="712" s="49" customFormat="1" ht="15"/>
    <row r="713" s="49" customFormat="1" ht="15"/>
    <row r="714" s="49" customFormat="1" ht="15"/>
    <row r="715" s="49" customFormat="1" ht="15"/>
    <row r="716" s="49" customFormat="1" ht="15"/>
    <row r="717" s="49" customFormat="1" ht="15"/>
    <row r="718" s="49" customFormat="1" ht="15"/>
    <row r="719" s="49" customFormat="1" ht="15"/>
    <row r="720" s="49" customFormat="1" ht="15"/>
    <row r="721" s="49" customFormat="1" ht="15"/>
    <row r="722" s="49" customFormat="1" ht="15"/>
    <row r="723" s="49" customFormat="1" ht="15"/>
    <row r="724" s="49" customFormat="1" ht="15"/>
    <row r="725" s="49" customFormat="1" ht="15"/>
    <row r="726" s="49" customFormat="1" ht="15"/>
    <row r="727" s="49" customFormat="1" ht="15"/>
    <row r="728" s="49" customFormat="1" ht="15"/>
    <row r="729" s="49" customFormat="1" ht="15"/>
    <row r="730" s="49" customFormat="1" ht="15"/>
    <row r="731" s="49" customFormat="1" ht="15"/>
    <row r="732" s="49" customFormat="1" ht="15"/>
    <row r="733" s="49" customFormat="1" ht="15"/>
    <row r="734" s="49" customFormat="1" ht="15"/>
    <row r="735" s="49" customFormat="1" ht="15"/>
    <row r="736" s="49" customFormat="1" ht="15"/>
    <row r="737" s="49" customFormat="1" ht="15"/>
    <row r="738" s="49" customFormat="1" ht="15"/>
    <row r="739" s="49" customFormat="1" ht="15"/>
    <row r="740" s="49" customFormat="1" ht="15"/>
    <row r="741" s="49" customFormat="1" ht="15"/>
    <row r="742" s="49" customFormat="1" ht="15"/>
    <row r="743" s="49" customFormat="1" ht="15"/>
    <row r="744" s="49" customFormat="1" ht="15"/>
    <row r="745" s="49" customFormat="1" ht="15"/>
    <row r="746" s="49" customFormat="1" ht="15"/>
    <row r="747" s="49" customFormat="1" ht="15"/>
    <row r="748" s="49" customFormat="1" ht="15"/>
    <row r="749" s="49" customFormat="1" ht="15"/>
    <row r="750" s="49" customFormat="1" ht="15"/>
    <row r="751" s="49" customFormat="1" ht="15"/>
    <row r="752" s="49" customFormat="1" ht="15"/>
    <row r="753" s="49" customFormat="1" ht="15"/>
    <row r="754" s="49" customFormat="1" ht="15"/>
    <row r="755" s="49" customFormat="1" ht="15"/>
    <row r="756" s="49" customFormat="1" ht="15"/>
    <row r="757" s="49" customFormat="1" ht="15"/>
    <row r="758" s="49" customFormat="1" ht="15"/>
    <row r="759" s="49" customFormat="1" ht="15"/>
    <row r="760" s="49" customFormat="1" ht="15"/>
    <row r="761" s="49" customFormat="1" ht="15"/>
    <row r="762" s="49" customFormat="1" ht="15"/>
    <row r="763" s="49" customFormat="1" ht="15"/>
    <row r="764" s="49" customFormat="1" ht="15"/>
    <row r="765" s="49" customFormat="1" ht="15"/>
    <row r="766" s="49" customFormat="1" ht="15"/>
    <row r="767" s="49" customFormat="1" ht="15"/>
    <row r="768" s="49" customFormat="1" ht="15"/>
    <row r="769" s="49" customFormat="1" ht="15"/>
    <row r="770" s="49" customFormat="1" ht="15"/>
    <row r="771" s="49" customFormat="1" ht="15"/>
    <row r="772" s="49" customFormat="1" ht="15"/>
    <row r="773" s="49" customFormat="1" ht="15"/>
    <row r="774" s="49" customFormat="1" ht="15"/>
    <row r="775" s="49" customFormat="1" ht="15"/>
    <row r="776" s="49" customFormat="1" ht="15"/>
    <row r="777" s="49" customFormat="1" ht="15"/>
    <row r="778" s="49" customFormat="1" ht="15"/>
    <row r="779" s="49" customFormat="1" ht="15"/>
    <row r="780" s="49" customFormat="1" ht="15"/>
    <row r="781" s="49" customFormat="1" ht="15"/>
    <row r="782" s="49" customFormat="1" ht="15"/>
    <row r="783" s="49" customFormat="1" ht="15"/>
    <row r="784" s="49" customFormat="1" ht="15"/>
    <row r="785" s="49" customFormat="1" ht="15"/>
    <row r="786" s="49" customFormat="1" ht="15"/>
    <row r="787" s="49" customFormat="1" ht="15"/>
    <row r="788" s="49" customFormat="1" ht="15"/>
    <row r="789" s="49" customFormat="1" ht="15"/>
    <row r="790" s="49" customFormat="1" ht="15"/>
    <row r="791" s="49" customFormat="1" ht="15"/>
    <row r="792" s="49" customFormat="1" ht="15"/>
    <row r="793" s="49" customFormat="1" ht="15"/>
    <row r="794" s="49" customFormat="1" ht="15"/>
    <row r="795" s="49" customFormat="1" ht="15"/>
    <row r="796" s="49" customFormat="1" ht="15"/>
    <row r="797" s="49" customFormat="1" ht="15"/>
    <row r="798" s="49" customFormat="1" ht="15"/>
    <row r="799" s="49" customFormat="1" ht="15"/>
    <row r="800" s="49" customFormat="1" ht="15"/>
    <row r="801" s="49" customFormat="1" ht="15"/>
    <row r="802" s="49" customFormat="1" ht="15"/>
    <row r="803" s="49" customFormat="1" ht="15"/>
    <row r="804" s="49" customFormat="1" ht="15"/>
    <row r="805" s="49" customFormat="1" ht="15"/>
    <row r="806" s="49" customFormat="1" ht="15"/>
    <row r="807" s="49" customFormat="1" ht="15"/>
    <row r="808" s="49" customFormat="1" ht="15"/>
    <row r="809" s="49" customFormat="1" ht="15"/>
    <row r="810" s="49" customFormat="1" ht="15"/>
    <row r="811" s="49" customFormat="1" ht="15"/>
    <row r="812" s="49" customFormat="1" ht="15"/>
    <row r="813" s="49" customFormat="1" ht="15"/>
    <row r="814" s="49" customFormat="1" ht="15"/>
    <row r="815" s="49" customFormat="1" ht="15"/>
    <row r="816" s="49" customFormat="1" ht="15"/>
    <row r="817" s="49" customFormat="1" ht="15"/>
    <row r="818" s="49" customFormat="1" ht="15"/>
    <row r="819" s="49" customFormat="1" ht="15"/>
    <row r="820" s="49" customFormat="1" ht="15"/>
    <row r="821" s="49" customFormat="1" ht="15"/>
    <row r="822" s="49" customFormat="1" ht="15"/>
    <row r="823" s="49" customFormat="1" ht="15"/>
    <row r="824" s="49" customFormat="1" ht="15"/>
    <row r="825" s="49" customFormat="1" ht="15"/>
    <row r="826" s="49" customFormat="1" ht="15"/>
    <row r="827" s="49" customFormat="1" ht="15"/>
    <row r="828" s="49" customFormat="1" ht="15"/>
    <row r="829" s="49" customFormat="1" ht="15"/>
    <row r="830" s="49" customFormat="1" ht="15"/>
    <row r="831" s="49" customFormat="1" ht="15"/>
    <row r="832" s="49" customFormat="1" ht="15"/>
    <row r="833" s="49" customFormat="1" ht="15"/>
    <row r="834" s="49" customFormat="1" ht="15"/>
    <row r="835" s="49" customFormat="1" ht="15"/>
    <row r="836" s="49" customFormat="1" ht="15"/>
    <row r="837" s="49" customFormat="1" ht="15"/>
    <row r="838" s="49" customFormat="1" ht="15"/>
    <row r="839" s="49" customFormat="1" ht="15"/>
    <row r="840" s="49" customFormat="1" ht="15"/>
    <row r="841" s="49" customFormat="1" ht="15"/>
    <row r="842" s="49" customFormat="1" ht="15"/>
    <row r="843" s="49" customFormat="1" ht="15"/>
    <row r="844" s="49" customFormat="1" ht="15"/>
    <row r="845" s="49" customFormat="1" ht="15"/>
    <row r="846" s="49" customFormat="1" ht="15"/>
    <row r="847" s="49" customFormat="1" ht="15"/>
    <row r="848" s="49" customFormat="1" ht="15"/>
    <row r="849" s="49" customFormat="1" ht="15"/>
    <row r="850" s="49" customFormat="1" ht="15"/>
    <row r="851" s="49" customFormat="1" ht="15"/>
    <row r="852" s="49" customFormat="1" ht="15"/>
    <row r="853" s="49" customFormat="1" ht="15"/>
    <row r="854" s="49" customFormat="1" ht="15"/>
    <row r="855" s="49" customFormat="1" ht="15"/>
    <row r="856" s="49" customFormat="1" ht="15"/>
    <row r="857" s="49" customFormat="1" ht="15"/>
    <row r="858" s="49" customFormat="1" ht="15"/>
    <row r="859" s="49" customFormat="1" ht="15"/>
    <row r="860" s="49" customFormat="1" ht="15"/>
    <row r="861" s="49" customFormat="1" ht="15"/>
    <row r="862" s="49" customFormat="1" ht="15"/>
    <row r="863" s="49" customFormat="1" ht="15"/>
    <row r="864" s="49" customFormat="1" ht="15"/>
    <row r="865" s="49" customFormat="1" ht="15"/>
    <row r="866" s="49" customFormat="1" ht="15"/>
    <row r="867" s="49" customFormat="1" ht="15"/>
    <row r="868" s="49" customFormat="1" ht="15"/>
    <row r="869" s="49" customFormat="1" ht="15"/>
    <row r="870" s="49" customFormat="1" ht="15"/>
    <row r="871" s="49" customFormat="1" ht="15"/>
    <row r="872" s="49" customFormat="1" ht="15"/>
    <row r="873" s="49" customFormat="1" ht="15"/>
    <row r="874" s="49" customFormat="1" ht="15"/>
    <row r="875" s="49" customFormat="1" ht="15"/>
    <row r="876" s="49" customFormat="1" ht="15"/>
    <row r="877" s="49" customFormat="1" ht="15"/>
    <row r="878" s="49" customFormat="1" ht="15"/>
    <row r="879" s="49" customFormat="1" ht="15"/>
    <row r="880" s="49" customFormat="1" ht="15"/>
    <row r="881" s="49" customFormat="1" ht="15"/>
    <row r="882" s="49" customFormat="1" ht="15"/>
    <row r="883" s="49" customFormat="1" ht="15"/>
    <row r="884" s="49" customFormat="1" ht="15"/>
    <row r="885" s="49" customFormat="1" ht="15"/>
    <row r="886" s="49" customFormat="1" ht="15"/>
    <row r="887" s="49" customFormat="1" ht="15"/>
    <row r="888" s="49" customFormat="1" ht="15"/>
    <row r="889" s="49" customFormat="1" ht="15"/>
    <row r="890" s="49" customFormat="1" ht="15"/>
    <row r="891" s="49" customFormat="1" ht="15"/>
    <row r="892" s="49" customFormat="1" ht="15"/>
    <row r="893" s="49" customFormat="1" ht="15"/>
    <row r="894" s="49" customFormat="1" ht="15"/>
    <row r="895" s="49" customFormat="1" ht="15"/>
    <row r="896" s="49" customFormat="1" ht="15"/>
    <row r="897" s="49" customFormat="1" ht="15"/>
    <row r="898" s="49" customFormat="1" ht="15"/>
    <row r="899" s="49" customFormat="1" ht="15"/>
    <row r="900" s="49" customFormat="1" ht="15"/>
    <row r="901" s="49" customFormat="1" ht="15"/>
    <row r="902" s="49" customFormat="1" ht="15"/>
    <row r="903" s="49" customFormat="1" ht="15"/>
    <row r="904" s="49" customFormat="1" ht="15"/>
    <row r="905" s="49" customFormat="1" ht="15"/>
    <row r="906" s="49" customFormat="1" ht="15"/>
    <row r="907" s="49" customFormat="1" ht="15"/>
    <row r="908" s="49" customFormat="1" ht="15"/>
    <row r="909" s="49" customFormat="1" ht="15"/>
    <row r="910" s="49" customFormat="1" ht="15"/>
    <row r="911" s="49" customFormat="1" ht="15"/>
    <row r="912" s="49" customFormat="1" ht="15"/>
    <row r="913" s="49" customFormat="1" ht="15"/>
    <row r="914" s="49" customFormat="1" ht="15"/>
    <row r="915" s="49" customFormat="1" ht="15"/>
    <row r="916" s="49" customFormat="1" ht="15"/>
    <row r="917" s="49" customFormat="1" ht="15"/>
    <row r="918" s="49" customFormat="1" ht="15"/>
    <row r="919" s="49" customFormat="1" ht="15"/>
    <row r="920" s="49" customFormat="1" ht="15"/>
    <row r="921" s="49" customFormat="1" ht="15"/>
    <row r="922" s="49" customFormat="1" ht="15"/>
    <row r="923" s="49" customFormat="1" ht="15"/>
    <row r="924" s="49" customFormat="1" ht="15"/>
    <row r="925" s="49" customFormat="1" ht="15"/>
    <row r="926" s="49" customFormat="1" ht="15"/>
    <row r="927" s="49" customFormat="1" ht="15"/>
    <row r="928" s="49" customFormat="1" ht="15"/>
    <row r="929" s="49" customFormat="1" ht="15"/>
    <row r="930" s="49" customFormat="1" ht="15"/>
    <row r="931" s="49" customFormat="1" ht="15"/>
    <row r="932" s="49" customFormat="1" ht="15"/>
    <row r="933" s="49" customFormat="1" ht="15"/>
    <row r="934" s="49" customFormat="1" ht="15"/>
    <row r="935" s="49" customFormat="1" ht="15"/>
    <row r="936" s="49" customFormat="1" ht="15"/>
    <row r="937" s="49" customFormat="1" ht="15"/>
    <row r="938" s="49" customFormat="1" ht="15"/>
    <row r="939" s="49" customFormat="1" ht="15"/>
    <row r="940" s="49" customFormat="1" ht="15"/>
    <row r="941" s="49" customFormat="1" ht="15"/>
    <row r="942" s="49" customFormat="1" ht="15"/>
    <row r="943" s="49" customFormat="1" ht="15"/>
    <row r="944" s="49" customFormat="1" ht="15"/>
    <row r="945" s="49" customFormat="1" ht="15"/>
    <row r="946" s="49" customFormat="1" ht="15"/>
    <row r="947" s="49" customFormat="1" ht="15"/>
    <row r="948" s="49" customFormat="1" ht="15"/>
    <row r="949" s="49" customFormat="1" ht="15"/>
    <row r="950" s="49" customFormat="1" ht="15"/>
    <row r="951" s="49" customFormat="1" ht="15"/>
    <row r="952" s="49" customFormat="1" ht="15"/>
    <row r="953" s="49" customFormat="1" ht="15"/>
    <row r="954" s="49" customFormat="1" ht="15"/>
    <row r="955" s="49" customFormat="1" ht="15"/>
    <row r="956" s="49" customFormat="1" ht="15"/>
    <row r="957" s="49" customFormat="1" ht="15"/>
    <row r="958" s="49" customFormat="1" ht="15"/>
    <row r="959" s="49" customFormat="1" ht="15"/>
    <row r="960" s="49" customFormat="1" ht="15"/>
    <row r="961" s="49" customFormat="1" ht="15"/>
    <row r="962" s="49" customFormat="1" ht="15"/>
    <row r="963" s="49" customFormat="1" ht="15"/>
    <row r="964" s="49" customFormat="1" ht="15"/>
    <row r="965" s="49" customFormat="1" ht="15"/>
    <row r="966" s="49" customFormat="1" ht="15"/>
    <row r="967" s="49" customFormat="1" ht="15"/>
    <row r="968" s="49" customFormat="1" ht="15"/>
    <row r="969" s="49" customFormat="1" ht="15"/>
    <row r="970" s="49" customFormat="1" ht="15"/>
    <row r="971" s="49" customFormat="1" ht="15"/>
    <row r="972" s="49" customFormat="1" ht="15"/>
    <row r="973" s="49" customFormat="1" ht="15"/>
    <row r="974" s="49" customFormat="1" ht="15"/>
    <row r="975" s="49" customFormat="1" ht="15"/>
    <row r="976" s="49" customFormat="1" ht="15"/>
    <row r="977" s="49" customFormat="1" ht="15"/>
  </sheetData>
  <phoneticPr fontId="15" type="noConversion"/>
  <printOptions horizontalCentered="1" verticalCentered="1"/>
  <pageMargins left="0.19685039370078741" right="0.35433070866141736" top="0.23622047244094491" bottom="0.19685039370078741" header="0.19685039370078741" footer="0.51181102362204722"/>
  <pageSetup paperSize="9" scale="48" firstPageNumber="10" orientation="landscape" r:id="rId1"/>
  <headerFooter alignWithMargins="0">
    <oddHeader xml:space="preserve">&amp;L&amp;"Times New Roman,Gras"DGRH A1-1&amp;R&amp;"Times New Roman,Normal"Juin 2013 &amp;"Times New Roman,Gras"&amp;20
</oddHeader>
    <oddFooter>&amp;L           (Source:  enquête enseignants non permanents, DGRH A1-1, juin 2013)&amp;R&amp;"Times New Roman,Gras"&amp;14&amp;P</oddFooter>
  </headerFooter>
</worksheet>
</file>

<file path=xl/worksheets/sheet15.xml><?xml version="1.0" encoding="utf-8"?>
<worksheet xmlns="http://schemas.openxmlformats.org/spreadsheetml/2006/main" xmlns:r="http://schemas.openxmlformats.org/officeDocument/2006/relationships">
  <sheetPr codeName="Feuil5" enableFormatConditionsCalculation="0"/>
  <dimension ref="A1:W192"/>
  <sheetViews>
    <sheetView showZeros="0" zoomScale="50" zoomScaleNormal="50" workbookViewId="0">
      <selection activeCell="F25" sqref="F25"/>
    </sheetView>
  </sheetViews>
  <sheetFormatPr baseColWidth="10" defaultColWidth="10.28515625" defaultRowHeight="19.5"/>
  <cols>
    <col min="1" max="1" width="42.85546875" style="11" customWidth="1"/>
    <col min="2" max="15" width="13.7109375" style="8" customWidth="1"/>
    <col min="16" max="16" width="15.7109375" style="8" customWidth="1"/>
    <col min="17" max="17" width="12.7109375" style="8" customWidth="1"/>
    <col min="18" max="18" width="14.5703125" style="8" customWidth="1"/>
    <col min="19" max="16384" width="10.28515625" style="8"/>
  </cols>
  <sheetData>
    <row r="1" spans="1:23" s="2" customFormat="1" ht="21.75" customHeight="1">
      <c r="A1" s="1" t="s">
        <v>1395</v>
      </c>
      <c r="B1" s="1"/>
      <c r="C1" s="1"/>
      <c r="D1" s="1"/>
      <c r="E1" s="1"/>
      <c r="F1" s="1"/>
      <c r="G1" s="1"/>
      <c r="H1" s="1"/>
      <c r="I1" s="1"/>
      <c r="J1" s="1"/>
      <c r="K1" s="1"/>
      <c r="L1" s="1"/>
      <c r="M1" s="1"/>
      <c r="N1" s="1"/>
      <c r="O1" s="1"/>
      <c r="P1" s="1"/>
      <c r="Q1" s="1"/>
      <c r="R1" s="1"/>
    </row>
    <row r="2" spans="1:23" s="4" customFormat="1" ht="23.25">
      <c r="A2" s="1"/>
      <c r="B2" s="5"/>
      <c r="C2" s="5"/>
      <c r="D2" s="5"/>
      <c r="E2" s="5"/>
      <c r="F2" s="5"/>
      <c r="G2" s="5"/>
      <c r="H2" s="5"/>
      <c r="I2" s="5"/>
      <c r="J2" s="5"/>
      <c r="K2" s="5"/>
      <c r="L2" s="5"/>
      <c r="M2" s="5"/>
      <c r="N2" s="5"/>
      <c r="O2" s="5"/>
    </row>
    <row r="3" spans="1:23" s="4" customFormat="1" ht="23.25">
      <c r="A3" s="3"/>
      <c r="B3" s="3"/>
      <c r="C3" s="3"/>
      <c r="D3" s="3"/>
      <c r="E3" s="3"/>
      <c r="F3" s="3"/>
      <c r="G3" s="3"/>
      <c r="H3" s="3"/>
      <c r="I3" s="3"/>
      <c r="J3" s="3"/>
      <c r="K3" s="3"/>
      <c r="L3" s="3"/>
      <c r="M3" s="3"/>
      <c r="N3" s="3"/>
      <c r="O3" s="3"/>
      <c r="P3" s="3"/>
      <c r="Q3" s="3"/>
      <c r="R3" s="3"/>
      <c r="W3" s="1113" t="s">
        <v>981</v>
      </c>
    </row>
    <row r="4" spans="1:23" s="4" customFormat="1" ht="23.25">
      <c r="A4" s="904" t="s">
        <v>516</v>
      </c>
      <c r="B4" s="904"/>
      <c r="C4" s="904"/>
      <c r="D4" s="904"/>
      <c r="E4" s="904"/>
      <c r="F4" s="904"/>
      <c r="G4" s="904"/>
      <c r="H4" s="904"/>
      <c r="I4" s="904"/>
      <c r="J4" s="904"/>
      <c r="K4" s="904"/>
      <c r="L4" s="904"/>
      <c r="M4" s="904"/>
      <c r="N4" s="904"/>
      <c r="O4" s="904"/>
      <c r="P4" s="904"/>
      <c r="Q4" s="904"/>
      <c r="R4" s="904"/>
    </row>
    <row r="5" spans="1:23" s="4" customFormat="1" ht="23.25">
      <c r="A5" s="906" t="s">
        <v>778</v>
      </c>
      <c r="B5" s="907"/>
      <c r="C5" s="906"/>
      <c r="D5" s="906"/>
      <c r="E5" s="906"/>
      <c r="F5" s="906"/>
      <c r="G5" s="906"/>
      <c r="H5" s="906"/>
      <c r="I5" s="906"/>
      <c r="J5" s="906"/>
      <c r="K5" s="906"/>
      <c r="L5" s="906"/>
      <c r="M5" s="906"/>
      <c r="N5" s="906"/>
      <c r="O5" s="906"/>
      <c r="P5" s="906"/>
      <c r="Q5" s="906"/>
      <c r="R5" s="906"/>
    </row>
    <row r="6" spans="1:23" ht="28.5" customHeight="1">
      <c r="A6" s="6"/>
      <c r="B6" s="7"/>
      <c r="C6" s="7"/>
      <c r="D6" s="7"/>
      <c r="E6" s="7"/>
      <c r="F6" s="7"/>
      <c r="G6" s="7"/>
      <c r="H6" s="7"/>
      <c r="I6" s="7"/>
      <c r="J6" s="7"/>
      <c r="K6" s="7"/>
      <c r="L6" s="7"/>
      <c r="M6" s="7"/>
      <c r="N6" s="7"/>
      <c r="O6" s="7"/>
      <c r="P6" s="7"/>
      <c r="Q6" s="7"/>
      <c r="R6" s="122" t="s">
        <v>787</v>
      </c>
    </row>
    <row r="7" spans="1:23" s="10" customFormat="1" ht="22.5">
      <c r="A7" s="1" t="s">
        <v>962</v>
      </c>
      <c r="B7" s="1"/>
      <c r="C7" s="1"/>
      <c r="D7" s="1"/>
      <c r="E7" s="1"/>
      <c r="F7" s="1"/>
      <c r="G7" s="1"/>
      <c r="H7" s="1"/>
      <c r="I7" s="1"/>
      <c r="J7" s="1"/>
      <c r="K7" s="1"/>
      <c r="L7" s="1"/>
      <c r="M7" s="1"/>
      <c r="N7" s="1"/>
      <c r="O7" s="1"/>
      <c r="P7" s="1"/>
      <c r="Q7" s="1"/>
      <c r="R7" s="1"/>
    </row>
    <row r="8" spans="1:23" ht="29.25" customHeight="1"/>
    <row r="9" spans="1:23" ht="147.75" customHeight="1">
      <c r="A9" s="29" t="s">
        <v>581</v>
      </c>
      <c r="B9" s="30" t="s">
        <v>573</v>
      </c>
      <c r="C9" s="1293"/>
      <c r="D9" s="1315" t="s">
        <v>574</v>
      </c>
      <c r="E9" s="1316"/>
      <c r="F9" s="1305" t="s">
        <v>439</v>
      </c>
      <c r="G9" s="1322"/>
      <c r="H9" s="1315" t="s">
        <v>440</v>
      </c>
      <c r="I9" s="1316"/>
      <c r="J9" s="1315" t="s">
        <v>441</v>
      </c>
      <c r="K9" s="1316"/>
      <c r="L9" s="12" t="s">
        <v>442</v>
      </c>
      <c r="M9" s="12"/>
      <c r="N9" s="12"/>
      <c r="O9" s="13"/>
      <c r="P9" s="30" t="s">
        <v>443</v>
      </c>
      <c r="Q9" s="1293"/>
      <c r="R9" s="31"/>
    </row>
    <row r="10" spans="1:23" ht="46.5" customHeight="1">
      <c r="A10" s="32"/>
      <c r="B10" s="33"/>
      <c r="C10" s="1336"/>
      <c r="D10" s="1317"/>
      <c r="E10" s="1318"/>
      <c r="F10" s="1306"/>
      <c r="G10" s="1323"/>
      <c r="H10" s="1317"/>
      <c r="I10" s="1318"/>
      <c r="J10" s="1317"/>
      <c r="K10" s="1318"/>
      <c r="L10" s="1345" t="s">
        <v>444</v>
      </c>
      <c r="M10" s="14"/>
      <c r="N10" s="97" t="s">
        <v>445</v>
      </c>
      <c r="O10" s="35"/>
      <c r="P10" s="36"/>
      <c r="Q10" s="1294"/>
      <c r="R10" s="37"/>
    </row>
    <row r="11" spans="1:23" s="16" customFormat="1" ht="42" customHeight="1">
      <c r="A11" s="38"/>
      <c r="B11" s="15" t="s">
        <v>446</v>
      </c>
      <c r="C11" s="1324" t="s">
        <v>955</v>
      </c>
      <c r="D11" s="1319" t="s">
        <v>446</v>
      </c>
      <c r="E11" s="1312" t="s">
        <v>955</v>
      </c>
      <c r="F11" s="1307" t="s">
        <v>446</v>
      </c>
      <c r="G11" s="1324" t="s">
        <v>955</v>
      </c>
      <c r="H11" s="1319" t="s">
        <v>446</v>
      </c>
      <c r="I11" s="1312" t="s">
        <v>955</v>
      </c>
      <c r="J11" s="1319" t="s">
        <v>446</v>
      </c>
      <c r="K11" s="1312" t="s">
        <v>955</v>
      </c>
      <c r="L11" s="1307" t="s">
        <v>446</v>
      </c>
      <c r="M11" s="15" t="s">
        <v>955</v>
      </c>
      <c r="N11" s="15" t="s">
        <v>446</v>
      </c>
      <c r="O11" s="15" t="s">
        <v>955</v>
      </c>
      <c r="P11" s="877" t="s">
        <v>446</v>
      </c>
      <c r="Q11" s="877" t="s">
        <v>955</v>
      </c>
      <c r="R11" s="878" t="s">
        <v>447</v>
      </c>
    </row>
    <row r="12" spans="1:23" ht="50.25" customHeight="1">
      <c r="A12" s="17" t="s">
        <v>517</v>
      </c>
      <c r="B12" s="39">
        <v>74</v>
      </c>
      <c r="C12" s="1337">
        <v>18</v>
      </c>
      <c r="D12" s="1341">
        <v>4</v>
      </c>
      <c r="E12" s="1342">
        <v>2</v>
      </c>
      <c r="F12" s="1339">
        <v>3</v>
      </c>
      <c r="G12" s="1337"/>
      <c r="H12" s="1341">
        <v>9</v>
      </c>
      <c r="I12" s="1342">
        <v>6</v>
      </c>
      <c r="J12" s="1341">
        <v>111</v>
      </c>
      <c r="K12" s="1342">
        <v>34</v>
      </c>
      <c r="L12" s="1346">
        <v>28</v>
      </c>
      <c r="M12" s="1299">
        <v>8</v>
      </c>
      <c r="N12" s="39"/>
      <c r="O12" s="39"/>
      <c r="P12" s="683">
        <v>229</v>
      </c>
      <c r="Q12" s="683">
        <v>68</v>
      </c>
      <c r="R12" s="1285">
        <v>297</v>
      </c>
      <c r="S12" s="43"/>
    </row>
    <row r="13" spans="1:23" ht="50.25" customHeight="1">
      <c r="A13" s="17" t="s">
        <v>518</v>
      </c>
      <c r="B13" s="39">
        <v>164</v>
      </c>
      <c r="C13" s="1337">
        <v>58</v>
      </c>
      <c r="D13" s="1341">
        <v>10</v>
      </c>
      <c r="E13" s="1342">
        <v>5</v>
      </c>
      <c r="F13" s="1339">
        <v>9</v>
      </c>
      <c r="G13" s="1337">
        <v>3</v>
      </c>
      <c r="H13" s="1341">
        <v>9</v>
      </c>
      <c r="I13" s="1342">
        <v>5</v>
      </c>
      <c r="J13" s="1341">
        <v>212</v>
      </c>
      <c r="K13" s="1342">
        <v>119</v>
      </c>
      <c r="L13" s="1346">
        <v>81</v>
      </c>
      <c r="M13" s="1299">
        <v>24</v>
      </c>
      <c r="N13" s="39">
        <v>2</v>
      </c>
      <c r="O13" s="39"/>
      <c r="P13" s="683">
        <v>485</v>
      </c>
      <c r="Q13" s="683">
        <v>214</v>
      </c>
      <c r="R13" s="1285">
        <v>699</v>
      </c>
      <c r="S13" s="43"/>
    </row>
    <row r="14" spans="1:23" ht="51.75" customHeight="1">
      <c r="A14" s="18" t="s">
        <v>519</v>
      </c>
      <c r="B14" s="39">
        <v>212</v>
      </c>
      <c r="C14" s="1337">
        <v>67</v>
      </c>
      <c r="D14" s="1341">
        <v>14</v>
      </c>
      <c r="E14" s="1342">
        <v>4</v>
      </c>
      <c r="F14" s="1339">
        <v>12</v>
      </c>
      <c r="G14" s="1337">
        <v>4</v>
      </c>
      <c r="H14" s="1341">
        <v>7</v>
      </c>
      <c r="I14" s="1342">
        <v>16</v>
      </c>
      <c r="J14" s="1341">
        <v>231</v>
      </c>
      <c r="K14" s="1342">
        <v>172</v>
      </c>
      <c r="L14" s="1346">
        <v>97</v>
      </c>
      <c r="M14" s="1299">
        <v>25</v>
      </c>
      <c r="N14" s="39">
        <v>1</v>
      </c>
      <c r="O14" s="39"/>
      <c r="P14" s="683">
        <v>573</v>
      </c>
      <c r="Q14" s="683">
        <v>288</v>
      </c>
      <c r="R14" s="1285">
        <v>861</v>
      </c>
      <c r="S14" s="43"/>
    </row>
    <row r="15" spans="1:23" ht="45.75" customHeight="1" thickBot="1">
      <c r="A15" s="684" t="s">
        <v>447</v>
      </c>
      <c r="B15" s="683">
        <v>450</v>
      </c>
      <c r="C15" s="1338">
        <v>143</v>
      </c>
      <c r="D15" s="1343">
        <v>28</v>
      </c>
      <c r="E15" s="1344">
        <v>11</v>
      </c>
      <c r="F15" s="1340">
        <v>24</v>
      </c>
      <c r="G15" s="1338">
        <v>7</v>
      </c>
      <c r="H15" s="1343">
        <v>25</v>
      </c>
      <c r="I15" s="1344">
        <v>27</v>
      </c>
      <c r="J15" s="1343">
        <v>554</v>
      </c>
      <c r="K15" s="1344">
        <v>325</v>
      </c>
      <c r="L15" s="1340">
        <v>206</v>
      </c>
      <c r="M15" s="683">
        <v>57</v>
      </c>
      <c r="N15" s="683">
        <v>3</v>
      </c>
      <c r="O15" s="683">
        <v>0</v>
      </c>
      <c r="P15" s="683">
        <v>1287</v>
      </c>
      <c r="Q15" s="683">
        <v>570</v>
      </c>
      <c r="R15" s="1285">
        <v>1857</v>
      </c>
      <c r="S15" s="43"/>
    </row>
    <row r="16" spans="1:23" ht="36.75" customHeight="1" thickTop="1" thickBot="1">
      <c r="B16" s="40"/>
      <c r="C16" s="40"/>
      <c r="D16" s="40"/>
      <c r="E16" s="40"/>
      <c r="F16" s="40"/>
      <c r="G16" s="40"/>
      <c r="H16" s="40"/>
      <c r="I16" s="40"/>
      <c r="J16" s="40"/>
      <c r="K16" s="40"/>
      <c r="L16" s="40"/>
      <c r="M16" s="40"/>
      <c r="N16" s="40"/>
      <c r="O16" s="40"/>
      <c r="P16" s="1000" t="s">
        <v>779</v>
      </c>
      <c r="Q16" s="1001">
        <v>1857</v>
      </c>
    </row>
    <row r="17" spans="1:18" s="49" customFormat="1" ht="30" customHeight="1" thickTop="1">
      <c r="A17" s="1288" t="s">
        <v>1381</v>
      </c>
    </row>
    <row r="18" spans="1:18" s="49" customFormat="1" ht="33" customHeight="1">
      <c r="A18" s="1497" t="s">
        <v>1092</v>
      </c>
      <c r="B18" s="1295">
        <v>68</v>
      </c>
      <c r="C18" s="1350">
        <v>14</v>
      </c>
      <c r="D18" s="1352">
        <v>6</v>
      </c>
      <c r="E18" s="1353"/>
      <c r="F18" s="1352">
        <v>15</v>
      </c>
      <c r="G18" s="1353">
        <v>6</v>
      </c>
      <c r="H18" s="1351">
        <v>2</v>
      </c>
      <c r="I18" s="1350">
        <v>1</v>
      </c>
      <c r="J18" s="1352">
        <v>11</v>
      </c>
      <c r="K18" s="1353">
        <v>5</v>
      </c>
      <c r="L18" s="1351">
        <v>206</v>
      </c>
      <c r="M18" s="1295">
        <v>57</v>
      </c>
      <c r="P18" s="1303">
        <v>308</v>
      </c>
      <c r="Q18" s="1303">
        <v>83</v>
      </c>
      <c r="R18" s="1303">
        <v>391</v>
      </c>
    </row>
    <row r="19" spans="1:18" s="49" customFormat="1" ht="18" customHeight="1">
      <c r="A19" s="11"/>
      <c r="B19" s="1265"/>
      <c r="C19" s="1265"/>
      <c r="D19" s="1265"/>
      <c r="E19" s="1265"/>
      <c r="F19" s="1265"/>
      <c r="G19" s="1265"/>
      <c r="H19" s="1265"/>
      <c r="I19" s="1265"/>
      <c r="J19" s="1265"/>
      <c r="K19" s="1265"/>
      <c r="L19" s="1265"/>
      <c r="P19" s="1281"/>
      <c r="Q19" s="1292" t="s">
        <v>425</v>
      </c>
      <c r="R19" s="1281"/>
    </row>
    <row r="20" spans="1:18" s="49" customFormat="1" ht="42" customHeight="1">
      <c r="A20" s="1498" t="s">
        <v>1093</v>
      </c>
      <c r="B20" s="1295">
        <v>1</v>
      </c>
      <c r="C20" s="1369"/>
      <c r="D20" s="1370"/>
      <c r="E20" s="1371"/>
      <c r="F20" s="1351"/>
      <c r="G20" s="1369"/>
      <c r="H20" s="1370"/>
      <c r="I20" s="1371"/>
      <c r="J20" s="1370"/>
      <c r="K20" s="1371"/>
      <c r="L20" s="1351">
        <v>3</v>
      </c>
      <c r="M20" s="1295"/>
      <c r="P20" s="1303">
        <v>4</v>
      </c>
      <c r="Q20" s="1303">
        <v>0</v>
      </c>
      <c r="R20" s="1303">
        <v>4</v>
      </c>
    </row>
    <row r="21" spans="1:18" s="49" customFormat="1" ht="34.5" customHeight="1">
      <c r="A21" s="1113"/>
    </row>
    <row r="22" spans="1:18" s="49" customFormat="1" ht="34.5" customHeight="1">
      <c r="A22" s="1113"/>
    </row>
    <row r="23" spans="1:18" s="49" customFormat="1" ht="15"/>
    <row r="24" spans="1:18" s="49" customFormat="1" ht="15"/>
    <row r="25" spans="1:18" s="49" customFormat="1" ht="15"/>
    <row r="26" spans="1:18" s="49" customFormat="1" ht="15"/>
    <row r="27" spans="1:18" s="49" customFormat="1" ht="15"/>
    <row r="28" spans="1:18" s="49" customFormat="1" ht="15"/>
    <row r="29" spans="1:18" s="49" customFormat="1" ht="15"/>
    <row r="30" spans="1:18" s="49" customFormat="1" ht="15"/>
    <row r="31" spans="1:18" s="49" customFormat="1" ht="15"/>
    <row r="32" spans="1:18" s="49" customFormat="1" ht="15"/>
    <row r="33" s="49" customFormat="1" ht="15"/>
    <row r="34" s="49" customFormat="1" ht="15"/>
    <row r="35" s="49" customFormat="1" ht="15"/>
    <row r="36" s="49" customFormat="1" ht="15"/>
    <row r="37" s="49" customFormat="1" ht="15"/>
    <row r="38" s="49" customFormat="1" ht="15"/>
    <row r="39" s="49" customFormat="1" ht="15"/>
    <row r="40" s="49" customFormat="1" ht="15"/>
    <row r="41" s="49" customFormat="1" ht="15"/>
    <row r="42" s="49" customFormat="1" ht="15"/>
    <row r="43" s="49" customFormat="1" ht="15"/>
    <row r="44" s="49" customFormat="1" ht="15"/>
    <row r="45" s="49" customFormat="1" ht="15"/>
    <row r="46" s="49" customFormat="1" ht="15"/>
    <row r="47" s="49" customFormat="1" ht="15"/>
    <row r="48" s="49" customFormat="1" ht="15"/>
    <row r="49" s="49" customFormat="1" ht="15"/>
    <row r="50" s="49" customFormat="1" ht="15"/>
    <row r="51" s="49" customFormat="1" ht="15"/>
    <row r="52" s="49" customFormat="1" ht="15"/>
    <row r="53" s="49" customFormat="1" ht="15"/>
    <row r="54" s="49" customFormat="1" ht="15"/>
    <row r="55" s="49" customFormat="1" ht="15"/>
    <row r="56" s="49" customFormat="1" ht="15"/>
    <row r="57" s="49" customFormat="1" ht="15"/>
    <row r="58" s="49" customFormat="1" ht="15"/>
    <row r="59" s="49" customFormat="1" ht="15"/>
    <row r="60" s="49" customFormat="1" ht="15"/>
    <row r="61" s="49" customFormat="1" ht="15"/>
    <row r="62" s="49" customFormat="1" ht="15"/>
    <row r="63" s="49" customFormat="1" ht="15"/>
    <row r="64" s="49" customFormat="1" ht="15"/>
    <row r="65" s="49" customFormat="1" ht="15"/>
    <row r="66" s="49" customFormat="1" ht="15"/>
    <row r="67" s="49" customFormat="1" ht="15"/>
    <row r="68" s="49" customFormat="1" ht="15"/>
    <row r="69" s="49" customFormat="1" ht="15"/>
    <row r="70" s="49" customFormat="1" ht="15"/>
    <row r="71" s="49" customFormat="1" ht="15"/>
    <row r="72" s="49" customFormat="1" ht="15"/>
    <row r="73" s="49" customFormat="1" ht="15"/>
    <row r="74" s="49" customFormat="1" ht="15"/>
    <row r="75" s="49" customFormat="1" ht="15"/>
    <row r="76" s="49" customFormat="1" ht="15"/>
    <row r="77" s="49" customFormat="1" ht="15"/>
    <row r="78" s="49" customFormat="1" ht="15"/>
    <row r="79" s="49" customFormat="1" ht="15"/>
    <row r="80" s="49" customFormat="1" ht="15"/>
    <row r="81" s="49" customFormat="1" ht="15"/>
    <row r="82" s="49" customFormat="1" ht="15"/>
    <row r="83" s="49" customFormat="1" ht="15"/>
    <row r="84" s="49" customFormat="1" ht="15"/>
    <row r="85" s="49" customFormat="1" ht="15"/>
    <row r="86" s="49" customFormat="1" ht="15"/>
    <row r="87" s="49" customFormat="1" ht="15"/>
    <row r="88" s="49" customFormat="1" ht="15"/>
    <row r="89" s="49" customFormat="1" ht="15"/>
    <row r="90" s="49" customFormat="1" ht="15"/>
    <row r="91" s="49" customFormat="1" ht="15"/>
    <row r="92" s="49" customFormat="1" ht="15"/>
    <row r="93" s="49" customFormat="1" ht="15"/>
    <row r="94" s="49" customFormat="1" ht="15"/>
    <row r="95" s="49" customFormat="1" ht="15"/>
    <row r="96" s="49" customFormat="1" ht="15"/>
    <row r="97" s="49" customFormat="1" ht="15"/>
    <row r="98" s="49" customFormat="1" ht="15"/>
    <row r="99" s="49" customFormat="1" ht="15"/>
    <row r="100" s="49" customFormat="1" ht="15"/>
    <row r="101" s="49" customFormat="1" ht="15"/>
    <row r="102" s="49" customFormat="1" ht="15"/>
    <row r="103" s="49" customFormat="1" ht="15"/>
    <row r="104" s="49" customFormat="1" ht="15"/>
    <row r="105" s="49" customFormat="1" ht="15"/>
    <row r="106" s="49" customFormat="1" ht="15"/>
    <row r="107" s="49" customFormat="1" ht="15"/>
    <row r="108" s="49" customFormat="1" ht="15"/>
    <row r="109" s="49" customFormat="1" ht="15"/>
    <row r="110" s="49" customFormat="1" ht="15"/>
    <row r="111" s="49" customFormat="1" ht="15"/>
    <row r="112" s="49" customFormat="1" ht="15"/>
    <row r="113" s="49" customFormat="1" ht="15"/>
    <row r="114" s="49" customFormat="1" ht="15"/>
    <row r="115" s="49" customFormat="1" ht="15"/>
    <row r="116" s="49" customFormat="1" ht="15"/>
    <row r="117" s="49" customFormat="1" ht="15"/>
    <row r="118" s="49" customFormat="1" ht="15"/>
    <row r="119" s="49" customFormat="1" ht="15"/>
    <row r="120" s="49" customFormat="1" ht="15"/>
    <row r="121" s="49" customFormat="1" ht="15"/>
    <row r="122" s="49" customFormat="1" ht="15"/>
    <row r="123" s="49" customFormat="1" ht="15"/>
    <row r="124" s="49" customFormat="1" ht="15"/>
    <row r="125" s="49" customFormat="1" ht="15"/>
    <row r="126" s="49" customFormat="1" ht="15"/>
    <row r="127" s="49" customFormat="1" ht="15"/>
    <row r="128" s="49" customFormat="1" ht="15"/>
    <row r="129" s="49" customFormat="1" ht="15"/>
    <row r="130" s="49" customFormat="1" ht="15"/>
    <row r="131" s="49" customFormat="1" ht="15"/>
    <row r="132" s="49" customFormat="1" ht="15"/>
    <row r="133" s="49" customFormat="1" ht="15"/>
    <row r="134" s="49" customFormat="1" ht="15"/>
    <row r="135" s="49" customFormat="1" ht="15"/>
    <row r="136" s="49" customFormat="1" ht="15"/>
    <row r="137" s="49" customFormat="1" ht="15"/>
    <row r="138" s="49" customFormat="1" ht="15"/>
    <row r="139" s="49" customFormat="1" ht="15"/>
    <row r="140" s="49" customFormat="1" ht="15"/>
    <row r="141" s="49" customFormat="1" ht="15"/>
    <row r="142" s="49" customFormat="1" ht="15"/>
    <row r="143" s="49" customFormat="1" ht="15"/>
    <row r="144" s="49" customFormat="1" ht="15"/>
    <row r="145" s="49" customFormat="1" ht="15"/>
    <row r="146" s="49" customFormat="1" ht="15"/>
    <row r="147" s="49" customFormat="1" ht="15"/>
    <row r="148" s="49" customFormat="1" ht="15"/>
    <row r="149" s="49" customFormat="1" ht="15"/>
    <row r="150" s="49" customFormat="1" ht="15"/>
    <row r="151" s="49" customFormat="1" ht="15"/>
    <row r="152" s="49" customFormat="1" ht="15"/>
    <row r="153" s="49" customFormat="1" ht="15"/>
    <row r="154" s="49" customFormat="1" ht="15"/>
    <row r="155" s="49" customFormat="1" ht="15"/>
    <row r="156" s="49" customFormat="1" ht="15"/>
    <row r="157" s="49" customFormat="1" ht="15"/>
    <row r="158" s="49" customFormat="1" ht="15"/>
    <row r="159" s="49" customFormat="1" ht="15"/>
    <row r="160" s="49" customFormat="1" ht="15"/>
    <row r="161" s="49" customFormat="1" ht="15"/>
    <row r="162" s="49" customFormat="1" ht="15"/>
    <row r="163" s="49" customFormat="1" ht="15"/>
    <row r="164" s="49" customFormat="1" ht="15"/>
    <row r="165" s="49" customFormat="1" ht="15"/>
    <row r="166" s="49" customFormat="1" ht="15"/>
    <row r="167" s="49" customFormat="1" ht="15"/>
    <row r="168" s="49" customFormat="1" ht="15"/>
    <row r="169" s="49" customFormat="1" ht="15"/>
    <row r="170" s="49" customFormat="1" ht="15"/>
    <row r="171" s="49" customFormat="1" ht="15"/>
    <row r="172" s="49" customFormat="1" ht="15"/>
    <row r="173" s="49" customFormat="1" ht="15"/>
    <row r="174" s="49" customFormat="1" ht="15"/>
    <row r="175" s="49" customFormat="1" ht="15"/>
    <row r="176" s="49" customFormat="1" ht="15"/>
    <row r="177" s="49" customFormat="1" ht="15"/>
    <row r="178" s="49" customFormat="1" ht="15"/>
    <row r="179" s="49" customFormat="1" ht="15"/>
    <row r="180" s="49" customFormat="1" ht="15"/>
    <row r="181" s="49" customFormat="1" ht="15"/>
    <row r="182" s="49" customFormat="1" ht="15"/>
    <row r="183" s="49" customFormat="1" ht="15"/>
    <row r="184" s="49" customFormat="1" ht="15"/>
    <row r="185" s="49" customFormat="1" ht="15"/>
    <row r="186" s="49" customFormat="1" ht="15"/>
    <row r="187" s="49" customFormat="1" ht="15"/>
    <row r="188" s="49" customFormat="1" ht="15"/>
    <row r="189" s="49" customFormat="1" ht="15"/>
    <row r="190" s="49" customFormat="1" ht="15"/>
    <row r="191" s="49" customFormat="1" ht="15"/>
    <row r="192" s="49" customFormat="1" ht="15"/>
  </sheetData>
  <phoneticPr fontId="15" type="noConversion"/>
  <printOptions horizontalCentered="1" verticalCentered="1"/>
  <pageMargins left="0.23622047244094491" right="0.19685039370078741" top="0.23622047244094491" bottom="0.19685039370078741" header="0.19685039370078741" footer="0.51181102362204722"/>
  <pageSetup paperSize="9" scale="48" firstPageNumber="11" orientation="landscape" r:id="rId1"/>
  <headerFooter alignWithMargins="0">
    <oddHeader>&amp;L&amp;"Times New Roman,Gras"DGRH A1-1&amp;RJuin 2013</oddHeader>
    <oddFooter>&amp;L           (Source:  enquête enseignants non permanents, DGRH A1-1, juin 2013)&amp;R&amp;"Times New Roman,Gras"&amp;14 &amp;P</oddFooter>
  </headerFooter>
</worksheet>
</file>

<file path=xl/worksheets/sheet16.xml><?xml version="1.0" encoding="utf-8"?>
<worksheet xmlns="http://schemas.openxmlformats.org/spreadsheetml/2006/main" xmlns:r="http://schemas.openxmlformats.org/officeDocument/2006/relationships">
  <sheetPr codeName="Feuil6" enableFormatConditionsCalculation="0"/>
  <dimension ref="A1:T1194"/>
  <sheetViews>
    <sheetView showZeros="0" zoomScale="50" zoomScaleNormal="50" workbookViewId="0">
      <selection activeCell="F25" sqref="F25"/>
    </sheetView>
  </sheetViews>
  <sheetFormatPr baseColWidth="10" defaultColWidth="10.28515625" defaultRowHeight="19.5"/>
  <cols>
    <col min="1" max="1" width="42.85546875" style="11" customWidth="1"/>
    <col min="2" max="15" width="13.7109375" style="8" customWidth="1"/>
    <col min="16" max="16" width="15.7109375" style="8" customWidth="1"/>
    <col min="17" max="17" width="12.7109375" style="8" customWidth="1"/>
    <col min="18" max="18" width="14.5703125" style="8" customWidth="1"/>
    <col min="19" max="19" width="13.5703125" style="8" customWidth="1"/>
    <col min="20" max="16384" width="10.28515625" style="8"/>
  </cols>
  <sheetData>
    <row r="1" spans="1:20" s="2" customFormat="1" ht="21.75" customHeight="1">
      <c r="A1" s="1" t="s">
        <v>1395</v>
      </c>
      <c r="B1" s="1"/>
      <c r="C1" s="1"/>
      <c r="D1" s="1"/>
      <c r="E1" s="1"/>
      <c r="F1" s="1"/>
      <c r="G1" s="1"/>
      <c r="H1" s="1"/>
      <c r="I1" s="1"/>
      <c r="J1" s="1"/>
      <c r="K1" s="1"/>
      <c r="L1" s="1"/>
      <c r="M1" s="1"/>
      <c r="N1" s="1"/>
      <c r="O1" s="1"/>
      <c r="P1" s="1"/>
      <c r="Q1" s="1"/>
      <c r="R1" s="1"/>
    </row>
    <row r="2" spans="1:20" s="4" customFormat="1" ht="23.25">
      <c r="A2" s="1"/>
      <c r="B2" s="5"/>
      <c r="C2" s="5"/>
      <c r="D2" s="5"/>
      <c r="E2" s="5"/>
      <c r="F2" s="5"/>
      <c r="G2" s="5"/>
      <c r="H2" s="5"/>
      <c r="I2" s="5"/>
      <c r="J2" s="5"/>
      <c r="K2" s="5"/>
      <c r="L2" s="5"/>
      <c r="M2" s="5"/>
      <c r="N2" s="5"/>
      <c r="O2" s="5"/>
    </row>
    <row r="3" spans="1:20" s="4" customFormat="1" ht="23.25">
      <c r="A3" s="3"/>
      <c r="B3" s="3"/>
      <c r="C3" s="3"/>
      <c r="D3" s="3"/>
      <c r="E3" s="3"/>
      <c r="F3" s="3"/>
      <c r="G3" s="3"/>
      <c r="H3" s="3"/>
      <c r="I3" s="3"/>
      <c r="J3" s="3"/>
      <c r="K3" s="3"/>
      <c r="L3" s="3"/>
      <c r="M3" s="3"/>
      <c r="N3" s="3"/>
      <c r="O3" s="3"/>
      <c r="P3" s="3"/>
      <c r="Q3" s="3"/>
      <c r="R3" s="3"/>
    </row>
    <row r="4" spans="1:20" s="4" customFormat="1" ht="23.25">
      <c r="A4" s="904" t="s">
        <v>516</v>
      </c>
      <c r="B4" s="904"/>
      <c r="C4" s="904"/>
      <c r="D4" s="904"/>
      <c r="E4" s="904"/>
      <c r="F4" s="904"/>
      <c r="G4" s="904"/>
      <c r="H4" s="904"/>
      <c r="I4" s="904"/>
      <c r="J4" s="904"/>
      <c r="K4" s="904"/>
      <c r="L4" s="904"/>
      <c r="M4" s="904"/>
      <c r="N4" s="904"/>
      <c r="O4" s="904"/>
      <c r="P4" s="904"/>
      <c r="Q4" s="904"/>
      <c r="R4" s="904"/>
    </row>
    <row r="5" spans="1:20" s="4" customFormat="1" ht="23.25">
      <c r="A5" s="906" t="s">
        <v>778</v>
      </c>
      <c r="B5" s="907"/>
      <c r="C5" s="906"/>
      <c r="D5" s="906"/>
      <c r="E5" s="906"/>
      <c r="F5" s="906"/>
      <c r="G5" s="906"/>
      <c r="H5" s="906"/>
      <c r="I5" s="906"/>
      <c r="J5" s="906"/>
      <c r="K5" s="906"/>
      <c r="L5" s="906"/>
      <c r="M5" s="906"/>
      <c r="N5" s="906"/>
      <c r="O5" s="906"/>
      <c r="P5" s="906"/>
      <c r="Q5" s="906"/>
      <c r="R5" s="906"/>
    </row>
    <row r="6" spans="1:20" ht="28.5" customHeight="1">
      <c r="A6" s="6"/>
      <c r="B6" s="7"/>
      <c r="C6" s="7"/>
      <c r="D6" s="7"/>
      <c r="E6" s="7"/>
      <c r="F6" s="7"/>
      <c r="G6" s="7"/>
      <c r="H6" s="7"/>
      <c r="I6" s="7"/>
      <c r="J6" s="7"/>
      <c r="K6" s="7"/>
      <c r="L6" s="7"/>
      <c r="M6" s="7"/>
      <c r="N6" s="7"/>
      <c r="O6" s="7"/>
      <c r="P6" s="7"/>
      <c r="Q6" s="7"/>
      <c r="R6" s="122" t="s">
        <v>788</v>
      </c>
    </row>
    <row r="7" spans="1:20" s="10" customFormat="1" ht="21" customHeight="1">
      <c r="A7" s="1" t="s">
        <v>961</v>
      </c>
      <c r="B7" s="1"/>
      <c r="C7" s="1"/>
      <c r="D7" s="1"/>
      <c r="E7" s="1"/>
      <c r="F7" s="1"/>
      <c r="G7" s="1"/>
      <c r="H7" s="1"/>
      <c r="I7" s="1"/>
      <c r="J7" s="1"/>
      <c r="K7" s="1"/>
      <c r="L7" s="1"/>
      <c r="M7" s="1"/>
      <c r="N7" s="1"/>
      <c r="O7" s="1"/>
      <c r="P7" s="1"/>
      <c r="Q7" s="1"/>
      <c r="R7" s="1"/>
    </row>
    <row r="8" spans="1:20" ht="29.25" customHeight="1"/>
    <row r="9" spans="1:20" ht="147.75" customHeight="1">
      <c r="A9" s="29" t="s">
        <v>581</v>
      </c>
      <c r="B9" s="30" t="s">
        <v>575</v>
      </c>
      <c r="C9" s="1293"/>
      <c r="D9" s="1315" t="s">
        <v>574</v>
      </c>
      <c r="E9" s="1316"/>
      <c r="F9" s="1305" t="s">
        <v>439</v>
      </c>
      <c r="G9" s="1322"/>
      <c r="H9" s="1315" t="s">
        <v>440</v>
      </c>
      <c r="I9" s="1316"/>
      <c r="J9" s="1315" t="s">
        <v>441</v>
      </c>
      <c r="K9" s="1316"/>
      <c r="L9" s="12" t="s">
        <v>442</v>
      </c>
      <c r="M9" s="12"/>
      <c r="N9" s="12"/>
      <c r="O9" s="13"/>
      <c r="P9" s="30" t="s">
        <v>443</v>
      </c>
      <c r="Q9" s="1293"/>
      <c r="R9" s="31"/>
    </row>
    <row r="10" spans="1:20" ht="46.5" customHeight="1">
      <c r="A10" s="32"/>
      <c r="B10" s="33"/>
      <c r="C10" s="1336"/>
      <c r="D10" s="1317"/>
      <c r="E10" s="1318"/>
      <c r="F10" s="1306"/>
      <c r="G10" s="1323"/>
      <c r="H10" s="1317"/>
      <c r="I10" s="1318"/>
      <c r="J10" s="1317"/>
      <c r="K10" s="1318"/>
      <c r="L10" s="1345" t="s">
        <v>444</v>
      </c>
      <c r="M10" s="14"/>
      <c r="N10" s="34" t="s">
        <v>445</v>
      </c>
      <c r="O10" s="35"/>
      <c r="P10" s="36"/>
      <c r="Q10" s="1294"/>
      <c r="R10" s="37"/>
    </row>
    <row r="11" spans="1:20" s="16" customFormat="1" ht="42" customHeight="1">
      <c r="A11" s="38"/>
      <c r="B11" s="15" t="s">
        <v>446</v>
      </c>
      <c r="C11" s="1324" t="s">
        <v>955</v>
      </c>
      <c r="D11" s="1319" t="s">
        <v>446</v>
      </c>
      <c r="E11" s="1312" t="s">
        <v>955</v>
      </c>
      <c r="F11" s="1307" t="s">
        <v>446</v>
      </c>
      <c r="G11" s="1324" t="s">
        <v>955</v>
      </c>
      <c r="H11" s="1319" t="s">
        <v>446</v>
      </c>
      <c r="I11" s="1312" t="s">
        <v>955</v>
      </c>
      <c r="J11" s="1319" t="s">
        <v>446</v>
      </c>
      <c r="K11" s="1312" t="s">
        <v>955</v>
      </c>
      <c r="L11" s="1307" t="s">
        <v>446</v>
      </c>
      <c r="M11" s="15" t="s">
        <v>955</v>
      </c>
      <c r="N11" s="15" t="s">
        <v>446</v>
      </c>
      <c r="O11" s="15" t="s">
        <v>955</v>
      </c>
      <c r="P11" s="877" t="s">
        <v>446</v>
      </c>
      <c r="Q11" s="877" t="s">
        <v>955</v>
      </c>
      <c r="R11" s="878" t="s">
        <v>447</v>
      </c>
    </row>
    <row r="12" spans="1:20" ht="50.25" customHeight="1">
      <c r="A12" s="17" t="s">
        <v>517</v>
      </c>
      <c r="B12" s="39">
        <v>10</v>
      </c>
      <c r="C12" s="1337">
        <v>9</v>
      </c>
      <c r="D12" s="1341"/>
      <c r="E12" s="1342">
        <v>2</v>
      </c>
      <c r="F12" s="1339">
        <v>1</v>
      </c>
      <c r="G12" s="1337"/>
      <c r="H12" s="1341">
        <v>10</v>
      </c>
      <c r="I12" s="1342">
        <v>2</v>
      </c>
      <c r="J12" s="1341">
        <v>58</v>
      </c>
      <c r="K12" s="1342">
        <v>82</v>
      </c>
      <c r="L12" s="1346">
        <v>64</v>
      </c>
      <c r="M12" s="1299">
        <v>16</v>
      </c>
      <c r="N12" s="39"/>
      <c r="O12" s="39"/>
      <c r="P12" s="683">
        <v>143</v>
      </c>
      <c r="Q12" s="683">
        <v>111</v>
      </c>
      <c r="R12" s="1285">
        <v>254</v>
      </c>
      <c r="T12" s="41"/>
    </row>
    <row r="13" spans="1:20" ht="50.25" customHeight="1">
      <c r="A13" s="17" t="s">
        <v>518</v>
      </c>
      <c r="B13" s="39">
        <v>31</v>
      </c>
      <c r="C13" s="1337">
        <v>25</v>
      </c>
      <c r="D13" s="1341"/>
      <c r="E13" s="1342">
        <v>5</v>
      </c>
      <c r="F13" s="1339">
        <v>5</v>
      </c>
      <c r="G13" s="1337">
        <v>3</v>
      </c>
      <c r="H13" s="1341">
        <v>34</v>
      </c>
      <c r="I13" s="1342">
        <v>35</v>
      </c>
      <c r="J13" s="1341">
        <v>202</v>
      </c>
      <c r="K13" s="1342">
        <v>261</v>
      </c>
      <c r="L13" s="1346">
        <v>166</v>
      </c>
      <c r="M13" s="1299">
        <v>75</v>
      </c>
      <c r="N13" s="39">
        <v>1</v>
      </c>
      <c r="O13" s="39"/>
      <c r="P13" s="683">
        <v>438</v>
      </c>
      <c r="Q13" s="683">
        <v>404</v>
      </c>
      <c r="R13" s="1285">
        <v>842</v>
      </c>
      <c r="T13" s="41"/>
    </row>
    <row r="14" spans="1:20" ht="51.75" customHeight="1">
      <c r="A14" s="18" t="s">
        <v>519</v>
      </c>
      <c r="B14" s="39">
        <v>21</v>
      </c>
      <c r="C14" s="1337">
        <v>11</v>
      </c>
      <c r="D14" s="1341">
        <v>3</v>
      </c>
      <c r="E14" s="1342">
        <v>3</v>
      </c>
      <c r="F14" s="1339">
        <v>5</v>
      </c>
      <c r="G14" s="1337">
        <v>4</v>
      </c>
      <c r="H14" s="1341">
        <v>33</v>
      </c>
      <c r="I14" s="1342">
        <v>23</v>
      </c>
      <c r="J14" s="1341">
        <v>297</v>
      </c>
      <c r="K14" s="1342">
        <v>218</v>
      </c>
      <c r="L14" s="1346">
        <v>175</v>
      </c>
      <c r="M14" s="1299">
        <v>51</v>
      </c>
      <c r="N14" s="39">
        <v>1</v>
      </c>
      <c r="O14" s="39"/>
      <c r="P14" s="683">
        <v>534</v>
      </c>
      <c r="Q14" s="683">
        <v>310</v>
      </c>
      <c r="R14" s="1285">
        <v>844</v>
      </c>
      <c r="T14" s="41"/>
    </row>
    <row r="15" spans="1:20" ht="45.75" customHeight="1" thickBot="1">
      <c r="A15" s="684" t="s">
        <v>447</v>
      </c>
      <c r="B15" s="683">
        <v>62</v>
      </c>
      <c r="C15" s="1338">
        <v>45</v>
      </c>
      <c r="D15" s="1343">
        <v>3</v>
      </c>
      <c r="E15" s="1344">
        <v>10</v>
      </c>
      <c r="F15" s="1340">
        <v>11</v>
      </c>
      <c r="G15" s="1338">
        <v>7</v>
      </c>
      <c r="H15" s="1343">
        <v>77</v>
      </c>
      <c r="I15" s="1344">
        <v>60</v>
      </c>
      <c r="J15" s="1343">
        <v>557</v>
      </c>
      <c r="K15" s="1344">
        <v>561</v>
      </c>
      <c r="L15" s="1340">
        <v>405</v>
      </c>
      <c r="M15" s="683">
        <v>142</v>
      </c>
      <c r="N15" s="683">
        <v>2</v>
      </c>
      <c r="O15" s="683">
        <v>0</v>
      </c>
      <c r="P15" s="683">
        <v>1115</v>
      </c>
      <c r="Q15" s="683">
        <v>825</v>
      </c>
      <c r="R15" s="1285">
        <v>1940</v>
      </c>
      <c r="T15" s="41"/>
    </row>
    <row r="16" spans="1:20" ht="33" thickTop="1" thickBot="1">
      <c r="B16" s="40"/>
      <c r="C16" s="40"/>
      <c r="D16" s="40"/>
      <c r="E16" s="40"/>
      <c r="F16" s="40"/>
      <c r="G16" s="40"/>
      <c r="H16" s="40"/>
      <c r="I16" s="40"/>
      <c r="J16" s="40"/>
      <c r="K16" s="40"/>
      <c r="L16" s="40"/>
      <c r="M16" s="40"/>
      <c r="N16" s="40"/>
      <c r="O16" s="40"/>
      <c r="P16" s="1000" t="s">
        <v>779</v>
      </c>
      <c r="Q16" s="1001">
        <v>1940</v>
      </c>
    </row>
    <row r="17" spans="1:18" s="4" customFormat="1" ht="30" customHeight="1" thickTop="1">
      <c r="A17" s="1288" t="s">
        <v>1382</v>
      </c>
    </row>
    <row r="18" spans="1:18" ht="33" customHeight="1">
      <c r="A18" s="1497" t="s">
        <v>1092</v>
      </c>
      <c r="B18" s="1295">
        <v>18</v>
      </c>
      <c r="C18" s="1350">
        <v>7</v>
      </c>
      <c r="D18" s="1352"/>
      <c r="E18" s="1353"/>
      <c r="F18" s="1352">
        <v>10</v>
      </c>
      <c r="G18" s="1353">
        <v>6</v>
      </c>
      <c r="H18" s="1351">
        <v>14</v>
      </c>
      <c r="I18" s="1350">
        <v>5</v>
      </c>
      <c r="J18" s="1352">
        <v>51</v>
      </c>
      <c r="K18" s="1353">
        <v>36</v>
      </c>
      <c r="L18" s="1351">
        <v>405</v>
      </c>
      <c r="M18" s="1295">
        <v>142</v>
      </c>
      <c r="P18" s="1303">
        <v>498</v>
      </c>
      <c r="Q18" s="1303">
        <v>196</v>
      </c>
      <c r="R18" s="1303">
        <v>694</v>
      </c>
    </row>
    <row r="19" spans="1:18" ht="18" customHeight="1">
      <c r="B19" s="1265"/>
      <c r="C19" s="1265"/>
      <c r="D19" s="1265"/>
      <c r="E19" s="1265"/>
      <c r="F19" s="1265"/>
      <c r="G19" s="1265"/>
      <c r="H19" s="1265"/>
      <c r="I19" s="1265"/>
      <c r="J19" s="1265"/>
      <c r="K19" s="1265"/>
      <c r="L19" s="1265"/>
      <c r="P19" s="1281"/>
      <c r="Q19" s="1292" t="s">
        <v>425</v>
      </c>
      <c r="R19" s="1281"/>
    </row>
    <row r="20" spans="1:18" ht="42" customHeight="1">
      <c r="A20" s="1498" t="s">
        <v>1093</v>
      </c>
      <c r="B20" s="1372"/>
      <c r="C20" s="1373"/>
      <c r="D20" s="1374"/>
      <c r="E20" s="1375"/>
      <c r="F20" s="1376"/>
      <c r="G20" s="1377">
        <v>1</v>
      </c>
      <c r="H20" s="1374"/>
      <c r="I20" s="1375"/>
      <c r="J20" s="1374"/>
      <c r="K20" s="1375"/>
      <c r="L20" s="1378">
        <v>2</v>
      </c>
      <c r="M20" s="1372"/>
      <c r="P20" s="1303">
        <v>2</v>
      </c>
      <c r="Q20" s="1303">
        <v>1</v>
      </c>
      <c r="R20" s="1303">
        <v>3</v>
      </c>
    </row>
    <row r="22" spans="1:18" s="49" customFormat="1" ht="15"/>
    <row r="23" spans="1:18" s="49" customFormat="1" ht="15"/>
    <row r="24" spans="1:18" s="49" customFormat="1" ht="15"/>
    <row r="25" spans="1:18" s="49" customFormat="1" ht="15"/>
    <row r="26" spans="1:18" s="49" customFormat="1" ht="15"/>
    <row r="27" spans="1:18" s="49" customFormat="1" ht="15"/>
    <row r="28" spans="1:18" s="49" customFormat="1" ht="15"/>
    <row r="29" spans="1:18" s="49" customFormat="1" ht="15"/>
    <row r="30" spans="1:18" s="49" customFormat="1" ht="15"/>
    <row r="31" spans="1:18" s="49" customFormat="1" ht="15"/>
    <row r="32" spans="1:18" s="49" customFormat="1" ht="15"/>
    <row r="33" s="49" customFormat="1" ht="15"/>
    <row r="34" s="49" customFormat="1" ht="15"/>
    <row r="35" s="49" customFormat="1" ht="15"/>
    <row r="36" s="49" customFormat="1" ht="15"/>
    <row r="37" s="49" customFormat="1" ht="15"/>
    <row r="38" s="49" customFormat="1" ht="15"/>
    <row r="39" s="49" customFormat="1" ht="15"/>
    <row r="40" s="49" customFormat="1" ht="15"/>
    <row r="41" s="49" customFormat="1" ht="15"/>
    <row r="42" s="49" customFormat="1" ht="15"/>
    <row r="43" s="49" customFormat="1" ht="15"/>
    <row r="44" s="49" customFormat="1" ht="15"/>
    <row r="45" s="49" customFormat="1" ht="15"/>
    <row r="46" s="49" customFormat="1" ht="15"/>
    <row r="47" s="49" customFormat="1" ht="15"/>
    <row r="48" s="49" customFormat="1" ht="15"/>
    <row r="49" s="49" customFormat="1" ht="15"/>
    <row r="50" s="49" customFormat="1" ht="15"/>
    <row r="51" s="49" customFormat="1" ht="15"/>
    <row r="52" s="49" customFormat="1" ht="15"/>
    <row r="53" s="49" customFormat="1" ht="15"/>
    <row r="54" s="49" customFormat="1" ht="15"/>
    <row r="55" s="49" customFormat="1" ht="15"/>
    <row r="56" s="49" customFormat="1" ht="15"/>
    <row r="57" s="49" customFormat="1" ht="15"/>
    <row r="58" s="49" customFormat="1" ht="15"/>
    <row r="59" s="49" customFormat="1" ht="15"/>
    <row r="60" s="49" customFormat="1" ht="15"/>
    <row r="61" s="49" customFormat="1" ht="15"/>
    <row r="62" s="49" customFormat="1" ht="15"/>
    <row r="63" s="49" customFormat="1" ht="15"/>
    <row r="64" s="49" customFormat="1" ht="15"/>
    <row r="65" s="49" customFormat="1" ht="15"/>
    <row r="66" s="49" customFormat="1" ht="15"/>
    <row r="67" s="49" customFormat="1" ht="15"/>
    <row r="68" s="49" customFormat="1" ht="15"/>
    <row r="69" s="49" customFormat="1" ht="15"/>
    <row r="70" s="49" customFormat="1" ht="15"/>
    <row r="71" s="49" customFormat="1" ht="15"/>
    <row r="72" s="49" customFormat="1" ht="15"/>
    <row r="73" s="49" customFormat="1" ht="15"/>
    <row r="74" s="49" customFormat="1" ht="15"/>
    <row r="75" s="49" customFormat="1" ht="15"/>
    <row r="76" s="49" customFormat="1" ht="15"/>
    <row r="77" s="49" customFormat="1" ht="15"/>
    <row r="78" s="49" customFormat="1" ht="15"/>
    <row r="79" s="49" customFormat="1" ht="15"/>
    <row r="80" s="49" customFormat="1" ht="15"/>
    <row r="81" s="49" customFormat="1" ht="15"/>
    <row r="82" s="49" customFormat="1" ht="15"/>
    <row r="83" s="49" customFormat="1" ht="15"/>
    <row r="84" s="49" customFormat="1" ht="15"/>
    <row r="85" s="49" customFormat="1" ht="15"/>
    <row r="86" s="49" customFormat="1" ht="15"/>
    <row r="87" s="49" customFormat="1" ht="15"/>
    <row r="88" s="49" customFormat="1" ht="15"/>
    <row r="89" s="49" customFormat="1" ht="15"/>
    <row r="90" s="49" customFormat="1" ht="15"/>
    <row r="91" s="49" customFormat="1" ht="15"/>
    <row r="92" s="49" customFormat="1" ht="15"/>
    <row r="93" s="49" customFormat="1" ht="15"/>
    <row r="94" s="49" customFormat="1" ht="15"/>
    <row r="95" s="49" customFormat="1" ht="15"/>
    <row r="96" s="49" customFormat="1" ht="15"/>
    <row r="97" s="49" customFormat="1" ht="15"/>
    <row r="98" s="49" customFormat="1" ht="15"/>
    <row r="99" s="49" customFormat="1" ht="15"/>
    <row r="100" s="49" customFormat="1" ht="15"/>
    <row r="101" s="49" customFormat="1" ht="15"/>
    <row r="102" s="49" customFormat="1" ht="15"/>
    <row r="103" s="49" customFormat="1" ht="15"/>
    <row r="104" s="49" customFormat="1" ht="15"/>
    <row r="105" s="49" customFormat="1" ht="15"/>
    <row r="106" s="49" customFormat="1" ht="15"/>
    <row r="107" s="49" customFormat="1" ht="15"/>
    <row r="108" s="49" customFormat="1" ht="15"/>
    <row r="109" s="49" customFormat="1" ht="15"/>
    <row r="110" s="49" customFormat="1" ht="15"/>
    <row r="111" s="49" customFormat="1" ht="15"/>
    <row r="112" s="49" customFormat="1" ht="15"/>
    <row r="113" s="49" customFormat="1" ht="15"/>
    <row r="114" s="49" customFormat="1" ht="15"/>
    <row r="115" s="49" customFormat="1" ht="15"/>
    <row r="116" s="49" customFormat="1" ht="15"/>
    <row r="117" s="49" customFormat="1" ht="15"/>
    <row r="118" s="49" customFormat="1" ht="15"/>
    <row r="119" s="49" customFormat="1" ht="15"/>
    <row r="120" s="49" customFormat="1" ht="15"/>
    <row r="121" s="49" customFormat="1" ht="15"/>
    <row r="122" s="49" customFormat="1" ht="15"/>
    <row r="123" s="49" customFormat="1" ht="15"/>
    <row r="124" s="49" customFormat="1" ht="15"/>
    <row r="125" s="49" customFormat="1" ht="15"/>
    <row r="126" s="49" customFormat="1" ht="15"/>
    <row r="127" s="49" customFormat="1" ht="15"/>
    <row r="128" s="49" customFormat="1" ht="15"/>
    <row r="129" s="49" customFormat="1" ht="15"/>
    <row r="130" s="49" customFormat="1" ht="15"/>
    <row r="131" s="49" customFormat="1" ht="15"/>
    <row r="132" s="49" customFormat="1" ht="15"/>
    <row r="133" s="49" customFormat="1" ht="15"/>
    <row r="134" s="49" customFormat="1" ht="15"/>
    <row r="135" s="49" customFormat="1" ht="15"/>
    <row r="136" s="49" customFormat="1" ht="15"/>
    <row r="137" s="49" customFormat="1" ht="15"/>
    <row r="138" s="49" customFormat="1" ht="15"/>
    <row r="139" s="49" customFormat="1" ht="15"/>
    <row r="140" s="49" customFormat="1" ht="15"/>
    <row r="141" s="49" customFormat="1" ht="15"/>
    <row r="142" s="49" customFormat="1" ht="15"/>
    <row r="143" s="49" customFormat="1" ht="15"/>
    <row r="144" s="49" customFormat="1" ht="15"/>
    <row r="145" s="49" customFormat="1" ht="15"/>
    <row r="146" s="49" customFormat="1" ht="15"/>
    <row r="147" s="49" customFormat="1" ht="15"/>
    <row r="148" s="49" customFormat="1" ht="15"/>
    <row r="149" s="49" customFormat="1" ht="15"/>
    <row r="150" s="49" customFormat="1" ht="15"/>
    <row r="151" s="49" customFormat="1" ht="15"/>
    <row r="152" s="49" customFormat="1" ht="15"/>
    <row r="153" s="49" customFormat="1" ht="15"/>
    <row r="154" s="49" customFormat="1" ht="15"/>
    <row r="155" s="49" customFormat="1" ht="15"/>
    <row r="156" s="49" customFormat="1" ht="15"/>
    <row r="157" s="49" customFormat="1" ht="15"/>
    <row r="158" s="49" customFormat="1" ht="15"/>
    <row r="159" s="49" customFormat="1" ht="15"/>
    <row r="160" s="49" customFormat="1" ht="15"/>
    <row r="161" s="49" customFormat="1" ht="15"/>
    <row r="162" s="49" customFormat="1" ht="15"/>
    <row r="163" s="49" customFormat="1" ht="15"/>
    <row r="164" s="49" customFormat="1" ht="15"/>
    <row r="165" s="49" customFormat="1" ht="15"/>
    <row r="166" s="49" customFormat="1" ht="15"/>
    <row r="167" s="49" customFormat="1" ht="15"/>
    <row r="168" s="49" customFormat="1" ht="15"/>
    <row r="169" s="49" customFormat="1" ht="15"/>
    <row r="170" s="49" customFormat="1" ht="15"/>
    <row r="171" s="49" customFormat="1" ht="15"/>
    <row r="172" s="49" customFormat="1" ht="15"/>
    <row r="173" s="49" customFormat="1" ht="15"/>
    <row r="174" s="49" customFormat="1" ht="15"/>
    <row r="175" s="49" customFormat="1" ht="15"/>
    <row r="176" s="49" customFormat="1" ht="15"/>
    <row r="177" s="49" customFormat="1" ht="15"/>
    <row r="178" s="49" customFormat="1" ht="15"/>
    <row r="179" s="49" customFormat="1" ht="15"/>
    <row r="180" s="49" customFormat="1" ht="15"/>
    <row r="181" s="49" customFormat="1" ht="15"/>
    <row r="182" s="49" customFormat="1" ht="15"/>
    <row r="183" s="49" customFormat="1" ht="15"/>
    <row r="184" s="49" customFormat="1" ht="15"/>
    <row r="185" s="49" customFormat="1" ht="15"/>
    <row r="186" s="49" customFormat="1" ht="15"/>
    <row r="187" s="49" customFormat="1" ht="15"/>
    <row r="188" s="49" customFormat="1" ht="15"/>
    <row r="189" s="49" customFormat="1" ht="15"/>
    <row r="190" s="49" customFormat="1" ht="15"/>
    <row r="191" s="49" customFormat="1" ht="15"/>
    <row r="192" s="49" customFormat="1" ht="15"/>
    <row r="193" s="49" customFormat="1" ht="15"/>
    <row r="194" s="49" customFormat="1" ht="15"/>
    <row r="195" s="49" customFormat="1" ht="15"/>
    <row r="196" s="49" customFormat="1" ht="15"/>
    <row r="197" s="49" customFormat="1" ht="15"/>
    <row r="198" s="49" customFormat="1" ht="15"/>
    <row r="199" s="49" customFormat="1" ht="15"/>
    <row r="200" s="49" customFormat="1" ht="15"/>
    <row r="201" s="49" customFormat="1" ht="15"/>
    <row r="202" s="49" customFormat="1" ht="15"/>
    <row r="203" s="49" customFormat="1" ht="15"/>
    <row r="204" s="49" customFormat="1" ht="15"/>
    <row r="205" s="49" customFormat="1" ht="15"/>
    <row r="206" s="49" customFormat="1" ht="15"/>
    <row r="207" s="49" customFormat="1" ht="15"/>
    <row r="208" s="49" customFormat="1" ht="15"/>
    <row r="209" s="49" customFormat="1" ht="15"/>
    <row r="210" s="49" customFormat="1" ht="15"/>
    <row r="211" s="49" customFormat="1" ht="15"/>
    <row r="212" s="49" customFormat="1" ht="15"/>
    <row r="213" s="49" customFormat="1" ht="15"/>
    <row r="214" s="49" customFormat="1" ht="15"/>
    <row r="215" s="49" customFormat="1" ht="15"/>
    <row r="216" s="49" customFormat="1" ht="15"/>
    <row r="217" s="49" customFormat="1" ht="15"/>
    <row r="218" s="49" customFormat="1" ht="15"/>
    <row r="219" s="49" customFormat="1" ht="15"/>
    <row r="220" s="49" customFormat="1" ht="15"/>
    <row r="221" s="49" customFormat="1" ht="15"/>
    <row r="222" s="49" customFormat="1" ht="15"/>
    <row r="223" s="49" customFormat="1" ht="15"/>
    <row r="224" s="49" customFormat="1" ht="15"/>
    <row r="225" s="49" customFormat="1" ht="15"/>
    <row r="226" s="49" customFormat="1" ht="15"/>
    <row r="227" s="49" customFormat="1" ht="15"/>
    <row r="228" s="49" customFormat="1" ht="15"/>
    <row r="229" s="49" customFormat="1" ht="15"/>
    <row r="230" s="49" customFormat="1" ht="15"/>
    <row r="231" s="49" customFormat="1" ht="15"/>
    <row r="232" s="49" customFormat="1" ht="15"/>
    <row r="233" s="49" customFormat="1" ht="15"/>
    <row r="234" s="49" customFormat="1" ht="15"/>
    <row r="235" s="49" customFormat="1" ht="15"/>
    <row r="236" s="49" customFormat="1" ht="15"/>
    <row r="237" s="49" customFormat="1" ht="15"/>
    <row r="238" s="49" customFormat="1" ht="15"/>
    <row r="239" s="49" customFormat="1" ht="15"/>
    <row r="240" s="49" customFormat="1" ht="15"/>
    <row r="241" s="49" customFormat="1" ht="15"/>
    <row r="242" s="49" customFormat="1" ht="15"/>
    <row r="243" s="49" customFormat="1" ht="15"/>
    <row r="244" s="49" customFormat="1" ht="15"/>
    <row r="245" s="49" customFormat="1" ht="15"/>
    <row r="246" s="49" customFormat="1" ht="15"/>
    <row r="247" s="49" customFormat="1" ht="15"/>
    <row r="248" s="49" customFormat="1" ht="15"/>
    <row r="249" s="49" customFormat="1" ht="15"/>
    <row r="250" s="49" customFormat="1" ht="15"/>
    <row r="251" s="49" customFormat="1" ht="15"/>
    <row r="252" s="49" customFormat="1" ht="15"/>
    <row r="253" s="49" customFormat="1" ht="15"/>
    <row r="254" s="49" customFormat="1" ht="15"/>
    <row r="255" s="49" customFormat="1" ht="15"/>
    <row r="256" s="49" customFormat="1" ht="15"/>
    <row r="257" s="49" customFormat="1" ht="15"/>
    <row r="258" s="49" customFormat="1" ht="15"/>
    <row r="259" s="49" customFormat="1" ht="15"/>
    <row r="260" s="49" customFormat="1" ht="15"/>
    <row r="261" s="49" customFormat="1" ht="15"/>
    <row r="262" s="49" customFormat="1" ht="15"/>
    <row r="263" s="49" customFormat="1" ht="15"/>
    <row r="264" s="49" customFormat="1" ht="15"/>
    <row r="265" s="49" customFormat="1" ht="15"/>
    <row r="266" s="49" customFormat="1" ht="15"/>
    <row r="267" s="49" customFormat="1" ht="15"/>
    <row r="268" s="49" customFormat="1" ht="15"/>
    <row r="269" s="49" customFormat="1" ht="15"/>
    <row r="270" s="49" customFormat="1" ht="15"/>
    <row r="271" s="49" customFormat="1" ht="15"/>
    <row r="272" s="49" customFormat="1" ht="15"/>
    <row r="273" s="49" customFormat="1" ht="15"/>
    <row r="274" s="49" customFormat="1" ht="15"/>
    <row r="275" s="49" customFormat="1" ht="15"/>
    <row r="276" s="49" customFormat="1" ht="15"/>
    <row r="277" s="49" customFormat="1" ht="15"/>
    <row r="278" s="49" customFormat="1" ht="15"/>
    <row r="279" s="49" customFormat="1" ht="15"/>
    <row r="280" s="49" customFormat="1" ht="15"/>
    <row r="281" s="49" customFormat="1" ht="15"/>
    <row r="282" s="49" customFormat="1" ht="15"/>
    <row r="283" s="49" customFormat="1" ht="15"/>
    <row r="284" s="49" customFormat="1" ht="15"/>
    <row r="285" s="49" customFormat="1" ht="15"/>
    <row r="286" s="49" customFormat="1" ht="15"/>
    <row r="287" s="49" customFormat="1" ht="15"/>
    <row r="288" s="49" customFormat="1" ht="15"/>
    <row r="289" s="49" customFormat="1" ht="15"/>
    <row r="290" s="49" customFormat="1" ht="15"/>
    <row r="291" s="49" customFormat="1" ht="15"/>
    <row r="292" s="49" customFormat="1" ht="15"/>
    <row r="293" s="49" customFormat="1" ht="15"/>
    <row r="294" s="49" customFormat="1" ht="15"/>
    <row r="295" s="49" customFormat="1" ht="15"/>
    <row r="296" s="49" customFormat="1" ht="15"/>
    <row r="297" s="49" customFormat="1" ht="15"/>
    <row r="298" s="49" customFormat="1" ht="15"/>
    <row r="299" s="49" customFormat="1" ht="15"/>
    <row r="300" s="49" customFormat="1" ht="15"/>
    <row r="301" s="49" customFormat="1" ht="15"/>
    <row r="302" s="49" customFormat="1" ht="15"/>
    <row r="303" s="49" customFormat="1" ht="15"/>
    <row r="304" s="49" customFormat="1" ht="15"/>
    <row r="305" s="49" customFormat="1" ht="15"/>
    <row r="306" s="49" customFormat="1" ht="15"/>
    <row r="307" s="49" customFormat="1" ht="15"/>
    <row r="308" s="49" customFormat="1" ht="15"/>
    <row r="309" s="49" customFormat="1" ht="15"/>
    <row r="310" s="49" customFormat="1" ht="15"/>
    <row r="311" s="49" customFormat="1" ht="15"/>
    <row r="312" s="49" customFormat="1" ht="15"/>
    <row r="313" s="49" customFormat="1" ht="15"/>
    <row r="314" s="49" customFormat="1" ht="15"/>
    <row r="315" s="49" customFormat="1" ht="15"/>
    <row r="316" s="49" customFormat="1" ht="15"/>
    <row r="317" s="49" customFormat="1" ht="15"/>
    <row r="318" s="49" customFormat="1" ht="15"/>
    <row r="319" s="49" customFormat="1" ht="15"/>
    <row r="320" s="49" customFormat="1" ht="15"/>
    <row r="321" s="49" customFormat="1" ht="15"/>
    <row r="322" s="49" customFormat="1" ht="15"/>
    <row r="323" s="49" customFormat="1" ht="15"/>
    <row r="324" s="49" customFormat="1" ht="15"/>
    <row r="325" s="49" customFormat="1" ht="15"/>
    <row r="326" s="49" customFormat="1" ht="15"/>
    <row r="327" s="49" customFormat="1" ht="15"/>
    <row r="328" s="49" customFormat="1" ht="15"/>
    <row r="329" s="49" customFormat="1" ht="15"/>
    <row r="330" s="49" customFormat="1" ht="15"/>
    <row r="331" s="49" customFormat="1" ht="15"/>
    <row r="332" s="49" customFormat="1" ht="15"/>
    <row r="333" s="49" customFormat="1" ht="15"/>
    <row r="334" s="49" customFormat="1" ht="15"/>
    <row r="335" s="49" customFormat="1" ht="15"/>
    <row r="336" s="49" customFormat="1" ht="15"/>
    <row r="337" s="49" customFormat="1" ht="15"/>
    <row r="338" s="49" customFormat="1" ht="15"/>
    <row r="339" s="49" customFormat="1" ht="15"/>
    <row r="340" s="49" customFormat="1" ht="15"/>
    <row r="341" s="49" customFormat="1" ht="15"/>
    <row r="342" s="49" customFormat="1" ht="15"/>
    <row r="343" s="49" customFormat="1" ht="15"/>
    <row r="344" s="49" customFormat="1" ht="15"/>
    <row r="345" s="49" customFormat="1" ht="15"/>
    <row r="346" s="49" customFormat="1" ht="15"/>
    <row r="347" s="49" customFormat="1" ht="15"/>
    <row r="348" s="49" customFormat="1" ht="15"/>
    <row r="349" s="49" customFormat="1" ht="15"/>
    <row r="350" s="49" customFormat="1" ht="15"/>
    <row r="351" s="49" customFormat="1" ht="15"/>
    <row r="352" s="49" customFormat="1" ht="15"/>
    <row r="353" s="49" customFormat="1" ht="15"/>
    <row r="354" s="49" customFormat="1" ht="15"/>
    <row r="355" s="49" customFormat="1" ht="15"/>
    <row r="356" s="49" customFormat="1" ht="15"/>
    <row r="357" s="49" customFormat="1" ht="15"/>
    <row r="358" s="49" customFormat="1" ht="15"/>
    <row r="359" s="49" customFormat="1" ht="15"/>
    <row r="360" s="49" customFormat="1" ht="15"/>
    <row r="361" s="49" customFormat="1" ht="15"/>
    <row r="362" s="49" customFormat="1" ht="15"/>
    <row r="363" s="49" customFormat="1" ht="15"/>
    <row r="364" s="49" customFormat="1" ht="15"/>
    <row r="365" s="49" customFormat="1" ht="15"/>
    <row r="366" s="49" customFormat="1" ht="15"/>
    <row r="367" s="49" customFormat="1" ht="15"/>
    <row r="368" s="49" customFormat="1" ht="15"/>
    <row r="369" s="49" customFormat="1" ht="15"/>
    <row r="370" s="49" customFormat="1" ht="15"/>
    <row r="371" s="49" customFormat="1" ht="15"/>
    <row r="372" s="49" customFormat="1" ht="15"/>
    <row r="373" s="49" customFormat="1" ht="15"/>
    <row r="374" s="49" customFormat="1" ht="15"/>
    <row r="375" s="49" customFormat="1" ht="15"/>
    <row r="376" s="49" customFormat="1" ht="15"/>
    <row r="377" s="49" customFormat="1" ht="15"/>
    <row r="378" s="49" customFormat="1" ht="15"/>
    <row r="379" s="49" customFormat="1" ht="15"/>
    <row r="380" s="49" customFormat="1" ht="15"/>
    <row r="381" s="49" customFormat="1" ht="15"/>
    <row r="382" s="49" customFormat="1" ht="15"/>
    <row r="383" s="49" customFormat="1" ht="15"/>
    <row r="384" s="49" customFormat="1" ht="15"/>
    <row r="385" s="49" customFormat="1" ht="15"/>
    <row r="386" s="49" customFormat="1" ht="15"/>
    <row r="387" s="49" customFormat="1" ht="15"/>
    <row r="388" s="49" customFormat="1" ht="15"/>
    <row r="389" s="49" customFormat="1" ht="15"/>
    <row r="390" s="49" customFormat="1" ht="15"/>
    <row r="391" s="49" customFormat="1" ht="15"/>
    <row r="392" s="49" customFormat="1" ht="15"/>
    <row r="393" s="49" customFormat="1" ht="15"/>
    <row r="394" s="49" customFormat="1" ht="15"/>
    <row r="395" s="49" customFormat="1" ht="15"/>
    <row r="396" s="49" customFormat="1" ht="15"/>
    <row r="397" s="49" customFormat="1" ht="15"/>
    <row r="398" s="49" customFormat="1" ht="15"/>
    <row r="399" s="49" customFormat="1" ht="15"/>
    <row r="400" s="49" customFormat="1" ht="15"/>
    <row r="401" s="49" customFormat="1" ht="15"/>
    <row r="402" s="49" customFormat="1" ht="15"/>
    <row r="403" s="49" customFormat="1" ht="15"/>
    <row r="404" s="49" customFormat="1" ht="15"/>
    <row r="405" s="49" customFormat="1" ht="15"/>
    <row r="406" s="49" customFormat="1" ht="15"/>
    <row r="407" s="49" customFormat="1" ht="15"/>
    <row r="408" s="49" customFormat="1" ht="15"/>
    <row r="409" s="49" customFormat="1" ht="15"/>
    <row r="410" s="49" customFormat="1" ht="15"/>
    <row r="411" s="49" customFormat="1" ht="15"/>
    <row r="412" s="49" customFormat="1" ht="15"/>
    <row r="413" s="49" customFormat="1" ht="15"/>
    <row r="414" s="49" customFormat="1" ht="15"/>
    <row r="415" s="49" customFormat="1" ht="15"/>
    <row r="416" s="49" customFormat="1" ht="15"/>
    <row r="417" s="49" customFormat="1" ht="15"/>
    <row r="418" s="49" customFormat="1" ht="15"/>
    <row r="419" s="49" customFormat="1" ht="15"/>
    <row r="420" s="49" customFormat="1" ht="15"/>
    <row r="421" s="49" customFormat="1" ht="15"/>
    <row r="422" s="49" customFormat="1" ht="15"/>
    <row r="423" s="49" customFormat="1" ht="15"/>
    <row r="424" s="49" customFormat="1" ht="15"/>
    <row r="425" s="49" customFormat="1" ht="15"/>
    <row r="426" s="49" customFormat="1" ht="15"/>
    <row r="427" s="49" customFormat="1" ht="15"/>
    <row r="428" s="49" customFormat="1" ht="15"/>
    <row r="429" s="49" customFormat="1" ht="15"/>
    <row r="430" s="49" customFormat="1" ht="15"/>
    <row r="431" s="49" customFormat="1" ht="15"/>
    <row r="432" s="49" customFormat="1" ht="15"/>
    <row r="433" s="49" customFormat="1" ht="15"/>
    <row r="434" s="49" customFormat="1" ht="15"/>
    <row r="435" s="49" customFormat="1" ht="15"/>
    <row r="436" s="49" customFormat="1" ht="15"/>
    <row r="437" s="49" customFormat="1" ht="15"/>
    <row r="438" s="49" customFormat="1" ht="15"/>
    <row r="439" s="49" customFormat="1" ht="15"/>
    <row r="440" s="49" customFormat="1" ht="15"/>
    <row r="441" s="49" customFormat="1" ht="15"/>
    <row r="442" s="49" customFormat="1" ht="15"/>
    <row r="443" s="49" customFormat="1" ht="15"/>
    <row r="444" s="49" customFormat="1" ht="15"/>
    <row r="445" s="49" customFormat="1" ht="15"/>
    <row r="446" s="49" customFormat="1" ht="15"/>
    <row r="447" s="49" customFormat="1" ht="15"/>
    <row r="448" s="49" customFormat="1" ht="15"/>
    <row r="449" s="49" customFormat="1" ht="15"/>
    <row r="450" s="49" customFormat="1" ht="15"/>
    <row r="451" s="49" customFormat="1" ht="15"/>
    <row r="452" s="49" customFormat="1" ht="15"/>
    <row r="453" s="49" customFormat="1" ht="15"/>
    <row r="454" s="49" customFormat="1" ht="15"/>
    <row r="455" s="49" customFormat="1" ht="15"/>
    <row r="456" s="49" customFormat="1" ht="15"/>
    <row r="457" s="49" customFormat="1" ht="15"/>
    <row r="458" s="49" customFormat="1" ht="15"/>
    <row r="459" s="49" customFormat="1" ht="15"/>
    <row r="460" s="49" customFormat="1" ht="15"/>
    <row r="461" s="49" customFormat="1" ht="15"/>
    <row r="462" s="49" customFormat="1" ht="15"/>
    <row r="463" s="49" customFormat="1" ht="15"/>
    <row r="464" s="49" customFormat="1" ht="15"/>
    <row r="465" s="49" customFormat="1" ht="15"/>
    <row r="466" s="49" customFormat="1" ht="15"/>
    <row r="467" s="49" customFormat="1" ht="15"/>
    <row r="468" s="49" customFormat="1" ht="15"/>
    <row r="469" s="49" customFormat="1" ht="15"/>
    <row r="470" s="49" customFormat="1" ht="15"/>
    <row r="471" s="49" customFormat="1" ht="15"/>
    <row r="472" s="49" customFormat="1" ht="15"/>
    <row r="473" s="49" customFormat="1" ht="15"/>
    <row r="474" s="49" customFormat="1" ht="15"/>
    <row r="475" s="49" customFormat="1" ht="15"/>
    <row r="476" s="49" customFormat="1" ht="15"/>
    <row r="477" s="49" customFormat="1" ht="15"/>
    <row r="478" s="49" customFormat="1" ht="15"/>
    <row r="479" s="49" customFormat="1" ht="15"/>
    <row r="480" s="49" customFormat="1" ht="15"/>
    <row r="481" s="49" customFormat="1" ht="15"/>
    <row r="482" s="49" customFormat="1" ht="15"/>
    <row r="483" s="49" customFormat="1" ht="15"/>
    <row r="484" s="49" customFormat="1" ht="15"/>
    <row r="485" s="49" customFormat="1" ht="15"/>
    <row r="486" s="49" customFormat="1" ht="15"/>
    <row r="487" s="49" customFormat="1" ht="15"/>
    <row r="488" s="49" customFormat="1" ht="15"/>
    <row r="489" s="49" customFormat="1" ht="15"/>
    <row r="490" s="49" customFormat="1" ht="15"/>
    <row r="491" s="49" customFormat="1" ht="15"/>
    <row r="492" s="49" customFormat="1" ht="15"/>
    <row r="493" s="49" customFormat="1" ht="15"/>
    <row r="494" s="49" customFormat="1" ht="15"/>
    <row r="495" s="49" customFormat="1" ht="15"/>
    <row r="496" s="49" customFormat="1" ht="15"/>
    <row r="497" s="49" customFormat="1" ht="15"/>
    <row r="498" s="49" customFormat="1" ht="15"/>
    <row r="499" s="49" customFormat="1" ht="15"/>
    <row r="500" s="49" customFormat="1" ht="15"/>
    <row r="501" s="49" customFormat="1" ht="15"/>
    <row r="502" s="49" customFormat="1" ht="15"/>
    <row r="503" s="49" customFormat="1" ht="15"/>
    <row r="504" s="49" customFormat="1" ht="15"/>
    <row r="505" s="49" customFormat="1" ht="15"/>
    <row r="506" s="49" customFormat="1" ht="15"/>
    <row r="507" s="49" customFormat="1" ht="15"/>
    <row r="508" s="49" customFormat="1" ht="15"/>
    <row r="509" s="49" customFormat="1" ht="15"/>
    <row r="510" s="49" customFormat="1" ht="15"/>
    <row r="511" s="49" customFormat="1" ht="15"/>
    <row r="512" s="49" customFormat="1" ht="15"/>
    <row r="513" s="49" customFormat="1" ht="15"/>
    <row r="514" s="49" customFormat="1" ht="15"/>
    <row r="515" s="49" customFormat="1" ht="15"/>
    <row r="516" s="49" customFormat="1" ht="15"/>
    <row r="517" s="49" customFormat="1" ht="15"/>
    <row r="518" s="49" customFormat="1" ht="15"/>
    <row r="519" s="49" customFormat="1" ht="15"/>
    <row r="520" s="49" customFormat="1" ht="15"/>
    <row r="521" s="49" customFormat="1" ht="15"/>
    <row r="522" s="49" customFormat="1" ht="15"/>
    <row r="523" s="49" customFormat="1" ht="15"/>
    <row r="524" s="49" customFormat="1" ht="15"/>
    <row r="525" s="49" customFormat="1" ht="15"/>
    <row r="526" s="49" customFormat="1" ht="15"/>
    <row r="527" s="49" customFormat="1" ht="15"/>
    <row r="528" s="49" customFormat="1" ht="15"/>
    <row r="529" s="49" customFormat="1" ht="15"/>
    <row r="530" s="49" customFormat="1" ht="15"/>
    <row r="531" s="49" customFormat="1" ht="15"/>
    <row r="532" s="49" customFormat="1" ht="15"/>
    <row r="533" s="49" customFormat="1" ht="15"/>
    <row r="534" s="49" customFormat="1" ht="15"/>
    <row r="535" s="49" customFormat="1" ht="15"/>
    <row r="536" s="49" customFormat="1" ht="15"/>
    <row r="537" s="49" customFormat="1" ht="15"/>
    <row r="538" s="49" customFormat="1" ht="15"/>
    <row r="539" s="49" customFormat="1" ht="15"/>
    <row r="540" s="49" customFormat="1" ht="15"/>
    <row r="541" s="49" customFormat="1" ht="15"/>
    <row r="542" s="49" customFormat="1" ht="15"/>
    <row r="543" s="49" customFormat="1" ht="15"/>
    <row r="544" s="49" customFormat="1" ht="15"/>
    <row r="545" s="49" customFormat="1" ht="15"/>
    <row r="546" s="49" customFormat="1" ht="15"/>
    <row r="547" s="49" customFormat="1" ht="15"/>
    <row r="548" s="49" customFormat="1" ht="15"/>
    <row r="549" s="49" customFormat="1" ht="15"/>
    <row r="550" s="49" customFormat="1" ht="15"/>
    <row r="551" s="49" customFormat="1" ht="15"/>
    <row r="552" s="49" customFormat="1" ht="15"/>
    <row r="553" s="49" customFormat="1" ht="15"/>
    <row r="554" s="49" customFormat="1" ht="15"/>
    <row r="555" s="49" customFormat="1" ht="15"/>
    <row r="556" s="49" customFormat="1" ht="15"/>
    <row r="557" s="49" customFormat="1" ht="15"/>
    <row r="558" s="49" customFormat="1" ht="15"/>
    <row r="559" s="49" customFormat="1" ht="15"/>
    <row r="560" s="49" customFormat="1" ht="15"/>
    <row r="561" s="49" customFormat="1" ht="15"/>
    <row r="562" s="49" customFormat="1" ht="15"/>
    <row r="563" s="49" customFormat="1" ht="15"/>
    <row r="564" s="49" customFormat="1" ht="15"/>
    <row r="565" s="49" customFormat="1" ht="15"/>
    <row r="566" s="49" customFormat="1" ht="15"/>
    <row r="567" s="49" customFormat="1" ht="15"/>
    <row r="568" s="49" customFormat="1" ht="15"/>
    <row r="569" s="49" customFormat="1" ht="15"/>
    <row r="570" s="49" customFormat="1" ht="15"/>
    <row r="571" s="49" customFormat="1" ht="15"/>
    <row r="572" s="49" customFormat="1" ht="15"/>
    <row r="573" s="49" customFormat="1" ht="15"/>
    <row r="574" s="49" customFormat="1" ht="15"/>
    <row r="575" s="49" customFormat="1" ht="15"/>
    <row r="576" s="49" customFormat="1" ht="15"/>
    <row r="577" s="49" customFormat="1" ht="15"/>
    <row r="578" s="49" customFormat="1" ht="15"/>
    <row r="579" s="49" customFormat="1" ht="15"/>
    <row r="580" s="49" customFormat="1" ht="15"/>
    <row r="581" s="49" customFormat="1" ht="15"/>
    <row r="582" s="49" customFormat="1" ht="15"/>
    <row r="583" s="49" customFormat="1" ht="15"/>
    <row r="584" s="49" customFormat="1" ht="15"/>
    <row r="585" s="49" customFormat="1" ht="15"/>
    <row r="586" s="49" customFormat="1" ht="15"/>
    <row r="587" s="49" customFormat="1" ht="15"/>
    <row r="588" s="49" customFormat="1" ht="15"/>
    <row r="589" s="49" customFormat="1" ht="15"/>
    <row r="590" s="49" customFormat="1" ht="15"/>
    <row r="591" s="49" customFormat="1" ht="15"/>
    <row r="592" s="49" customFormat="1" ht="15"/>
    <row r="593" s="49" customFormat="1" ht="15"/>
    <row r="594" s="49" customFormat="1" ht="15"/>
    <row r="595" s="49" customFormat="1" ht="15"/>
    <row r="596" s="49" customFormat="1" ht="15"/>
    <row r="597" s="49" customFormat="1" ht="15"/>
    <row r="598" s="49" customFormat="1" ht="15"/>
    <row r="599" s="49" customFormat="1" ht="15"/>
    <row r="600" s="49" customFormat="1" ht="15"/>
    <row r="601" s="49" customFormat="1" ht="15"/>
    <row r="602" s="49" customFormat="1" ht="15"/>
    <row r="603" s="49" customFormat="1" ht="15"/>
    <row r="604" s="49" customFormat="1" ht="15"/>
    <row r="605" s="49" customFormat="1" ht="15"/>
    <row r="606" s="49" customFormat="1" ht="15"/>
    <row r="607" s="49" customFormat="1" ht="15"/>
    <row r="608" s="49" customFormat="1" ht="15"/>
    <row r="609" s="49" customFormat="1" ht="15"/>
    <row r="610" s="49" customFormat="1" ht="15"/>
    <row r="611" s="49" customFormat="1" ht="15"/>
    <row r="612" s="49" customFormat="1" ht="15"/>
    <row r="613" s="49" customFormat="1" ht="15"/>
    <row r="614" s="49" customFormat="1" ht="15"/>
    <row r="615" s="49" customFormat="1" ht="15"/>
    <row r="616" s="49" customFormat="1" ht="15"/>
    <row r="617" s="49" customFormat="1" ht="15"/>
    <row r="618" s="49" customFormat="1" ht="15"/>
    <row r="619" s="49" customFormat="1" ht="15"/>
    <row r="620" s="49" customFormat="1" ht="15"/>
    <row r="621" s="49" customFormat="1" ht="15"/>
    <row r="622" s="49" customFormat="1" ht="15"/>
    <row r="623" s="49" customFormat="1" ht="15"/>
    <row r="624" s="49" customFormat="1" ht="15"/>
    <row r="625" s="49" customFormat="1" ht="15"/>
    <row r="626" s="49" customFormat="1" ht="15"/>
    <row r="627" s="49" customFormat="1" ht="15"/>
    <row r="628" s="49" customFormat="1" ht="15"/>
    <row r="629" s="49" customFormat="1" ht="15"/>
    <row r="630" s="49" customFormat="1" ht="15"/>
    <row r="631" s="49" customFormat="1" ht="15"/>
    <row r="632" s="49" customFormat="1" ht="15"/>
    <row r="633" s="49" customFormat="1" ht="15"/>
    <row r="634" s="49" customFormat="1" ht="15"/>
    <row r="635" s="49" customFormat="1" ht="15"/>
    <row r="636" s="49" customFormat="1" ht="15"/>
    <row r="637" s="49" customFormat="1" ht="15"/>
    <row r="638" s="49" customFormat="1" ht="15"/>
    <row r="639" s="49" customFormat="1" ht="15"/>
    <row r="640" s="49" customFormat="1" ht="15"/>
    <row r="641" s="49" customFormat="1" ht="15"/>
    <row r="642" s="49" customFormat="1" ht="15"/>
    <row r="643" s="49" customFormat="1" ht="15"/>
    <row r="644" s="49" customFormat="1" ht="15"/>
    <row r="645" s="49" customFormat="1" ht="15"/>
    <row r="646" s="49" customFormat="1" ht="15"/>
    <row r="647" s="49" customFormat="1" ht="15"/>
    <row r="648" s="49" customFormat="1" ht="15"/>
    <row r="649" s="49" customFormat="1" ht="15"/>
    <row r="650" s="49" customFormat="1" ht="15"/>
    <row r="651" s="49" customFormat="1" ht="15"/>
    <row r="652" s="49" customFormat="1" ht="15"/>
    <row r="653" s="49" customFormat="1" ht="15"/>
    <row r="654" s="49" customFormat="1" ht="15"/>
    <row r="655" s="49" customFormat="1" ht="15"/>
    <row r="656" s="49" customFormat="1" ht="15"/>
    <row r="657" s="49" customFormat="1" ht="15"/>
    <row r="658" s="49" customFormat="1" ht="15"/>
    <row r="659" s="49" customFormat="1" ht="15"/>
    <row r="660" s="49" customFormat="1" ht="15"/>
    <row r="661" s="49" customFormat="1" ht="15"/>
    <row r="662" s="49" customFormat="1" ht="15"/>
    <row r="663" s="49" customFormat="1" ht="15"/>
    <row r="664" s="49" customFormat="1" ht="15"/>
    <row r="665" s="49" customFormat="1" ht="15"/>
    <row r="666" s="49" customFormat="1" ht="15"/>
    <row r="667" s="49" customFormat="1" ht="15"/>
    <row r="668" s="49" customFormat="1" ht="15"/>
    <row r="669" s="49" customFormat="1" ht="15"/>
    <row r="670" s="49" customFormat="1" ht="15"/>
    <row r="671" s="49" customFormat="1" ht="15"/>
    <row r="672" s="49" customFormat="1" ht="15"/>
    <row r="673" s="49" customFormat="1" ht="15"/>
    <row r="674" s="49" customFormat="1" ht="15"/>
    <row r="675" s="49" customFormat="1" ht="15"/>
    <row r="676" s="49" customFormat="1" ht="15"/>
    <row r="677" s="49" customFormat="1" ht="15"/>
    <row r="678" s="49" customFormat="1" ht="15"/>
    <row r="679" s="49" customFormat="1" ht="15"/>
    <row r="680" s="49" customFormat="1" ht="15"/>
    <row r="681" s="49" customFormat="1" ht="15"/>
    <row r="682" s="49" customFormat="1" ht="15"/>
    <row r="683" s="49" customFormat="1" ht="15"/>
    <row r="684" s="49" customFormat="1" ht="15"/>
    <row r="685" s="49" customFormat="1" ht="15"/>
    <row r="686" s="49" customFormat="1" ht="15"/>
    <row r="687" s="49" customFormat="1" ht="15"/>
    <row r="688" s="49" customFormat="1" ht="15"/>
    <row r="689" s="49" customFormat="1" ht="15"/>
    <row r="690" s="49" customFormat="1" ht="15"/>
    <row r="691" s="49" customFormat="1" ht="15"/>
    <row r="692" s="49" customFormat="1" ht="15"/>
    <row r="693" s="49" customFormat="1" ht="15"/>
    <row r="694" s="49" customFormat="1" ht="15"/>
    <row r="695" s="49" customFormat="1" ht="15"/>
    <row r="696" s="49" customFormat="1" ht="15"/>
    <row r="697" s="49" customFormat="1" ht="15"/>
    <row r="698" s="49" customFormat="1" ht="15"/>
    <row r="699" s="49" customFormat="1" ht="15"/>
    <row r="700" s="49" customFormat="1" ht="15"/>
    <row r="701" s="49" customFormat="1" ht="15"/>
    <row r="702" s="49" customFormat="1" ht="15"/>
    <row r="703" s="49" customFormat="1" ht="15"/>
    <row r="704" s="49" customFormat="1" ht="15"/>
    <row r="705" s="49" customFormat="1" ht="15"/>
    <row r="706" s="49" customFormat="1" ht="15"/>
    <row r="707" s="49" customFormat="1" ht="15"/>
    <row r="708" s="49" customFormat="1" ht="15"/>
    <row r="709" s="49" customFormat="1" ht="15"/>
    <row r="710" s="49" customFormat="1" ht="15"/>
    <row r="711" s="49" customFormat="1" ht="15"/>
    <row r="712" s="49" customFormat="1" ht="15"/>
    <row r="713" s="49" customFormat="1" ht="15"/>
    <row r="714" s="49" customFormat="1" ht="15"/>
    <row r="715" s="49" customFormat="1" ht="15"/>
    <row r="716" s="49" customFormat="1" ht="15"/>
    <row r="717" s="49" customFormat="1" ht="15"/>
    <row r="718" s="49" customFormat="1" ht="15"/>
    <row r="719" s="49" customFormat="1" ht="15"/>
    <row r="720" s="49" customFormat="1" ht="15"/>
    <row r="721" s="49" customFormat="1" ht="15"/>
    <row r="722" s="49" customFormat="1" ht="15"/>
    <row r="723" s="49" customFormat="1" ht="15"/>
    <row r="724" s="49" customFormat="1" ht="15"/>
    <row r="725" s="49" customFormat="1" ht="15"/>
    <row r="726" s="49" customFormat="1" ht="15"/>
    <row r="727" s="49" customFormat="1" ht="15"/>
    <row r="728" s="49" customFormat="1" ht="15"/>
    <row r="729" s="49" customFormat="1" ht="15"/>
    <row r="730" s="49" customFormat="1" ht="15"/>
    <row r="731" s="49" customFormat="1" ht="15"/>
    <row r="732" s="49" customFormat="1" ht="15"/>
    <row r="733" s="49" customFormat="1" ht="15"/>
    <row r="734" s="49" customFormat="1" ht="15"/>
    <row r="735" s="49" customFormat="1" ht="15"/>
    <row r="736" s="49" customFormat="1" ht="15"/>
    <row r="737" s="49" customFormat="1" ht="15"/>
    <row r="738" s="49" customFormat="1" ht="15"/>
    <row r="739" s="49" customFormat="1" ht="15"/>
    <row r="740" s="49" customFormat="1" ht="15"/>
    <row r="741" s="49" customFormat="1" ht="15"/>
    <row r="742" s="49" customFormat="1" ht="15"/>
    <row r="743" s="49" customFormat="1" ht="15"/>
    <row r="744" s="49" customFormat="1" ht="15"/>
    <row r="745" s="49" customFormat="1" ht="15"/>
    <row r="746" s="49" customFormat="1" ht="15"/>
    <row r="747" s="49" customFormat="1" ht="15"/>
    <row r="748" s="49" customFormat="1" ht="15"/>
    <row r="749" s="49" customFormat="1" ht="15"/>
    <row r="750" s="49" customFormat="1" ht="15"/>
    <row r="751" s="49" customFormat="1" ht="15"/>
    <row r="752" s="49" customFormat="1" ht="15"/>
    <row r="753" s="49" customFormat="1" ht="15"/>
    <row r="754" s="49" customFormat="1" ht="15"/>
    <row r="755" s="49" customFormat="1" ht="15"/>
    <row r="756" s="49" customFormat="1" ht="15"/>
    <row r="757" s="49" customFormat="1" ht="15"/>
    <row r="758" s="49" customFormat="1" ht="15"/>
    <row r="759" s="49" customFormat="1" ht="15"/>
    <row r="760" s="49" customFormat="1" ht="15"/>
    <row r="761" s="49" customFormat="1" ht="15"/>
    <row r="762" s="49" customFormat="1" ht="15"/>
    <row r="763" s="49" customFormat="1" ht="15"/>
    <row r="764" s="49" customFormat="1" ht="15"/>
    <row r="765" s="49" customFormat="1" ht="15"/>
    <row r="766" s="49" customFormat="1" ht="15"/>
    <row r="767" s="49" customFormat="1" ht="15"/>
    <row r="768" s="49" customFormat="1" ht="15"/>
    <row r="769" s="49" customFormat="1" ht="15"/>
    <row r="770" s="49" customFormat="1" ht="15"/>
    <row r="771" s="49" customFormat="1" ht="15"/>
    <row r="772" s="49" customFormat="1" ht="15"/>
    <row r="773" s="49" customFormat="1" ht="15"/>
    <row r="774" s="49" customFormat="1" ht="15"/>
    <row r="775" s="49" customFormat="1" ht="15"/>
    <row r="776" s="49" customFormat="1" ht="15"/>
    <row r="777" s="49" customFormat="1" ht="15"/>
    <row r="778" s="49" customFormat="1" ht="15"/>
    <row r="779" s="49" customFormat="1" ht="15"/>
    <row r="780" s="49" customFormat="1" ht="15"/>
    <row r="781" s="49" customFormat="1" ht="15"/>
    <row r="782" s="49" customFormat="1" ht="15"/>
    <row r="783" s="49" customFormat="1" ht="15"/>
    <row r="784" s="49" customFormat="1" ht="15"/>
    <row r="785" s="49" customFormat="1" ht="15"/>
    <row r="786" s="49" customFormat="1" ht="15"/>
    <row r="787" s="49" customFormat="1" ht="15"/>
    <row r="788" s="49" customFormat="1" ht="15"/>
    <row r="789" s="49" customFormat="1" ht="15"/>
    <row r="790" s="49" customFormat="1" ht="15"/>
    <row r="791" s="49" customFormat="1" ht="15"/>
    <row r="792" s="49" customFormat="1" ht="15"/>
    <row r="793" s="49" customFormat="1" ht="15"/>
    <row r="794" s="49" customFormat="1" ht="15"/>
    <row r="795" s="49" customFormat="1" ht="15"/>
    <row r="796" s="49" customFormat="1" ht="15"/>
    <row r="797" s="49" customFormat="1" ht="15"/>
    <row r="798" s="49" customFormat="1" ht="15"/>
    <row r="799" s="49" customFormat="1" ht="15"/>
    <row r="800" s="49" customFormat="1" ht="15"/>
    <row r="801" s="49" customFormat="1" ht="15"/>
    <row r="802" s="49" customFormat="1" ht="15"/>
    <row r="803" s="49" customFormat="1" ht="15"/>
    <row r="804" s="49" customFormat="1" ht="15"/>
    <row r="805" s="49" customFormat="1" ht="15"/>
    <row r="806" s="49" customFormat="1" ht="15"/>
    <row r="807" s="49" customFormat="1" ht="15"/>
    <row r="808" s="49" customFormat="1" ht="15"/>
    <row r="809" s="49" customFormat="1" ht="15"/>
    <row r="810" s="49" customFormat="1" ht="15"/>
    <row r="811" s="49" customFormat="1" ht="15"/>
    <row r="812" s="49" customFormat="1" ht="15"/>
    <row r="813" s="49" customFormat="1" ht="15"/>
    <row r="814" s="49" customFormat="1" ht="15"/>
    <row r="815" s="49" customFormat="1" ht="15"/>
    <row r="816" s="49" customFormat="1" ht="15"/>
    <row r="817" s="49" customFormat="1" ht="15"/>
    <row r="818" s="49" customFormat="1" ht="15"/>
    <row r="819" s="49" customFormat="1" ht="15"/>
    <row r="820" s="49" customFormat="1" ht="15"/>
    <row r="821" s="49" customFormat="1" ht="15"/>
    <row r="822" s="49" customFormat="1" ht="15"/>
    <row r="823" s="49" customFormat="1" ht="15"/>
    <row r="824" s="49" customFormat="1" ht="15"/>
    <row r="825" s="49" customFormat="1" ht="15"/>
    <row r="826" s="49" customFormat="1" ht="15"/>
    <row r="827" s="49" customFormat="1" ht="15"/>
    <row r="828" s="49" customFormat="1" ht="15"/>
    <row r="829" s="49" customFormat="1" ht="15"/>
    <row r="830" s="49" customFormat="1" ht="15"/>
    <row r="831" s="49" customFormat="1" ht="15"/>
    <row r="832" s="49" customFormat="1" ht="15"/>
    <row r="833" s="49" customFormat="1" ht="15"/>
    <row r="834" s="49" customFormat="1" ht="15"/>
    <row r="835" s="49" customFormat="1" ht="15"/>
    <row r="836" s="49" customFormat="1" ht="15"/>
    <row r="837" s="49" customFormat="1" ht="15"/>
    <row r="838" s="49" customFormat="1" ht="15"/>
    <row r="839" s="49" customFormat="1" ht="15"/>
    <row r="840" s="49" customFormat="1" ht="15"/>
    <row r="841" s="49" customFormat="1" ht="15"/>
    <row r="842" s="49" customFormat="1" ht="15"/>
    <row r="843" s="49" customFormat="1" ht="15"/>
    <row r="844" s="49" customFormat="1" ht="15"/>
    <row r="845" s="49" customFormat="1" ht="15"/>
    <row r="846" s="49" customFormat="1" ht="15"/>
    <row r="847" s="49" customFormat="1" ht="15"/>
    <row r="848" s="49" customFormat="1" ht="15"/>
    <row r="849" s="49" customFormat="1" ht="15"/>
    <row r="850" s="49" customFormat="1" ht="15"/>
    <row r="851" s="49" customFormat="1" ht="15"/>
    <row r="852" s="49" customFormat="1" ht="15"/>
    <row r="853" s="49" customFormat="1" ht="15"/>
    <row r="854" s="49" customFormat="1" ht="15"/>
    <row r="855" s="49" customFormat="1" ht="15"/>
    <row r="856" s="49" customFormat="1" ht="15"/>
    <row r="857" s="49" customFormat="1" ht="15"/>
    <row r="858" s="49" customFormat="1" ht="15"/>
    <row r="859" s="49" customFormat="1" ht="15"/>
    <row r="860" s="49" customFormat="1" ht="15"/>
    <row r="861" s="49" customFormat="1" ht="15"/>
    <row r="862" s="49" customFormat="1" ht="15"/>
    <row r="863" s="49" customFormat="1" ht="15"/>
    <row r="864" s="49" customFormat="1" ht="15"/>
    <row r="865" s="49" customFormat="1" ht="15"/>
    <row r="866" s="49" customFormat="1" ht="15"/>
    <row r="867" s="49" customFormat="1" ht="15"/>
    <row r="868" s="49" customFormat="1" ht="15"/>
    <row r="869" s="49" customFormat="1" ht="15"/>
    <row r="870" s="49" customFormat="1" ht="15"/>
    <row r="871" s="49" customFormat="1" ht="15"/>
    <row r="872" s="49" customFormat="1" ht="15"/>
    <row r="873" s="49" customFormat="1" ht="15"/>
    <row r="874" s="49" customFormat="1" ht="15"/>
    <row r="875" s="49" customFormat="1" ht="15"/>
    <row r="876" s="49" customFormat="1" ht="15"/>
    <row r="877" s="49" customFormat="1" ht="15"/>
    <row r="878" s="49" customFormat="1" ht="15"/>
    <row r="879" s="49" customFormat="1" ht="15"/>
    <row r="880" s="49" customFormat="1" ht="15"/>
    <row r="881" s="49" customFormat="1" ht="15"/>
    <row r="882" s="49" customFormat="1" ht="15"/>
    <row r="883" s="49" customFormat="1" ht="15"/>
    <row r="884" s="49" customFormat="1" ht="15"/>
    <row r="885" s="49" customFormat="1" ht="15"/>
    <row r="886" s="49" customFormat="1" ht="15"/>
    <row r="887" s="49" customFormat="1" ht="15"/>
    <row r="888" s="49" customFormat="1" ht="15"/>
    <row r="889" s="49" customFormat="1" ht="15"/>
    <row r="890" s="49" customFormat="1" ht="15"/>
    <row r="891" s="49" customFormat="1" ht="15"/>
    <row r="892" s="49" customFormat="1" ht="15"/>
    <row r="893" s="49" customFormat="1" ht="15"/>
    <row r="894" s="49" customFormat="1" ht="15"/>
    <row r="895" s="49" customFormat="1" ht="15"/>
    <row r="896" s="49" customFormat="1" ht="15"/>
    <row r="897" s="49" customFormat="1" ht="15"/>
    <row r="898" s="49" customFormat="1" ht="15"/>
    <row r="899" s="49" customFormat="1" ht="15"/>
    <row r="900" s="49" customFormat="1" ht="15"/>
    <row r="901" s="49" customFormat="1" ht="15"/>
    <row r="902" s="49" customFormat="1" ht="15"/>
    <row r="903" s="49" customFormat="1" ht="15"/>
    <row r="904" s="49" customFormat="1" ht="15"/>
    <row r="905" s="49" customFormat="1" ht="15"/>
    <row r="906" s="49" customFormat="1" ht="15"/>
    <row r="907" s="49" customFormat="1" ht="15"/>
    <row r="908" s="49" customFormat="1" ht="15"/>
    <row r="909" s="49" customFormat="1" ht="15"/>
    <row r="910" s="49" customFormat="1" ht="15"/>
    <row r="911" s="49" customFormat="1" ht="15"/>
    <row r="912" s="49" customFormat="1" ht="15"/>
    <row r="913" s="49" customFormat="1" ht="15"/>
    <row r="914" s="49" customFormat="1" ht="15"/>
    <row r="915" s="49" customFormat="1" ht="15"/>
    <row r="916" s="49" customFormat="1" ht="15"/>
    <row r="917" s="49" customFormat="1" ht="15"/>
    <row r="918" s="49" customFormat="1" ht="15"/>
    <row r="919" s="49" customFormat="1" ht="15"/>
    <row r="920" s="49" customFormat="1" ht="15"/>
    <row r="921" s="49" customFormat="1" ht="15"/>
    <row r="922" s="49" customFormat="1" ht="15"/>
    <row r="923" s="49" customFormat="1" ht="15"/>
    <row r="924" s="49" customFormat="1" ht="15"/>
    <row r="925" s="49" customFormat="1" ht="15"/>
    <row r="926" s="49" customFormat="1" ht="15"/>
    <row r="927" s="49" customFormat="1" ht="15"/>
    <row r="928" s="49" customFormat="1" ht="15"/>
    <row r="929" s="49" customFormat="1" ht="15"/>
    <row r="930" s="49" customFormat="1" ht="15"/>
    <row r="931" s="49" customFormat="1" ht="15"/>
    <row r="932" s="49" customFormat="1" ht="15"/>
    <row r="933" s="49" customFormat="1" ht="15"/>
    <row r="934" s="49" customFormat="1" ht="15"/>
    <row r="935" s="49" customFormat="1" ht="15"/>
    <row r="936" s="49" customFormat="1" ht="15"/>
    <row r="937" s="49" customFormat="1" ht="15"/>
    <row r="938" s="49" customFormat="1" ht="15"/>
    <row r="939" s="49" customFormat="1" ht="15"/>
    <row r="940" s="49" customFormat="1" ht="15"/>
    <row r="941" s="49" customFormat="1" ht="15"/>
    <row r="942" s="49" customFormat="1" ht="15"/>
    <row r="943" s="49" customFormat="1" ht="15"/>
    <row r="944" s="49" customFormat="1" ht="15"/>
    <row r="945" s="49" customFormat="1" ht="15"/>
    <row r="946" s="49" customFormat="1" ht="15"/>
    <row r="947" s="49" customFormat="1" ht="15"/>
    <row r="948" s="49" customFormat="1" ht="15"/>
    <row r="949" s="49" customFormat="1" ht="15"/>
    <row r="950" s="49" customFormat="1" ht="15"/>
    <row r="951" s="49" customFormat="1" ht="15"/>
    <row r="952" s="49" customFormat="1" ht="15"/>
    <row r="953" s="49" customFormat="1" ht="15"/>
    <row r="954" s="49" customFormat="1" ht="15"/>
    <row r="955" s="49" customFormat="1" ht="15"/>
    <row r="956" s="49" customFormat="1" ht="15"/>
    <row r="957" s="49" customFormat="1" ht="15"/>
    <row r="958" s="49" customFormat="1" ht="15"/>
    <row r="959" s="49" customFormat="1" ht="15"/>
    <row r="960" s="49" customFormat="1" ht="15"/>
    <row r="961" s="49" customFormat="1" ht="15"/>
    <row r="962" s="49" customFormat="1" ht="15"/>
    <row r="963" s="49" customFormat="1" ht="15"/>
    <row r="964" s="49" customFormat="1" ht="15"/>
    <row r="965" s="49" customFormat="1" ht="15"/>
    <row r="966" s="49" customFormat="1" ht="15"/>
    <row r="967" s="49" customFormat="1" ht="15"/>
    <row r="968" s="49" customFormat="1" ht="15"/>
    <row r="969" s="49" customFormat="1" ht="15"/>
    <row r="970" s="49" customFormat="1" ht="15"/>
    <row r="971" s="49" customFormat="1" ht="15"/>
    <row r="972" s="49" customFormat="1" ht="15"/>
    <row r="973" s="49" customFormat="1" ht="15"/>
    <row r="974" s="49" customFormat="1" ht="15"/>
    <row r="975" s="49" customFormat="1" ht="15"/>
    <row r="976" s="49" customFormat="1" ht="15"/>
    <row r="977" s="49" customFormat="1" ht="15"/>
    <row r="978" s="49" customFormat="1" ht="15"/>
    <row r="979" s="49" customFormat="1" ht="15"/>
    <row r="980" s="49" customFormat="1" ht="15"/>
    <row r="981" s="49" customFormat="1" ht="15"/>
    <row r="982" s="49" customFormat="1" ht="15"/>
    <row r="983" s="49" customFormat="1" ht="15"/>
    <row r="984" s="49" customFormat="1" ht="15"/>
    <row r="985" s="49" customFormat="1" ht="15"/>
    <row r="986" s="49" customFormat="1" ht="15"/>
    <row r="987" s="49" customFormat="1" ht="15"/>
    <row r="988" s="49" customFormat="1" ht="15"/>
    <row r="989" s="49" customFormat="1" ht="15"/>
    <row r="990" s="49" customFormat="1" ht="15"/>
    <row r="991" s="49" customFormat="1" ht="15"/>
    <row r="992" s="49" customFormat="1" ht="15"/>
    <row r="993" s="49" customFormat="1" ht="15"/>
    <row r="994" s="49" customFormat="1" ht="15"/>
    <row r="995" s="49" customFormat="1" ht="15"/>
    <row r="996" s="49" customFormat="1" ht="15"/>
    <row r="997" s="49" customFormat="1" ht="15"/>
    <row r="998" s="49" customFormat="1" ht="15"/>
    <row r="999" s="49" customFormat="1" ht="15"/>
    <row r="1000" s="49" customFormat="1" ht="15"/>
    <row r="1001" s="49" customFormat="1" ht="15"/>
    <row r="1002" s="49" customFormat="1" ht="15"/>
    <row r="1003" s="49" customFormat="1" ht="15"/>
    <row r="1004" s="49" customFormat="1" ht="15"/>
    <row r="1005" s="49" customFormat="1" ht="15"/>
    <row r="1006" s="49" customFormat="1" ht="15"/>
    <row r="1007" s="49" customFormat="1" ht="15"/>
    <row r="1008" s="49" customFormat="1" ht="15"/>
    <row r="1009" s="49" customFormat="1" ht="15"/>
    <row r="1010" s="49" customFormat="1" ht="15"/>
    <row r="1011" s="49" customFormat="1" ht="15"/>
    <row r="1012" s="49" customFormat="1" ht="15"/>
    <row r="1013" s="49" customFormat="1" ht="15"/>
    <row r="1014" s="49" customFormat="1" ht="15"/>
    <row r="1015" s="49" customFormat="1" ht="15"/>
    <row r="1016" s="49" customFormat="1" ht="15"/>
    <row r="1017" s="49" customFormat="1" ht="15"/>
    <row r="1018" s="49" customFormat="1" ht="15"/>
    <row r="1019" s="49" customFormat="1" ht="15"/>
    <row r="1020" s="49" customFormat="1" ht="15"/>
    <row r="1021" s="49" customFormat="1" ht="15"/>
    <row r="1022" s="49" customFormat="1" ht="15"/>
    <row r="1023" s="49" customFormat="1" ht="15"/>
    <row r="1024" s="49" customFormat="1" ht="15"/>
    <row r="1025" s="49" customFormat="1" ht="15"/>
    <row r="1026" s="49" customFormat="1" ht="15"/>
    <row r="1027" s="49" customFormat="1" ht="15"/>
    <row r="1028" s="49" customFormat="1" ht="15"/>
    <row r="1029" s="49" customFormat="1" ht="15"/>
    <row r="1030" s="49" customFormat="1" ht="15"/>
    <row r="1031" s="49" customFormat="1" ht="15"/>
    <row r="1032" s="49" customFormat="1" ht="15"/>
    <row r="1033" s="49" customFormat="1" ht="15"/>
    <row r="1034" s="49" customFormat="1" ht="15"/>
    <row r="1035" s="49" customFormat="1" ht="15"/>
    <row r="1036" s="49" customFormat="1" ht="15"/>
    <row r="1037" s="49" customFormat="1" ht="15"/>
    <row r="1038" s="49" customFormat="1" ht="15"/>
    <row r="1039" s="49" customFormat="1" ht="15"/>
    <row r="1040" s="49" customFormat="1" ht="15"/>
    <row r="1041" s="49" customFormat="1" ht="15"/>
    <row r="1042" s="49" customFormat="1" ht="15"/>
    <row r="1043" s="49" customFormat="1" ht="15"/>
    <row r="1044" s="49" customFormat="1" ht="15"/>
    <row r="1045" s="49" customFormat="1" ht="15"/>
    <row r="1046" s="49" customFormat="1" ht="15"/>
    <row r="1047" s="49" customFormat="1" ht="15"/>
    <row r="1048" s="49" customFormat="1" ht="15"/>
    <row r="1049" s="49" customFormat="1" ht="15"/>
    <row r="1050" s="49" customFormat="1" ht="15"/>
    <row r="1051" s="49" customFormat="1" ht="15"/>
    <row r="1052" s="49" customFormat="1" ht="15"/>
    <row r="1053" s="49" customFormat="1" ht="15"/>
    <row r="1054" s="49" customFormat="1" ht="15"/>
    <row r="1055" s="49" customFormat="1" ht="15"/>
    <row r="1056" s="49" customFormat="1" ht="15"/>
    <row r="1057" s="49" customFormat="1" ht="15"/>
    <row r="1058" s="49" customFormat="1" ht="15"/>
    <row r="1059" s="49" customFormat="1" ht="15"/>
    <row r="1060" s="49" customFormat="1" ht="15"/>
    <row r="1061" s="49" customFormat="1" ht="15"/>
    <row r="1062" s="49" customFormat="1" ht="15"/>
    <row r="1063" s="49" customFormat="1" ht="15"/>
    <row r="1064" s="49" customFormat="1" ht="15"/>
    <row r="1065" s="49" customFormat="1" ht="15"/>
    <row r="1066" s="49" customFormat="1" ht="15"/>
    <row r="1067" s="49" customFormat="1" ht="15"/>
    <row r="1068" s="49" customFormat="1" ht="15"/>
    <row r="1069" s="49" customFormat="1" ht="15"/>
    <row r="1070" s="49" customFormat="1" ht="15"/>
    <row r="1071" s="49" customFormat="1" ht="15"/>
    <row r="1072" s="49" customFormat="1" ht="15"/>
    <row r="1073" s="49" customFormat="1" ht="15"/>
    <row r="1074" s="49" customFormat="1" ht="15"/>
    <row r="1075" s="49" customFormat="1" ht="15"/>
    <row r="1076" s="49" customFormat="1" ht="15"/>
    <row r="1077" s="49" customFormat="1" ht="15"/>
    <row r="1078" s="49" customFormat="1" ht="15"/>
    <row r="1079" s="49" customFormat="1" ht="15"/>
    <row r="1080" s="49" customFormat="1" ht="15"/>
    <row r="1081" s="49" customFormat="1" ht="15"/>
    <row r="1082" s="49" customFormat="1" ht="15"/>
    <row r="1083" s="49" customFormat="1" ht="15"/>
    <row r="1084" s="49" customFormat="1" ht="15"/>
    <row r="1085" s="49" customFormat="1" ht="15"/>
    <row r="1086" s="49" customFormat="1" ht="15"/>
    <row r="1087" s="49" customFormat="1" ht="15"/>
    <row r="1088" s="49" customFormat="1" ht="15"/>
    <row r="1089" s="49" customFormat="1" ht="15"/>
    <row r="1090" s="49" customFormat="1" ht="15"/>
    <row r="1091" s="49" customFormat="1" ht="15"/>
    <row r="1092" s="49" customFormat="1" ht="15"/>
    <row r="1093" s="49" customFormat="1" ht="15"/>
    <row r="1094" s="49" customFormat="1" ht="15"/>
    <row r="1095" s="49" customFormat="1" ht="15"/>
    <row r="1096" s="49" customFormat="1" ht="15"/>
    <row r="1097" s="49" customFormat="1" ht="15"/>
    <row r="1098" s="49" customFormat="1" ht="15"/>
    <row r="1099" s="49" customFormat="1" ht="15"/>
    <row r="1100" s="49" customFormat="1" ht="15"/>
    <row r="1101" s="49" customFormat="1" ht="15"/>
    <row r="1102" s="49" customFormat="1" ht="15"/>
    <row r="1103" s="49" customFormat="1" ht="15"/>
    <row r="1104" s="49" customFormat="1" ht="15"/>
    <row r="1105" s="49" customFormat="1" ht="15"/>
    <row r="1106" s="49" customFormat="1" ht="15"/>
    <row r="1107" s="49" customFormat="1" ht="15"/>
    <row r="1108" s="49" customFormat="1" ht="15"/>
    <row r="1109" s="49" customFormat="1" ht="15"/>
    <row r="1110" s="49" customFormat="1" ht="15"/>
    <row r="1111" s="49" customFormat="1" ht="15"/>
    <row r="1112" s="49" customFormat="1" ht="15"/>
    <row r="1113" s="49" customFormat="1" ht="15"/>
    <row r="1114" s="49" customFormat="1" ht="15"/>
    <row r="1115" s="49" customFormat="1" ht="15"/>
    <row r="1116" s="49" customFormat="1" ht="15"/>
    <row r="1117" s="49" customFormat="1" ht="15"/>
    <row r="1118" s="49" customFormat="1" ht="15"/>
    <row r="1119" s="49" customFormat="1" ht="15"/>
    <row r="1120" s="49" customFormat="1" ht="15"/>
    <row r="1121" s="49" customFormat="1" ht="15"/>
    <row r="1122" s="49" customFormat="1" ht="15"/>
    <row r="1123" s="49" customFormat="1" ht="15"/>
    <row r="1124" s="49" customFormat="1" ht="15"/>
    <row r="1125" s="49" customFormat="1" ht="15"/>
    <row r="1126" s="49" customFormat="1" ht="15"/>
    <row r="1127" s="49" customFormat="1" ht="15"/>
    <row r="1128" s="49" customFormat="1" ht="15"/>
    <row r="1129" s="49" customFormat="1" ht="15"/>
    <row r="1130" s="49" customFormat="1" ht="15"/>
    <row r="1131" s="49" customFormat="1" ht="15"/>
    <row r="1132" s="49" customFormat="1" ht="15"/>
    <row r="1133" s="49" customFormat="1" ht="15"/>
    <row r="1134" s="49" customFormat="1" ht="15"/>
    <row r="1135" s="49" customFormat="1" ht="15"/>
    <row r="1136" s="49" customFormat="1" ht="15"/>
    <row r="1137" s="49" customFormat="1" ht="15"/>
    <row r="1138" s="49" customFormat="1" ht="15"/>
    <row r="1139" s="49" customFormat="1" ht="15"/>
    <row r="1140" s="49" customFormat="1" ht="15"/>
    <row r="1141" s="49" customFormat="1" ht="15"/>
    <row r="1142" s="49" customFormat="1" ht="15"/>
    <row r="1143" s="49" customFormat="1" ht="15"/>
    <row r="1144" s="49" customFormat="1" ht="15"/>
    <row r="1145" s="49" customFormat="1" ht="15"/>
    <row r="1146" s="49" customFormat="1" ht="15"/>
    <row r="1147" s="49" customFormat="1" ht="15"/>
    <row r="1148" s="49" customFormat="1" ht="15"/>
    <row r="1149" s="49" customFormat="1" ht="15"/>
    <row r="1150" s="49" customFormat="1" ht="15"/>
    <row r="1151" s="49" customFormat="1" ht="15"/>
    <row r="1152" s="49" customFormat="1" ht="15"/>
    <row r="1153" s="49" customFormat="1" ht="15"/>
    <row r="1154" s="49" customFormat="1" ht="15"/>
    <row r="1155" s="49" customFormat="1" ht="15"/>
    <row r="1156" s="49" customFormat="1" ht="15"/>
    <row r="1157" s="49" customFormat="1" ht="15"/>
    <row r="1158" s="49" customFormat="1" ht="15"/>
    <row r="1159" s="49" customFormat="1" ht="15"/>
    <row r="1160" s="49" customFormat="1" ht="15"/>
    <row r="1161" s="49" customFormat="1" ht="15"/>
    <row r="1162" s="49" customFormat="1" ht="15"/>
    <row r="1163" s="49" customFormat="1" ht="15"/>
    <row r="1164" s="49" customFormat="1" ht="15"/>
    <row r="1165" s="49" customFormat="1" ht="15"/>
    <row r="1166" s="49" customFormat="1" ht="15"/>
    <row r="1167" s="49" customFormat="1" ht="15"/>
    <row r="1168" s="49" customFormat="1" ht="15"/>
    <row r="1169" s="49" customFormat="1" ht="15"/>
    <row r="1170" s="49" customFormat="1" ht="15"/>
    <row r="1171" s="49" customFormat="1" ht="15"/>
    <row r="1172" s="49" customFormat="1" ht="15"/>
    <row r="1173" s="49" customFormat="1" ht="15"/>
    <row r="1174" s="49" customFormat="1" ht="15"/>
    <row r="1175" s="49" customFormat="1" ht="15"/>
    <row r="1176" s="49" customFormat="1" ht="15"/>
    <row r="1177" s="49" customFormat="1" ht="15"/>
    <row r="1178" s="49" customFormat="1" ht="15"/>
    <row r="1179" s="49" customFormat="1" ht="15"/>
    <row r="1180" s="49" customFormat="1" ht="15"/>
    <row r="1181" s="49" customFormat="1" ht="15"/>
    <row r="1182" s="49" customFormat="1" ht="15"/>
    <row r="1183" s="49" customFormat="1" ht="15"/>
    <row r="1184" s="49" customFormat="1" ht="15"/>
    <row r="1185" s="49" customFormat="1" ht="15"/>
    <row r="1186" s="49" customFormat="1" ht="15"/>
    <row r="1187" s="49" customFormat="1" ht="15"/>
    <row r="1188" s="49" customFormat="1" ht="15"/>
    <row r="1189" s="49" customFormat="1" ht="15"/>
    <row r="1190" s="49" customFormat="1" ht="15"/>
    <row r="1191" s="49" customFormat="1" ht="15"/>
    <row r="1192" s="49" customFormat="1" ht="15"/>
    <row r="1193" s="49" customFormat="1" ht="15"/>
    <row r="1194" s="49" customFormat="1" ht="15"/>
  </sheetData>
  <phoneticPr fontId="15" type="noConversion"/>
  <printOptions horizontalCentered="1" verticalCentered="1"/>
  <pageMargins left="0.23622047244094491" right="0.19685039370078741" top="0.23622047244094491" bottom="0.19685039370078741" header="0.19685039370078741" footer="0.51181102362204722"/>
  <pageSetup paperSize="9" scale="48" firstPageNumber="12" orientation="landscape" r:id="rId1"/>
  <headerFooter alignWithMargins="0">
    <oddHeader>&amp;L&amp;"Times New Roman,Gras"DGRH A1-1&amp;RJuin 2013</oddHeader>
    <oddFooter xml:space="preserve">&amp;L           (Source:  enquête enseignants non permanents, DGRH A1-1, juin 2013)&amp;R&amp;"Times New Roman,Gras"&amp;14&amp;P&amp;"Times New Roman,Normal"&amp;10
</oddFooter>
  </headerFooter>
</worksheet>
</file>

<file path=xl/worksheets/sheet17.xml><?xml version="1.0" encoding="utf-8"?>
<worksheet xmlns="http://schemas.openxmlformats.org/spreadsheetml/2006/main" xmlns:r="http://schemas.openxmlformats.org/officeDocument/2006/relationships">
  <sheetPr codeName="Feuil7" enableFormatConditionsCalculation="0"/>
  <dimension ref="A1:U1197"/>
  <sheetViews>
    <sheetView showZeros="0" zoomScale="50" zoomScaleNormal="50" workbookViewId="0">
      <selection activeCell="F25" sqref="F25"/>
    </sheetView>
  </sheetViews>
  <sheetFormatPr baseColWidth="10" defaultColWidth="10.28515625" defaultRowHeight="19.5"/>
  <cols>
    <col min="1" max="1" width="42.85546875" style="11" customWidth="1"/>
    <col min="2" max="15" width="13.7109375" style="8" customWidth="1"/>
    <col min="16" max="16" width="15.7109375" style="8" customWidth="1"/>
    <col min="17" max="17" width="12.7109375" style="8" customWidth="1"/>
    <col min="18" max="18" width="14.5703125" style="8" customWidth="1"/>
    <col min="19" max="16384" width="10.28515625" style="8"/>
  </cols>
  <sheetData>
    <row r="1" spans="1:21" s="2" customFormat="1" ht="21.75" customHeight="1">
      <c r="A1" s="1" t="s">
        <v>1395</v>
      </c>
      <c r="B1" s="1"/>
      <c r="C1" s="1"/>
      <c r="D1" s="1"/>
      <c r="E1" s="1"/>
      <c r="F1" s="1"/>
      <c r="G1" s="1"/>
      <c r="H1" s="1"/>
      <c r="I1" s="1"/>
      <c r="J1" s="1"/>
      <c r="K1" s="1"/>
      <c r="L1" s="1"/>
      <c r="M1" s="1"/>
      <c r="N1" s="1"/>
      <c r="O1" s="1"/>
      <c r="P1" s="1"/>
      <c r="Q1" s="1"/>
      <c r="R1" s="1"/>
    </row>
    <row r="2" spans="1:21" s="4" customFormat="1" ht="23.25">
      <c r="A2" s="1"/>
      <c r="B2" s="5"/>
      <c r="C2" s="5"/>
      <c r="D2" s="5"/>
      <c r="E2" s="5"/>
      <c r="F2" s="5"/>
      <c r="G2" s="5"/>
      <c r="H2" s="5"/>
      <c r="I2" s="5"/>
      <c r="J2" s="5"/>
      <c r="K2" s="5"/>
      <c r="L2" s="5"/>
      <c r="M2" s="5"/>
      <c r="N2" s="5"/>
      <c r="O2" s="5"/>
    </row>
    <row r="3" spans="1:21" s="4" customFormat="1" ht="23.25">
      <c r="A3" s="3"/>
      <c r="B3" s="3"/>
      <c r="C3" s="3"/>
      <c r="D3" s="3"/>
      <c r="E3" s="3"/>
      <c r="F3" s="3"/>
      <c r="G3" s="3"/>
      <c r="H3" s="3"/>
      <c r="I3" s="3"/>
      <c r="J3" s="3"/>
      <c r="K3" s="3"/>
      <c r="L3" s="3"/>
      <c r="M3" s="3"/>
      <c r="N3" s="3"/>
      <c r="O3" s="3"/>
      <c r="P3" s="3"/>
      <c r="Q3" s="3"/>
      <c r="R3" s="3"/>
    </row>
    <row r="4" spans="1:21" s="4" customFormat="1" ht="23.25">
      <c r="A4" s="904" t="s">
        <v>516</v>
      </c>
      <c r="B4" s="904"/>
      <c r="C4" s="904"/>
      <c r="D4" s="904"/>
      <c r="E4" s="904"/>
      <c r="F4" s="904"/>
      <c r="G4" s="904"/>
      <c r="H4" s="904"/>
      <c r="I4" s="904"/>
      <c r="J4" s="904"/>
      <c r="K4" s="904"/>
      <c r="L4" s="904"/>
      <c r="M4" s="904"/>
      <c r="N4" s="904"/>
      <c r="O4" s="904"/>
      <c r="P4" s="904"/>
      <c r="Q4" s="904"/>
      <c r="R4" s="904"/>
    </row>
    <row r="5" spans="1:21" s="4" customFormat="1" ht="23.25">
      <c r="A5" s="906" t="s">
        <v>778</v>
      </c>
      <c r="B5" s="907"/>
      <c r="C5" s="906"/>
      <c r="D5" s="906"/>
      <c r="E5" s="906"/>
      <c r="F5" s="906"/>
      <c r="G5" s="906"/>
      <c r="H5" s="906"/>
      <c r="I5" s="906"/>
      <c r="J5" s="906"/>
      <c r="K5" s="906"/>
      <c r="L5" s="906"/>
      <c r="M5" s="906"/>
      <c r="N5" s="906"/>
      <c r="O5" s="906"/>
      <c r="P5" s="906"/>
      <c r="Q5" s="906"/>
      <c r="R5" s="906"/>
    </row>
    <row r="6" spans="1:21" s="4" customFormat="1" ht="29.25" customHeight="1">
      <c r="A6" s="9"/>
      <c r="B6" s="5"/>
      <c r="C6" s="9"/>
      <c r="D6" s="9"/>
      <c r="E6" s="9"/>
      <c r="F6" s="9"/>
      <c r="G6" s="9"/>
      <c r="H6" s="9"/>
      <c r="I6" s="9"/>
      <c r="J6" s="9"/>
      <c r="K6" s="9"/>
      <c r="L6" s="9"/>
      <c r="M6" s="9"/>
      <c r="N6" s="9"/>
      <c r="O6" s="9"/>
      <c r="P6" s="9"/>
      <c r="Q6" s="9"/>
      <c r="R6" s="122" t="s">
        <v>789</v>
      </c>
    </row>
    <row r="7" spans="1:21" s="10" customFormat="1" ht="21" customHeight="1">
      <c r="A7" s="1" t="s">
        <v>960</v>
      </c>
      <c r="B7" s="1"/>
      <c r="C7" s="1"/>
      <c r="D7" s="1"/>
      <c r="E7" s="1"/>
      <c r="F7" s="1"/>
      <c r="G7" s="1"/>
      <c r="H7" s="1"/>
      <c r="I7" s="1"/>
      <c r="J7" s="1"/>
      <c r="K7" s="1"/>
      <c r="L7" s="1"/>
      <c r="M7" s="1"/>
      <c r="N7" s="1"/>
      <c r="O7" s="1"/>
      <c r="P7" s="1"/>
      <c r="Q7" s="1"/>
      <c r="R7" s="1"/>
    </row>
    <row r="8" spans="1:21" ht="29.25" customHeight="1"/>
    <row r="9" spans="1:21" ht="147.75" customHeight="1">
      <c r="A9" s="29" t="s">
        <v>581</v>
      </c>
      <c r="B9" s="30" t="s">
        <v>573</v>
      </c>
      <c r="C9" s="1293"/>
      <c r="D9" s="1315" t="s">
        <v>574</v>
      </c>
      <c r="E9" s="1316"/>
      <c r="F9" s="1305" t="s">
        <v>439</v>
      </c>
      <c r="G9" s="1322"/>
      <c r="H9" s="1315" t="s">
        <v>440</v>
      </c>
      <c r="I9" s="1316"/>
      <c r="J9" s="1315" t="s">
        <v>441</v>
      </c>
      <c r="K9" s="1316"/>
      <c r="L9" s="12" t="s">
        <v>442</v>
      </c>
      <c r="M9" s="12"/>
      <c r="N9" s="12"/>
      <c r="O9" s="13"/>
      <c r="P9" s="30" t="s">
        <v>443</v>
      </c>
      <c r="Q9" s="1293"/>
      <c r="R9" s="31"/>
    </row>
    <row r="10" spans="1:21" ht="46.5" customHeight="1">
      <c r="A10" s="32"/>
      <c r="B10" s="33"/>
      <c r="C10" s="1336"/>
      <c r="D10" s="1317"/>
      <c r="E10" s="1318"/>
      <c r="F10" s="1306"/>
      <c r="G10" s="1323"/>
      <c r="H10" s="1317"/>
      <c r="I10" s="1318"/>
      <c r="J10" s="1317"/>
      <c r="K10" s="1318"/>
      <c r="L10" s="1345" t="s">
        <v>444</v>
      </c>
      <c r="M10" s="14"/>
      <c r="N10" s="34" t="s">
        <v>445</v>
      </c>
      <c r="O10" s="35"/>
      <c r="P10" s="36"/>
      <c r="Q10" s="1294"/>
      <c r="R10" s="37"/>
    </row>
    <row r="11" spans="1:21" s="16" customFormat="1" ht="42" customHeight="1">
      <c r="A11" s="38"/>
      <c r="B11" s="15" t="s">
        <v>446</v>
      </c>
      <c r="C11" s="1324" t="s">
        <v>955</v>
      </c>
      <c r="D11" s="1319" t="s">
        <v>446</v>
      </c>
      <c r="E11" s="1312" t="s">
        <v>955</v>
      </c>
      <c r="F11" s="1307" t="s">
        <v>446</v>
      </c>
      <c r="G11" s="1324" t="s">
        <v>955</v>
      </c>
      <c r="H11" s="1319" t="s">
        <v>446</v>
      </c>
      <c r="I11" s="1312" t="s">
        <v>955</v>
      </c>
      <c r="J11" s="1319" t="s">
        <v>446</v>
      </c>
      <c r="K11" s="1312" t="s">
        <v>955</v>
      </c>
      <c r="L11" s="1307" t="s">
        <v>446</v>
      </c>
      <c r="M11" s="15" t="s">
        <v>955</v>
      </c>
      <c r="N11" s="15" t="s">
        <v>446</v>
      </c>
      <c r="O11" s="15" t="s">
        <v>955</v>
      </c>
      <c r="P11" s="877" t="s">
        <v>446</v>
      </c>
      <c r="Q11" s="877" t="s">
        <v>955</v>
      </c>
      <c r="R11" s="878" t="s">
        <v>447</v>
      </c>
    </row>
    <row r="12" spans="1:21" ht="50.25" customHeight="1">
      <c r="A12" s="17" t="s">
        <v>517</v>
      </c>
      <c r="B12" s="39"/>
      <c r="C12" s="1337"/>
      <c r="D12" s="1341"/>
      <c r="E12" s="1342"/>
      <c r="F12" s="1339"/>
      <c r="G12" s="1337"/>
      <c r="H12" s="1341"/>
      <c r="I12" s="1342"/>
      <c r="J12" s="1341">
        <v>2</v>
      </c>
      <c r="K12" s="1342">
        <v>3</v>
      </c>
      <c r="L12" s="1346">
        <v>5</v>
      </c>
      <c r="M12" s="1299">
        <v>3</v>
      </c>
      <c r="N12" s="39"/>
      <c r="O12" s="39"/>
      <c r="P12" s="683">
        <v>7</v>
      </c>
      <c r="Q12" s="683">
        <v>6</v>
      </c>
      <c r="R12" s="1285">
        <v>13</v>
      </c>
      <c r="S12" s="41"/>
      <c r="U12" s="41"/>
    </row>
    <row r="13" spans="1:21" ht="50.25" customHeight="1">
      <c r="A13" s="17" t="s">
        <v>518</v>
      </c>
      <c r="B13" s="39">
        <v>2</v>
      </c>
      <c r="C13" s="1337"/>
      <c r="D13" s="1341"/>
      <c r="E13" s="1342"/>
      <c r="F13" s="1339"/>
      <c r="G13" s="1337"/>
      <c r="H13" s="1341">
        <v>1</v>
      </c>
      <c r="I13" s="1342">
        <v>2</v>
      </c>
      <c r="J13" s="1341">
        <v>20</v>
      </c>
      <c r="K13" s="1342">
        <v>4</v>
      </c>
      <c r="L13" s="1346">
        <v>16</v>
      </c>
      <c r="M13" s="1299">
        <v>5</v>
      </c>
      <c r="N13" s="39"/>
      <c r="O13" s="39"/>
      <c r="P13" s="683">
        <v>39</v>
      </c>
      <c r="Q13" s="683">
        <v>11</v>
      </c>
      <c r="R13" s="1285">
        <v>50</v>
      </c>
      <c r="S13" s="41"/>
      <c r="U13" s="41"/>
    </row>
    <row r="14" spans="1:21" ht="51.75" customHeight="1">
      <c r="A14" s="18" t="s">
        <v>519</v>
      </c>
      <c r="B14" s="39">
        <v>1</v>
      </c>
      <c r="C14" s="1337"/>
      <c r="D14" s="1341"/>
      <c r="E14" s="1342"/>
      <c r="F14" s="1339"/>
      <c r="G14" s="1337"/>
      <c r="H14" s="1341">
        <v>1</v>
      </c>
      <c r="I14" s="1342"/>
      <c r="J14" s="1341">
        <v>12</v>
      </c>
      <c r="K14" s="1342">
        <v>4</v>
      </c>
      <c r="L14" s="1346">
        <v>11</v>
      </c>
      <c r="M14" s="1299">
        <v>4</v>
      </c>
      <c r="N14" s="39"/>
      <c r="O14" s="39"/>
      <c r="P14" s="683">
        <v>25</v>
      </c>
      <c r="Q14" s="683">
        <v>8</v>
      </c>
      <c r="R14" s="1285">
        <v>33</v>
      </c>
      <c r="S14" s="41"/>
      <c r="U14" s="41"/>
    </row>
    <row r="15" spans="1:21" ht="45.75" customHeight="1" thickBot="1">
      <c r="A15" s="684" t="s">
        <v>447</v>
      </c>
      <c r="B15" s="683">
        <v>3</v>
      </c>
      <c r="C15" s="1338">
        <v>0</v>
      </c>
      <c r="D15" s="1343">
        <v>0</v>
      </c>
      <c r="E15" s="1344">
        <v>0</v>
      </c>
      <c r="F15" s="1340">
        <v>0</v>
      </c>
      <c r="G15" s="1338">
        <v>0</v>
      </c>
      <c r="H15" s="1343">
        <v>2</v>
      </c>
      <c r="I15" s="1344">
        <v>2</v>
      </c>
      <c r="J15" s="1343">
        <v>34</v>
      </c>
      <c r="K15" s="1344">
        <v>11</v>
      </c>
      <c r="L15" s="1340">
        <v>32</v>
      </c>
      <c r="M15" s="683">
        <v>12</v>
      </c>
      <c r="N15" s="683">
        <v>0</v>
      </c>
      <c r="O15" s="683">
        <v>0</v>
      </c>
      <c r="P15" s="683">
        <v>71</v>
      </c>
      <c r="Q15" s="683">
        <v>25</v>
      </c>
      <c r="R15" s="1285">
        <v>96</v>
      </c>
      <c r="S15" s="41"/>
      <c r="U15" s="41"/>
    </row>
    <row r="16" spans="1:21" ht="33" thickTop="1" thickBot="1">
      <c r="B16" s="40"/>
      <c r="C16" s="40"/>
      <c r="D16" s="40"/>
      <c r="E16" s="40"/>
      <c r="F16" s="40"/>
      <c r="G16" s="40"/>
      <c r="H16" s="40"/>
      <c r="I16" s="40"/>
      <c r="J16" s="40"/>
      <c r="K16" s="40"/>
      <c r="L16" s="40"/>
      <c r="M16" s="40"/>
      <c r="N16" s="40"/>
      <c r="O16" s="40"/>
      <c r="P16" s="1000" t="s">
        <v>779</v>
      </c>
      <c r="Q16" s="1001">
        <v>96</v>
      </c>
    </row>
    <row r="17" spans="1:18" s="4" customFormat="1" ht="30" customHeight="1" thickTop="1">
      <c r="A17" s="1288" t="s">
        <v>1383</v>
      </c>
    </row>
    <row r="18" spans="1:18" ht="33" customHeight="1">
      <c r="A18" s="1497" t="s">
        <v>1092</v>
      </c>
      <c r="B18" s="1295">
        <v>2</v>
      </c>
      <c r="C18" s="1350"/>
      <c r="D18" s="1352"/>
      <c r="E18" s="1353"/>
      <c r="F18" s="1352"/>
      <c r="G18" s="1353"/>
      <c r="H18" s="1351"/>
      <c r="I18" s="1350">
        <v>1</v>
      </c>
      <c r="J18" s="1352">
        <v>2</v>
      </c>
      <c r="K18" s="1353"/>
      <c r="L18" s="1351">
        <v>32</v>
      </c>
      <c r="M18" s="1295">
        <v>12</v>
      </c>
      <c r="P18" s="1303">
        <v>36</v>
      </c>
      <c r="Q18" s="1303">
        <v>13</v>
      </c>
      <c r="R18" s="1303">
        <v>49</v>
      </c>
    </row>
    <row r="19" spans="1:18" ht="18" customHeight="1">
      <c r="B19" s="1265"/>
      <c r="C19" s="1265"/>
      <c r="D19" s="1265"/>
      <c r="E19" s="1265"/>
      <c r="F19" s="1265"/>
      <c r="G19" s="1265"/>
      <c r="H19" s="1265"/>
      <c r="I19" s="1265"/>
      <c r="J19" s="1265"/>
      <c r="K19" s="1265"/>
      <c r="L19" s="1265"/>
      <c r="P19" s="1281"/>
      <c r="Q19" s="1292" t="s">
        <v>425</v>
      </c>
      <c r="R19" s="1281"/>
    </row>
    <row r="20" spans="1:18" ht="42" customHeight="1">
      <c r="A20" s="1498" t="s">
        <v>1093</v>
      </c>
      <c r="B20" s="1297"/>
      <c r="C20" s="1360"/>
      <c r="D20" s="1362"/>
      <c r="E20" s="1363"/>
      <c r="F20" s="1362"/>
      <c r="G20" s="1363"/>
      <c r="H20" s="1361"/>
      <c r="I20" s="1360"/>
      <c r="J20" s="1362"/>
      <c r="K20" s="1363"/>
      <c r="L20" s="1361"/>
      <c r="M20" s="1297"/>
      <c r="P20" s="1303">
        <v>0</v>
      </c>
      <c r="Q20" s="1303">
        <v>0</v>
      </c>
      <c r="R20" s="1303">
        <v>0</v>
      </c>
    </row>
    <row r="23" spans="1:18" s="49" customFormat="1" ht="15"/>
    <row r="24" spans="1:18" s="49" customFormat="1" ht="15"/>
    <row r="25" spans="1:18" s="49" customFormat="1" ht="15"/>
    <row r="26" spans="1:18" s="49" customFormat="1" ht="15"/>
    <row r="27" spans="1:18" s="49" customFormat="1" ht="15"/>
    <row r="28" spans="1:18" s="49" customFormat="1" ht="15"/>
    <row r="29" spans="1:18" s="49" customFormat="1" ht="15"/>
    <row r="30" spans="1:18" s="49" customFormat="1" ht="15"/>
    <row r="31" spans="1:18" s="49" customFormat="1" ht="15"/>
    <row r="32" spans="1:18" s="49" customFormat="1" ht="15"/>
    <row r="33" s="49" customFormat="1" ht="15"/>
    <row r="34" s="49" customFormat="1" ht="15"/>
    <row r="35" s="49" customFormat="1" ht="15"/>
    <row r="36" s="49" customFormat="1" ht="15"/>
    <row r="37" s="49" customFormat="1" ht="15"/>
    <row r="38" s="49" customFormat="1" ht="15"/>
    <row r="39" s="49" customFormat="1" ht="15"/>
    <row r="40" s="49" customFormat="1" ht="15"/>
    <row r="41" s="49" customFormat="1" ht="15"/>
    <row r="42" s="49" customFormat="1" ht="15"/>
    <row r="43" s="49" customFormat="1" ht="15"/>
    <row r="44" s="49" customFormat="1" ht="15"/>
    <row r="45" s="49" customFormat="1" ht="15"/>
    <row r="46" s="49" customFormat="1" ht="15"/>
    <row r="47" s="49" customFormat="1" ht="15"/>
    <row r="48" s="49" customFormat="1" ht="15"/>
    <row r="49" s="49" customFormat="1" ht="15"/>
    <row r="50" s="49" customFormat="1" ht="15"/>
    <row r="51" s="49" customFormat="1" ht="15"/>
    <row r="52" s="49" customFormat="1" ht="15"/>
    <row r="53" s="49" customFormat="1" ht="15"/>
    <row r="54" s="49" customFormat="1" ht="15"/>
    <row r="55" s="49" customFormat="1" ht="15"/>
    <row r="56" s="49" customFormat="1" ht="15"/>
    <row r="57" s="49" customFormat="1" ht="15"/>
    <row r="58" s="49" customFormat="1" ht="15"/>
    <row r="59" s="49" customFormat="1" ht="15"/>
    <row r="60" s="49" customFormat="1" ht="15"/>
    <row r="61" s="49" customFormat="1" ht="15"/>
    <row r="62" s="49" customFormat="1" ht="15"/>
    <row r="63" s="49" customFormat="1" ht="15"/>
    <row r="64" s="49" customFormat="1" ht="15"/>
    <row r="65" s="49" customFormat="1" ht="15"/>
    <row r="66" s="49" customFormat="1" ht="15"/>
    <row r="67" s="49" customFormat="1" ht="15"/>
    <row r="68" s="49" customFormat="1" ht="15"/>
    <row r="69" s="49" customFormat="1" ht="15"/>
    <row r="70" s="49" customFormat="1" ht="15"/>
    <row r="71" s="49" customFormat="1" ht="15"/>
    <row r="72" s="49" customFormat="1" ht="15"/>
    <row r="73" s="49" customFormat="1" ht="15"/>
    <row r="74" s="49" customFormat="1" ht="15"/>
    <row r="75" s="49" customFormat="1" ht="15"/>
    <row r="76" s="49" customFormat="1" ht="15"/>
    <row r="77" s="49" customFormat="1" ht="15"/>
    <row r="78" s="49" customFormat="1" ht="15"/>
    <row r="79" s="49" customFormat="1" ht="15"/>
    <row r="80" s="49" customFormat="1" ht="15"/>
    <row r="81" s="49" customFormat="1" ht="15"/>
    <row r="82" s="49" customFormat="1" ht="15"/>
    <row r="83" s="49" customFormat="1" ht="15"/>
    <row r="84" s="49" customFormat="1" ht="15"/>
    <row r="85" s="49" customFormat="1" ht="15"/>
    <row r="86" s="49" customFormat="1" ht="15"/>
    <row r="87" s="49" customFormat="1" ht="15"/>
    <row r="88" s="49" customFormat="1" ht="15"/>
    <row r="89" s="49" customFormat="1" ht="15"/>
    <row r="90" s="49" customFormat="1" ht="15"/>
    <row r="91" s="49" customFormat="1" ht="15"/>
    <row r="92" s="49" customFormat="1" ht="15"/>
    <row r="93" s="49" customFormat="1" ht="15"/>
    <row r="94" s="49" customFormat="1" ht="15"/>
    <row r="95" s="49" customFormat="1" ht="15"/>
    <row r="96" s="49" customFormat="1" ht="15"/>
    <row r="97" s="49" customFormat="1" ht="15"/>
    <row r="98" s="49" customFormat="1" ht="15"/>
    <row r="99" s="49" customFormat="1" ht="15"/>
    <row r="100" s="49" customFormat="1" ht="15"/>
    <row r="101" s="49" customFormat="1" ht="15"/>
    <row r="102" s="49" customFormat="1" ht="15"/>
    <row r="103" s="49" customFormat="1" ht="15"/>
    <row r="104" s="49" customFormat="1" ht="15"/>
    <row r="105" s="49" customFormat="1" ht="15"/>
    <row r="106" s="49" customFormat="1" ht="15"/>
    <row r="107" s="49" customFormat="1" ht="15"/>
    <row r="108" s="49" customFormat="1" ht="15"/>
    <row r="109" s="49" customFormat="1" ht="15"/>
    <row r="110" s="49" customFormat="1" ht="15"/>
    <row r="111" s="49" customFormat="1" ht="15"/>
    <row r="112" s="49" customFormat="1" ht="15"/>
    <row r="113" s="49" customFormat="1" ht="15"/>
    <row r="114" s="49" customFormat="1" ht="15"/>
    <row r="115" s="49" customFormat="1" ht="15"/>
    <row r="116" s="49" customFormat="1" ht="15"/>
    <row r="117" s="49" customFormat="1" ht="15"/>
    <row r="118" s="49" customFormat="1" ht="15"/>
    <row r="119" s="49" customFormat="1" ht="15"/>
    <row r="120" s="49" customFormat="1" ht="15"/>
    <row r="121" s="49" customFormat="1" ht="15"/>
    <row r="122" s="49" customFormat="1" ht="15"/>
    <row r="123" s="49" customFormat="1" ht="15"/>
    <row r="124" s="49" customFormat="1" ht="15"/>
    <row r="125" s="49" customFormat="1" ht="15"/>
    <row r="126" s="49" customFormat="1" ht="15"/>
    <row r="127" s="49" customFormat="1" ht="15"/>
    <row r="128" s="49" customFormat="1" ht="15"/>
    <row r="129" s="49" customFormat="1" ht="15"/>
    <row r="130" s="49" customFormat="1" ht="15"/>
    <row r="131" s="49" customFormat="1" ht="15"/>
    <row r="132" s="49" customFormat="1" ht="15"/>
    <row r="133" s="49" customFormat="1" ht="15"/>
    <row r="134" s="49" customFormat="1" ht="15"/>
    <row r="135" s="49" customFormat="1" ht="15"/>
    <row r="136" s="49" customFormat="1" ht="15"/>
    <row r="137" s="49" customFormat="1" ht="15"/>
    <row r="138" s="49" customFormat="1" ht="15"/>
    <row r="139" s="49" customFormat="1" ht="15"/>
    <row r="140" s="49" customFormat="1" ht="15"/>
    <row r="141" s="49" customFormat="1" ht="15"/>
    <row r="142" s="49" customFormat="1" ht="15"/>
    <row r="143" s="49" customFormat="1" ht="15"/>
    <row r="144" s="49" customFormat="1" ht="15"/>
    <row r="145" s="49" customFormat="1" ht="15"/>
    <row r="146" s="49" customFormat="1" ht="15"/>
    <row r="147" s="49" customFormat="1" ht="15"/>
    <row r="148" s="49" customFormat="1" ht="15"/>
    <row r="149" s="49" customFormat="1" ht="15"/>
    <row r="150" s="49" customFormat="1" ht="15"/>
    <row r="151" s="49" customFormat="1" ht="15"/>
    <row r="152" s="49" customFormat="1" ht="15"/>
    <row r="153" s="49" customFormat="1" ht="15"/>
    <row r="154" s="49" customFormat="1" ht="15"/>
    <row r="155" s="49" customFormat="1" ht="15"/>
    <row r="156" s="49" customFormat="1" ht="15"/>
    <row r="157" s="49" customFormat="1" ht="15"/>
    <row r="158" s="49" customFormat="1" ht="15"/>
    <row r="159" s="49" customFormat="1" ht="15"/>
    <row r="160" s="49" customFormat="1" ht="15"/>
    <row r="161" s="49" customFormat="1" ht="15"/>
    <row r="162" s="49" customFormat="1" ht="15"/>
    <row r="163" s="49" customFormat="1" ht="15"/>
    <row r="164" s="49" customFormat="1" ht="15"/>
    <row r="165" s="49" customFormat="1" ht="15"/>
    <row r="166" s="49" customFormat="1" ht="15"/>
    <row r="167" s="49" customFormat="1" ht="15"/>
    <row r="168" s="49" customFormat="1" ht="15"/>
    <row r="169" s="49" customFormat="1" ht="15"/>
    <row r="170" s="49" customFormat="1" ht="15"/>
    <row r="171" s="49" customFormat="1" ht="15"/>
    <row r="172" s="49" customFormat="1" ht="15"/>
    <row r="173" s="49" customFormat="1" ht="15"/>
    <row r="174" s="49" customFormat="1" ht="15"/>
    <row r="175" s="49" customFormat="1" ht="15"/>
    <row r="176" s="49" customFormat="1" ht="15"/>
    <row r="177" s="49" customFormat="1" ht="15"/>
    <row r="178" s="49" customFormat="1" ht="15"/>
    <row r="179" s="49" customFormat="1" ht="15"/>
    <row r="180" s="49" customFormat="1" ht="15"/>
    <row r="181" s="49" customFormat="1" ht="15"/>
    <row r="182" s="49" customFormat="1" ht="15"/>
    <row r="183" s="49" customFormat="1" ht="15"/>
    <row r="184" s="49" customFormat="1" ht="15"/>
    <row r="185" s="49" customFormat="1" ht="15"/>
    <row r="186" s="49" customFormat="1" ht="15"/>
    <row r="187" s="49" customFormat="1" ht="15"/>
    <row r="188" s="49" customFormat="1" ht="15"/>
    <row r="189" s="49" customFormat="1" ht="15"/>
    <row r="190" s="49" customFormat="1" ht="15"/>
    <row r="191" s="49" customFormat="1" ht="15"/>
    <row r="192" s="49" customFormat="1" ht="15"/>
    <row r="193" s="49" customFormat="1" ht="15"/>
    <row r="194" s="49" customFormat="1" ht="15"/>
    <row r="195" s="49" customFormat="1" ht="15"/>
    <row r="196" s="49" customFormat="1" ht="15"/>
    <row r="197" s="49" customFormat="1" ht="15"/>
    <row r="198" s="49" customFormat="1" ht="15"/>
    <row r="199" s="49" customFormat="1" ht="15"/>
    <row r="200" s="49" customFormat="1" ht="15"/>
    <row r="201" s="49" customFormat="1" ht="15"/>
    <row r="202" s="49" customFormat="1" ht="15"/>
    <row r="203" s="49" customFormat="1" ht="15"/>
    <row r="204" s="49" customFormat="1" ht="15"/>
    <row r="205" s="49" customFormat="1" ht="15"/>
    <row r="206" s="49" customFormat="1" ht="15"/>
    <row r="207" s="49" customFormat="1" ht="15"/>
    <row r="208" s="49" customFormat="1" ht="15"/>
    <row r="209" s="49" customFormat="1" ht="15"/>
    <row r="210" s="49" customFormat="1" ht="15"/>
    <row r="211" s="49" customFormat="1" ht="15"/>
    <row r="212" s="49" customFormat="1" ht="15"/>
    <row r="213" s="49" customFormat="1" ht="15"/>
    <row r="214" s="49" customFormat="1" ht="15"/>
    <row r="215" s="49" customFormat="1" ht="15"/>
    <row r="216" s="49" customFormat="1" ht="15"/>
    <row r="217" s="49" customFormat="1" ht="15"/>
    <row r="218" s="49" customFormat="1" ht="15"/>
    <row r="219" s="49" customFormat="1" ht="15"/>
    <row r="220" s="49" customFormat="1" ht="15"/>
    <row r="221" s="49" customFormat="1" ht="15"/>
    <row r="222" s="49" customFormat="1" ht="15"/>
    <row r="223" s="49" customFormat="1" ht="15"/>
    <row r="224" s="49" customFormat="1" ht="15"/>
    <row r="225" s="49" customFormat="1" ht="15"/>
    <row r="226" s="49" customFormat="1" ht="15"/>
    <row r="227" s="49" customFormat="1" ht="15"/>
    <row r="228" s="49" customFormat="1" ht="15"/>
    <row r="229" s="49" customFormat="1" ht="15"/>
    <row r="230" s="49" customFormat="1" ht="15"/>
    <row r="231" s="49" customFormat="1" ht="15"/>
    <row r="232" s="49" customFormat="1" ht="15"/>
    <row r="233" s="49" customFormat="1" ht="15"/>
    <row r="234" s="49" customFormat="1" ht="15"/>
    <row r="235" s="49" customFormat="1" ht="15"/>
    <row r="236" s="49" customFormat="1" ht="15"/>
    <row r="237" s="49" customFormat="1" ht="15"/>
    <row r="238" s="49" customFormat="1" ht="15"/>
    <row r="239" s="49" customFormat="1" ht="15"/>
    <row r="240" s="49" customFormat="1" ht="15"/>
    <row r="241" s="49" customFormat="1" ht="15"/>
    <row r="242" s="49" customFormat="1" ht="15"/>
    <row r="243" s="49" customFormat="1" ht="15"/>
    <row r="244" s="49" customFormat="1" ht="15"/>
    <row r="245" s="49" customFormat="1" ht="15"/>
    <row r="246" s="49" customFormat="1" ht="15"/>
    <row r="247" s="49" customFormat="1" ht="15"/>
    <row r="248" s="49" customFormat="1" ht="15"/>
    <row r="249" s="49" customFormat="1" ht="15"/>
    <row r="250" s="49" customFormat="1" ht="15"/>
    <row r="251" s="49" customFormat="1" ht="15"/>
    <row r="252" s="49" customFormat="1" ht="15"/>
    <row r="253" s="49" customFormat="1" ht="15"/>
    <row r="254" s="49" customFormat="1" ht="15"/>
    <row r="255" s="49" customFormat="1" ht="15"/>
    <row r="256" s="49" customFormat="1" ht="15"/>
    <row r="257" s="49" customFormat="1" ht="15"/>
    <row r="258" s="49" customFormat="1" ht="15"/>
    <row r="259" s="49" customFormat="1" ht="15"/>
    <row r="260" s="49" customFormat="1" ht="15"/>
    <row r="261" s="49" customFormat="1" ht="15"/>
    <row r="262" s="49" customFormat="1" ht="15"/>
    <row r="263" s="49" customFormat="1" ht="15"/>
    <row r="264" s="49" customFormat="1" ht="15"/>
    <row r="265" s="49" customFormat="1" ht="15"/>
    <row r="266" s="49" customFormat="1" ht="15"/>
    <row r="267" s="49" customFormat="1" ht="15"/>
    <row r="268" s="49" customFormat="1" ht="15"/>
    <row r="269" s="49" customFormat="1" ht="15"/>
    <row r="270" s="49" customFormat="1" ht="15"/>
    <row r="271" s="49" customFormat="1" ht="15"/>
    <row r="272" s="49" customFormat="1" ht="15"/>
    <row r="273" s="49" customFormat="1" ht="15"/>
    <row r="274" s="49" customFormat="1" ht="15"/>
    <row r="275" s="49" customFormat="1" ht="15"/>
    <row r="276" s="49" customFormat="1" ht="15"/>
    <row r="277" s="49" customFormat="1" ht="15"/>
    <row r="278" s="49" customFormat="1" ht="15"/>
    <row r="279" s="49" customFormat="1" ht="15"/>
    <row r="280" s="49" customFormat="1" ht="15"/>
    <row r="281" s="49" customFormat="1" ht="15"/>
    <row r="282" s="49" customFormat="1" ht="15"/>
    <row r="283" s="49" customFormat="1" ht="15"/>
    <row r="284" s="49" customFormat="1" ht="15"/>
    <row r="285" s="49" customFormat="1" ht="15"/>
    <row r="286" s="49" customFormat="1" ht="15"/>
    <row r="287" s="49" customFormat="1" ht="15"/>
    <row r="288" s="49" customFormat="1" ht="15"/>
    <row r="289" s="49" customFormat="1" ht="15"/>
    <row r="290" s="49" customFormat="1" ht="15"/>
    <row r="291" s="49" customFormat="1" ht="15"/>
    <row r="292" s="49" customFormat="1" ht="15"/>
    <row r="293" s="49" customFormat="1" ht="15"/>
    <row r="294" s="49" customFormat="1" ht="15"/>
    <row r="295" s="49" customFormat="1" ht="15"/>
    <row r="296" s="49" customFormat="1" ht="15"/>
    <row r="297" s="49" customFormat="1" ht="15"/>
    <row r="298" s="49" customFormat="1" ht="15"/>
    <row r="299" s="49" customFormat="1" ht="15"/>
    <row r="300" s="49" customFormat="1" ht="15"/>
    <row r="301" s="49" customFormat="1" ht="15"/>
    <row r="302" s="49" customFormat="1" ht="15"/>
    <row r="303" s="49" customFormat="1" ht="15"/>
    <row r="304" s="49" customFormat="1" ht="15"/>
    <row r="305" s="49" customFormat="1" ht="15"/>
    <row r="306" s="49" customFormat="1" ht="15"/>
    <row r="307" s="49" customFormat="1" ht="15"/>
    <row r="308" s="49" customFormat="1" ht="15"/>
    <row r="309" s="49" customFormat="1" ht="15"/>
    <row r="310" s="49" customFormat="1" ht="15"/>
    <row r="311" s="49" customFormat="1" ht="15"/>
    <row r="312" s="49" customFormat="1" ht="15"/>
    <row r="313" s="49" customFormat="1" ht="15"/>
    <row r="314" s="49" customFormat="1" ht="15"/>
    <row r="315" s="49" customFormat="1" ht="15"/>
    <row r="316" s="49" customFormat="1" ht="15"/>
    <row r="317" s="49" customFormat="1" ht="15"/>
    <row r="318" s="49" customFormat="1" ht="15"/>
    <row r="319" s="49" customFormat="1" ht="15"/>
    <row r="320" s="49" customFormat="1" ht="15"/>
    <row r="321" s="49" customFormat="1" ht="15"/>
    <row r="322" s="49" customFormat="1" ht="15"/>
    <row r="323" s="49" customFormat="1" ht="15"/>
    <row r="324" s="49" customFormat="1" ht="15"/>
    <row r="325" s="49" customFormat="1" ht="15"/>
    <row r="326" s="49" customFormat="1" ht="15"/>
    <row r="327" s="49" customFormat="1" ht="15"/>
    <row r="328" s="49" customFormat="1" ht="15"/>
    <row r="329" s="49" customFormat="1" ht="15"/>
    <row r="330" s="49" customFormat="1" ht="15"/>
    <row r="331" s="49" customFormat="1" ht="15"/>
    <row r="332" s="49" customFormat="1" ht="15"/>
    <row r="333" s="49" customFormat="1" ht="15"/>
    <row r="334" s="49" customFormat="1" ht="15"/>
    <row r="335" s="49" customFormat="1" ht="15"/>
    <row r="336" s="49" customFormat="1" ht="15"/>
    <row r="337" s="49" customFormat="1" ht="15"/>
    <row r="338" s="49" customFormat="1" ht="15"/>
    <row r="339" s="49" customFormat="1" ht="15"/>
    <row r="340" s="49" customFormat="1" ht="15"/>
    <row r="341" s="49" customFormat="1" ht="15"/>
    <row r="342" s="49" customFormat="1" ht="15"/>
    <row r="343" s="49" customFormat="1" ht="15"/>
    <row r="344" s="49" customFormat="1" ht="15"/>
    <row r="345" s="49" customFormat="1" ht="15"/>
    <row r="346" s="49" customFormat="1" ht="15"/>
    <row r="347" s="49" customFormat="1" ht="15"/>
    <row r="348" s="49" customFormat="1" ht="15"/>
    <row r="349" s="49" customFormat="1" ht="15"/>
    <row r="350" s="49" customFormat="1" ht="15"/>
    <row r="351" s="49" customFormat="1" ht="15"/>
    <row r="352" s="49" customFormat="1" ht="15"/>
    <row r="353" s="49" customFormat="1" ht="15"/>
    <row r="354" s="49" customFormat="1" ht="15"/>
    <row r="355" s="49" customFormat="1" ht="15"/>
    <row r="356" s="49" customFormat="1" ht="15"/>
    <row r="357" s="49" customFormat="1" ht="15"/>
    <row r="358" s="49" customFormat="1" ht="15"/>
    <row r="359" s="49" customFormat="1" ht="15"/>
    <row r="360" s="49" customFormat="1" ht="15"/>
    <row r="361" s="49" customFormat="1" ht="15"/>
    <row r="362" s="49" customFormat="1" ht="15"/>
    <row r="363" s="49" customFormat="1" ht="15"/>
    <row r="364" s="49" customFormat="1" ht="15"/>
    <row r="365" s="49" customFormat="1" ht="15"/>
    <row r="366" s="49" customFormat="1" ht="15"/>
    <row r="367" s="49" customFormat="1" ht="15"/>
    <row r="368" s="49" customFormat="1" ht="15"/>
    <row r="369" s="49" customFormat="1" ht="15"/>
    <row r="370" s="49" customFormat="1" ht="15"/>
    <row r="371" s="49" customFormat="1" ht="15"/>
    <row r="372" s="49" customFormat="1" ht="15"/>
    <row r="373" s="49" customFormat="1" ht="15"/>
    <row r="374" s="49" customFormat="1" ht="15"/>
    <row r="375" s="49" customFormat="1" ht="15"/>
    <row r="376" s="49" customFormat="1" ht="15"/>
    <row r="377" s="49" customFormat="1" ht="15"/>
    <row r="378" s="49" customFormat="1" ht="15"/>
    <row r="379" s="49" customFormat="1" ht="15"/>
    <row r="380" s="49" customFormat="1" ht="15"/>
    <row r="381" s="49" customFormat="1" ht="15"/>
    <row r="382" s="49" customFormat="1" ht="15"/>
    <row r="383" s="49" customFormat="1" ht="15"/>
    <row r="384" s="49" customFormat="1" ht="15"/>
    <row r="385" s="49" customFormat="1" ht="15"/>
    <row r="386" s="49" customFormat="1" ht="15"/>
    <row r="387" s="49" customFormat="1" ht="15"/>
    <row r="388" s="49" customFormat="1" ht="15"/>
    <row r="389" s="49" customFormat="1" ht="15"/>
    <row r="390" s="49" customFormat="1" ht="15"/>
    <row r="391" s="49" customFormat="1" ht="15"/>
    <row r="392" s="49" customFormat="1" ht="15"/>
    <row r="393" s="49" customFormat="1" ht="15"/>
    <row r="394" s="49" customFormat="1" ht="15"/>
    <row r="395" s="49" customFormat="1" ht="15"/>
    <row r="396" s="49" customFormat="1" ht="15"/>
    <row r="397" s="49" customFormat="1" ht="15"/>
    <row r="398" s="49" customFormat="1" ht="15"/>
    <row r="399" s="49" customFormat="1" ht="15"/>
    <row r="400" s="49" customFormat="1" ht="15"/>
    <row r="401" s="49" customFormat="1" ht="15"/>
    <row r="402" s="49" customFormat="1" ht="15"/>
    <row r="403" s="49" customFormat="1" ht="15"/>
    <row r="404" s="49" customFormat="1" ht="15"/>
    <row r="405" s="49" customFormat="1" ht="15"/>
    <row r="406" s="49" customFormat="1" ht="15"/>
    <row r="407" s="49" customFormat="1" ht="15"/>
    <row r="408" s="49" customFormat="1" ht="15"/>
    <row r="409" s="49" customFormat="1" ht="15"/>
    <row r="410" s="49" customFormat="1" ht="15"/>
    <row r="411" s="49" customFormat="1" ht="15"/>
    <row r="412" s="49" customFormat="1" ht="15"/>
    <row r="413" s="49" customFormat="1" ht="15"/>
    <row r="414" s="49" customFormat="1" ht="15"/>
    <row r="415" s="49" customFormat="1" ht="15"/>
    <row r="416" s="49" customFormat="1" ht="15"/>
    <row r="417" s="49" customFormat="1" ht="15"/>
    <row r="418" s="49" customFormat="1" ht="15"/>
    <row r="419" s="49" customFormat="1" ht="15"/>
    <row r="420" s="49" customFormat="1" ht="15"/>
    <row r="421" s="49" customFormat="1" ht="15"/>
    <row r="422" s="49" customFormat="1" ht="15"/>
    <row r="423" s="49" customFormat="1" ht="15"/>
    <row r="424" s="49" customFormat="1" ht="15"/>
    <row r="425" s="49" customFormat="1" ht="15"/>
    <row r="426" s="49" customFormat="1" ht="15"/>
    <row r="427" s="49" customFormat="1" ht="15"/>
    <row r="428" s="49" customFormat="1" ht="15"/>
    <row r="429" s="49" customFormat="1" ht="15"/>
    <row r="430" s="49" customFormat="1" ht="15"/>
    <row r="431" s="49" customFormat="1" ht="15"/>
    <row r="432" s="49" customFormat="1" ht="15"/>
    <row r="433" s="49" customFormat="1" ht="15"/>
    <row r="434" s="49" customFormat="1" ht="15"/>
    <row r="435" s="49" customFormat="1" ht="15"/>
    <row r="436" s="49" customFormat="1" ht="15"/>
    <row r="437" s="49" customFormat="1" ht="15"/>
    <row r="438" s="49" customFormat="1" ht="15"/>
    <row r="439" s="49" customFormat="1" ht="15"/>
    <row r="440" s="49" customFormat="1" ht="15"/>
    <row r="441" s="49" customFormat="1" ht="15"/>
    <row r="442" s="49" customFormat="1" ht="15"/>
    <row r="443" s="49" customFormat="1" ht="15"/>
    <row r="444" s="49" customFormat="1" ht="15"/>
    <row r="445" s="49" customFormat="1" ht="15"/>
    <row r="446" s="49" customFormat="1" ht="15"/>
    <row r="447" s="49" customFormat="1" ht="15"/>
    <row r="448" s="49" customFormat="1" ht="15"/>
    <row r="449" s="49" customFormat="1" ht="15"/>
    <row r="450" s="49" customFormat="1" ht="15"/>
    <row r="451" s="49" customFormat="1" ht="15"/>
    <row r="452" s="49" customFormat="1" ht="15"/>
    <row r="453" s="49" customFormat="1" ht="15"/>
    <row r="454" s="49" customFormat="1" ht="15"/>
    <row r="455" s="49" customFormat="1" ht="15"/>
    <row r="456" s="49" customFormat="1" ht="15"/>
    <row r="457" s="49" customFormat="1" ht="15"/>
    <row r="458" s="49" customFormat="1" ht="15"/>
    <row r="459" s="49" customFormat="1" ht="15"/>
    <row r="460" s="49" customFormat="1" ht="15"/>
    <row r="461" s="49" customFormat="1" ht="15"/>
    <row r="462" s="49" customFormat="1" ht="15"/>
    <row r="463" s="49" customFormat="1" ht="15"/>
    <row r="464" s="49" customFormat="1" ht="15"/>
    <row r="465" s="49" customFormat="1" ht="15"/>
    <row r="466" s="49" customFormat="1" ht="15"/>
    <row r="467" s="49" customFormat="1" ht="15"/>
    <row r="468" s="49" customFormat="1" ht="15"/>
    <row r="469" s="49" customFormat="1" ht="15"/>
    <row r="470" s="49" customFormat="1" ht="15"/>
    <row r="471" s="49" customFormat="1" ht="15"/>
    <row r="472" s="49" customFormat="1" ht="15"/>
    <row r="473" s="49" customFormat="1" ht="15"/>
    <row r="474" s="49" customFormat="1" ht="15"/>
    <row r="475" s="49" customFormat="1" ht="15"/>
    <row r="476" s="49" customFormat="1" ht="15"/>
    <row r="477" s="49" customFormat="1" ht="15"/>
    <row r="478" s="49" customFormat="1" ht="15"/>
    <row r="479" s="49" customFormat="1" ht="15"/>
    <row r="480" s="49" customFormat="1" ht="15"/>
    <row r="481" s="49" customFormat="1" ht="15"/>
    <row r="482" s="49" customFormat="1" ht="15"/>
    <row r="483" s="49" customFormat="1" ht="15"/>
    <row r="484" s="49" customFormat="1" ht="15"/>
    <row r="485" s="49" customFormat="1" ht="15"/>
    <row r="486" s="49" customFormat="1" ht="15"/>
    <row r="487" s="49" customFormat="1" ht="15"/>
    <row r="488" s="49" customFormat="1" ht="15"/>
    <row r="489" s="49" customFormat="1" ht="15"/>
    <row r="490" s="49" customFormat="1" ht="15"/>
    <row r="491" s="49" customFormat="1" ht="15"/>
    <row r="492" s="49" customFormat="1" ht="15"/>
    <row r="493" s="49" customFormat="1" ht="15"/>
    <row r="494" s="49" customFormat="1" ht="15"/>
    <row r="495" s="49" customFormat="1" ht="15"/>
    <row r="496" s="49" customFormat="1" ht="15"/>
    <row r="497" s="49" customFormat="1" ht="15"/>
    <row r="498" s="49" customFormat="1" ht="15"/>
    <row r="499" s="49" customFormat="1" ht="15"/>
    <row r="500" s="49" customFormat="1" ht="15"/>
    <row r="501" s="49" customFormat="1" ht="15"/>
    <row r="502" s="49" customFormat="1" ht="15"/>
    <row r="503" s="49" customFormat="1" ht="15"/>
    <row r="504" s="49" customFormat="1" ht="15"/>
    <row r="505" s="49" customFormat="1" ht="15"/>
    <row r="506" s="49" customFormat="1" ht="15"/>
    <row r="507" s="49" customFormat="1" ht="15"/>
    <row r="508" s="49" customFormat="1" ht="15"/>
    <row r="509" s="49" customFormat="1" ht="15"/>
    <row r="510" s="49" customFormat="1" ht="15"/>
    <row r="511" s="49" customFormat="1" ht="15"/>
    <row r="512" s="49" customFormat="1" ht="15"/>
    <row r="513" s="49" customFormat="1" ht="15"/>
    <row r="514" s="49" customFormat="1" ht="15"/>
    <row r="515" s="49" customFormat="1" ht="15"/>
    <row r="516" s="49" customFormat="1" ht="15"/>
    <row r="517" s="49" customFormat="1" ht="15"/>
    <row r="518" s="49" customFormat="1" ht="15"/>
    <row r="519" s="49" customFormat="1" ht="15"/>
    <row r="520" s="49" customFormat="1" ht="15"/>
    <row r="521" s="49" customFormat="1" ht="15"/>
    <row r="522" s="49" customFormat="1" ht="15"/>
    <row r="523" s="49" customFormat="1" ht="15"/>
    <row r="524" s="49" customFormat="1" ht="15"/>
    <row r="525" s="49" customFormat="1" ht="15"/>
    <row r="526" s="49" customFormat="1" ht="15"/>
    <row r="527" s="49" customFormat="1" ht="15"/>
    <row r="528" s="49" customFormat="1" ht="15"/>
    <row r="529" s="49" customFormat="1" ht="15"/>
    <row r="530" s="49" customFormat="1" ht="15"/>
    <row r="531" s="49" customFormat="1" ht="15"/>
    <row r="532" s="49" customFormat="1" ht="15"/>
    <row r="533" s="49" customFormat="1" ht="15"/>
    <row r="534" s="49" customFormat="1" ht="15"/>
    <row r="535" s="49" customFormat="1" ht="15"/>
    <row r="536" s="49" customFormat="1" ht="15"/>
    <row r="537" s="49" customFormat="1" ht="15"/>
    <row r="538" s="49" customFormat="1" ht="15"/>
    <row r="539" s="49" customFormat="1" ht="15"/>
    <row r="540" s="49" customFormat="1" ht="15"/>
    <row r="541" s="49" customFormat="1" ht="15"/>
    <row r="542" s="49" customFormat="1" ht="15"/>
    <row r="543" s="49" customFormat="1" ht="15"/>
    <row r="544" s="49" customFormat="1" ht="15"/>
    <row r="545" s="49" customFormat="1" ht="15"/>
    <row r="546" s="49" customFormat="1" ht="15"/>
    <row r="547" s="49" customFormat="1" ht="15"/>
    <row r="548" s="49" customFormat="1" ht="15"/>
    <row r="549" s="49" customFormat="1" ht="15"/>
    <row r="550" s="49" customFormat="1" ht="15"/>
    <row r="551" s="49" customFormat="1" ht="15"/>
    <row r="552" s="49" customFormat="1" ht="15"/>
    <row r="553" s="49" customFormat="1" ht="15"/>
    <row r="554" s="49" customFormat="1" ht="15"/>
    <row r="555" s="49" customFormat="1" ht="15"/>
    <row r="556" s="49" customFormat="1" ht="15"/>
    <row r="557" s="49" customFormat="1" ht="15"/>
    <row r="558" s="49" customFormat="1" ht="15"/>
    <row r="559" s="49" customFormat="1" ht="15"/>
    <row r="560" s="49" customFormat="1" ht="15"/>
    <row r="561" s="49" customFormat="1" ht="15"/>
    <row r="562" s="49" customFormat="1" ht="15"/>
    <row r="563" s="49" customFormat="1" ht="15"/>
    <row r="564" s="49" customFormat="1" ht="15"/>
    <row r="565" s="49" customFormat="1" ht="15"/>
    <row r="566" s="49" customFormat="1" ht="15"/>
    <row r="567" s="49" customFormat="1" ht="15"/>
    <row r="568" s="49" customFormat="1" ht="15"/>
    <row r="569" s="49" customFormat="1" ht="15"/>
    <row r="570" s="49" customFormat="1" ht="15"/>
    <row r="571" s="49" customFormat="1" ht="15"/>
    <row r="572" s="49" customFormat="1" ht="15"/>
    <row r="573" s="49" customFormat="1" ht="15"/>
    <row r="574" s="49" customFormat="1" ht="15"/>
    <row r="575" s="49" customFormat="1" ht="15"/>
    <row r="576" s="49" customFormat="1" ht="15"/>
    <row r="577" s="49" customFormat="1" ht="15"/>
    <row r="578" s="49" customFormat="1" ht="15"/>
    <row r="579" s="49" customFormat="1" ht="15"/>
    <row r="580" s="49" customFormat="1" ht="15"/>
    <row r="581" s="49" customFormat="1" ht="15"/>
    <row r="582" s="49" customFormat="1" ht="15"/>
    <row r="583" s="49" customFormat="1" ht="15"/>
    <row r="584" s="49" customFormat="1" ht="15"/>
    <row r="585" s="49" customFormat="1" ht="15"/>
    <row r="586" s="49" customFormat="1" ht="15"/>
    <row r="587" s="49" customFormat="1" ht="15"/>
    <row r="588" s="49" customFormat="1" ht="15"/>
    <row r="589" s="49" customFormat="1" ht="15"/>
    <row r="590" s="49" customFormat="1" ht="15"/>
    <row r="591" s="49" customFormat="1" ht="15"/>
    <row r="592" s="49" customFormat="1" ht="15"/>
    <row r="593" s="49" customFormat="1" ht="15"/>
    <row r="594" s="49" customFormat="1" ht="15"/>
    <row r="595" s="49" customFormat="1" ht="15"/>
    <row r="596" s="49" customFormat="1" ht="15"/>
    <row r="597" s="49" customFormat="1" ht="15"/>
    <row r="598" s="49" customFormat="1" ht="15"/>
    <row r="599" s="49" customFormat="1" ht="15"/>
    <row r="600" s="49" customFormat="1" ht="15"/>
    <row r="601" s="49" customFormat="1" ht="15"/>
    <row r="602" s="49" customFormat="1" ht="15"/>
    <row r="603" s="49" customFormat="1" ht="15"/>
    <row r="604" s="49" customFormat="1" ht="15"/>
    <row r="605" s="49" customFormat="1" ht="15"/>
    <row r="606" s="49" customFormat="1" ht="15"/>
    <row r="607" s="49" customFormat="1" ht="15"/>
    <row r="608" s="49" customFormat="1" ht="15"/>
    <row r="609" s="49" customFormat="1" ht="15"/>
    <row r="610" s="49" customFormat="1" ht="15"/>
    <row r="611" s="49" customFormat="1" ht="15"/>
    <row r="612" s="49" customFormat="1" ht="15"/>
    <row r="613" s="49" customFormat="1" ht="15"/>
    <row r="614" s="49" customFormat="1" ht="15"/>
    <row r="615" s="49" customFormat="1" ht="15"/>
    <row r="616" s="49" customFormat="1" ht="15"/>
    <row r="617" s="49" customFormat="1" ht="15"/>
    <row r="618" s="49" customFormat="1" ht="15"/>
    <row r="619" s="49" customFormat="1" ht="15"/>
    <row r="620" s="49" customFormat="1" ht="15"/>
    <row r="621" s="49" customFormat="1" ht="15"/>
    <row r="622" s="49" customFormat="1" ht="15"/>
    <row r="623" s="49" customFormat="1" ht="15"/>
    <row r="624" s="49" customFormat="1" ht="15"/>
    <row r="625" s="49" customFormat="1" ht="15"/>
    <row r="626" s="49" customFormat="1" ht="15"/>
    <row r="627" s="49" customFormat="1" ht="15"/>
    <row r="628" s="49" customFormat="1" ht="15"/>
    <row r="629" s="49" customFormat="1" ht="15"/>
    <row r="630" s="49" customFormat="1" ht="15"/>
    <row r="631" s="49" customFormat="1" ht="15"/>
    <row r="632" s="49" customFormat="1" ht="15"/>
    <row r="633" s="49" customFormat="1" ht="15"/>
    <row r="634" s="49" customFormat="1" ht="15"/>
    <row r="635" s="49" customFormat="1" ht="15"/>
    <row r="636" s="49" customFormat="1" ht="15"/>
    <row r="637" s="49" customFormat="1" ht="15"/>
    <row r="638" s="49" customFormat="1" ht="15"/>
    <row r="639" s="49" customFormat="1" ht="15"/>
    <row r="640" s="49" customFormat="1" ht="15"/>
    <row r="641" s="49" customFormat="1" ht="15"/>
    <row r="642" s="49" customFormat="1" ht="15"/>
    <row r="643" s="49" customFormat="1" ht="15"/>
    <row r="644" s="49" customFormat="1" ht="15"/>
    <row r="645" s="49" customFormat="1" ht="15"/>
    <row r="646" s="49" customFormat="1" ht="15"/>
    <row r="647" s="49" customFormat="1" ht="15"/>
    <row r="648" s="49" customFormat="1" ht="15"/>
    <row r="649" s="49" customFormat="1" ht="15"/>
    <row r="650" s="49" customFormat="1" ht="15"/>
    <row r="651" s="49" customFormat="1" ht="15"/>
    <row r="652" s="49" customFormat="1" ht="15"/>
    <row r="653" s="49" customFormat="1" ht="15"/>
    <row r="654" s="49" customFormat="1" ht="15"/>
    <row r="655" s="49" customFormat="1" ht="15"/>
    <row r="656" s="49" customFormat="1" ht="15"/>
    <row r="657" s="49" customFormat="1" ht="15"/>
    <row r="658" s="49" customFormat="1" ht="15"/>
    <row r="659" s="49" customFormat="1" ht="15"/>
    <row r="660" s="49" customFormat="1" ht="15"/>
    <row r="661" s="49" customFormat="1" ht="15"/>
    <row r="662" s="49" customFormat="1" ht="15"/>
    <row r="663" s="49" customFormat="1" ht="15"/>
    <row r="664" s="49" customFormat="1" ht="15"/>
    <row r="665" s="49" customFormat="1" ht="15"/>
    <row r="666" s="49" customFormat="1" ht="15"/>
    <row r="667" s="49" customFormat="1" ht="15"/>
    <row r="668" s="49" customFormat="1" ht="15"/>
    <row r="669" s="49" customFormat="1" ht="15"/>
    <row r="670" s="49" customFormat="1" ht="15"/>
    <row r="671" s="49" customFormat="1" ht="15"/>
    <row r="672" s="49" customFormat="1" ht="15"/>
    <row r="673" s="49" customFormat="1" ht="15"/>
    <row r="674" s="49" customFormat="1" ht="15"/>
    <row r="675" s="49" customFormat="1" ht="15"/>
    <row r="676" s="49" customFormat="1" ht="15"/>
    <row r="677" s="49" customFormat="1" ht="15"/>
    <row r="678" s="49" customFormat="1" ht="15"/>
    <row r="679" s="49" customFormat="1" ht="15"/>
    <row r="680" s="49" customFormat="1" ht="15"/>
    <row r="681" s="49" customFormat="1" ht="15"/>
    <row r="682" s="49" customFormat="1" ht="15"/>
    <row r="683" s="49" customFormat="1" ht="15"/>
    <row r="684" s="49" customFormat="1" ht="15"/>
    <row r="685" s="49" customFormat="1" ht="15"/>
    <row r="686" s="49" customFormat="1" ht="15"/>
    <row r="687" s="49" customFormat="1" ht="15"/>
    <row r="688" s="49" customFormat="1" ht="15"/>
    <row r="689" s="49" customFormat="1" ht="15"/>
    <row r="690" s="49" customFormat="1" ht="15"/>
    <row r="691" s="49" customFormat="1" ht="15"/>
    <row r="692" s="49" customFormat="1" ht="15"/>
    <row r="693" s="49" customFormat="1" ht="15"/>
    <row r="694" s="49" customFormat="1" ht="15"/>
    <row r="695" s="49" customFormat="1" ht="15"/>
    <row r="696" s="49" customFormat="1" ht="15"/>
    <row r="697" s="49" customFormat="1" ht="15"/>
    <row r="698" s="49" customFormat="1" ht="15"/>
    <row r="699" s="49" customFormat="1" ht="15"/>
    <row r="700" s="49" customFormat="1" ht="15"/>
    <row r="701" s="49" customFormat="1" ht="15"/>
    <row r="702" s="49" customFormat="1" ht="15"/>
    <row r="703" s="49" customFormat="1" ht="15"/>
    <row r="704" s="49" customFormat="1" ht="15"/>
    <row r="705" s="49" customFormat="1" ht="15"/>
    <row r="706" s="49" customFormat="1" ht="15"/>
    <row r="707" s="49" customFormat="1" ht="15"/>
    <row r="708" s="49" customFormat="1" ht="15"/>
    <row r="709" s="49" customFormat="1" ht="15"/>
    <row r="710" s="49" customFormat="1" ht="15"/>
    <row r="711" s="49" customFormat="1" ht="15"/>
    <row r="712" s="49" customFormat="1" ht="15"/>
    <row r="713" s="49" customFormat="1" ht="15"/>
    <row r="714" s="49" customFormat="1" ht="15"/>
    <row r="715" s="49" customFormat="1" ht="15"/>
    <row r="716" s="49" customFormat="1" ht="15"/>
    <row r="717" s="49" customFormat="1" ht="15"/>
    <row r="718" s="49" customFormat="1" ht="15"/>
    <row r="719" s="49" customFormat="1" ht="15"/>
    <row r="720" s="49" customFormat="1" ht="15"/>
    <row r="721" s="49" customFormat="1" ht="15"/>
    <row r="722" s="49" customFormat="1" ht="15"/>
    <row r="723" s="49" customFormat="1" ht="15"/>
    <row r="724" s="49" customFormat="1" ht="15"/>
    <row r="725" s="49" customFormat="1" ht="15"/>
    <row r="726" s="49" customFormat="1" ht="15"/>
    <row r="727" s="49" customFormat="1" ht="15"/>
    <row r="728" s="49" customFormat="1" ht="15"/>
    <row r="729" s="49" customFormat="1" ht="15"/>
    <row r="730" s="49" customFormat="1" ht="15"/>
    <row r="731" s="49" customFormat="1" ht="15"/>
    <row r="732" s="49" customFormat="1" ht="15"/>
    <row r="733" s="49" customFormat="1" ht="15"/>
    <row r="734" s="49" customFormat="1" ht="15"/>
    <row r="735" s="49" customFormat="1" ht="15"/>
    <row r="736" s="49" customFormat="1" ht="15"/>
    <row r="737" s="49" customFormat="1" ht="15"/>
    <row r="738" s="49" customFormat="1" ht="15"/>
    <row r="739" s="49" customFormat="1" ht="15"/>
    <row r="740" s="49" customFormat="1" ht="15"/>
    <row r="741" s="49" customFormat="1" ht="15"/>
    <row r="742" s="49" customFormat="1" ht="15"/>
    <row r="743" s="49" customFormat="1" ht="15"/>
    <row r="744" s="49" customFormat="1" ht="15"/>
    <row r="745" s="49" customFormat="1" ht="15"/>
    <row r="746" s="49" customFormat="1" ht="15"/>
    <row r="747" s="49" customFormat="1" ht="15"/>
    <row r="748" s="49" customFormat="1" ht="15"/>
    <row r="749" s="49" customFormat="1" ht="15"/>
    <row r="750" s="49" customFormat="1" ht="15"/>
    <row r="751" s="49" customFormat="1" ht="15"/>
    <row r="752" s="49" customFormat="1" ht="15"/>
    <row r="753" s="49" customFormat="1" ht="15"/>
    <row r="754" s="49" customFormat="1" ht="15"/>
    <row r="755" s="49" customFormat="1" ht="15"/>
    <row r="756" s="49" customFormat="1" ht="15"/>
    <row r="757" s="49" customFormat="1" ht="15"/>
    <row r="758" s="49" customFormat="1" ht="15"/>
    <row r="759" s="49" customFormat="1" ht="15"/>
    <row r="760" s="49" customFormat="1" ht="15"/>
    <row r="761" s="49" customFormat="1" ht="15"/>
    <row r="762" s="49" customFormat="1" ht="15"/>
    <row r="763" s="49" customFormat="1" ht="15"/>
    <row r="764" s="49" customFormat="1" ht="15"/>
    <row r="765" s="49" customFormat="1" ht="15"/>
    <row r="766" s="49" customFormat="1" ht="15"/>
    <row r="767" s="49" customFormat="1" ht="15"/>
    <row r="768" s="49" customFormat="1" ht="15"/>
    <row r="769" s="49" customFormat="1" ht="15"/>
    <row r="770" s="49" customFormat="1" ht="15"/>
    <row r="771" s="49" customFormat="1" ht="15"/>
    <row r="772" s="49" customFormat="1" ht="15"/>
    <row r="773" s="49" customFormat="1" ht="15"/>
    <row r="774" s="49" customFormat="1" ht="15"/>
    <row r="775" s="49" customFormat="1" ht="15"/>
    <row r="776" s="49" customFormat="1" ht="15"/>
    <row r="777" s="49" customFormat="1" ht="15"/>
    <row r="778" s="49" customFormat="1" ht="15"/>
    <row r="779" s="49" customFormat="1" ht="15"/>
    <row r="780" s="49" customFormat="1" ht="15"/>
    <row r="781" s="49" customFormat="1" ht="15"/>
    <row r="782" s="49" customFormat="1" ht="15"/>
    <row r="783" s="49" customFormat="1" ht="15"/>
    <row r="784" s="49" customFormat="1" ht="15"/>
    <row r="785" s="49" customFormat="1" ht="15"/>
    <row r="786" s="49" customFormat="1" ht="15"/>
    <row r="787" s="49" customFormat="1" ht="15"/>
    <row r="788" s="49" customFormat="1" ht="15"/>
    <row r="789" s="49" customFormat="1" ht="15"/>
    <row r="790" s="49" customFormat="1" ht="15"/>
    <row r="791" s="49" customFormat="1" ht="15"/>
    <row r="792" s="49" customFormat="1" ht="15"/>
    <row r="793" s="49" customFormat="1" ht="15"/>
    <row r="794" s="49" customFormat="1" ht="15"/>
    <row r="795" s="49" customFormat="1" ht="15"/>
    <row r="796" s="49" customFormat="1" ht="15"/>
    <row r="797" s="49" customFormat="1" ht="15"/>
    <row r="798" s="49" customFormat="1" ht="15"/>
    <row r="799" s="49" customFormat="1" ht="15"/>
    <row r="800" s="49" customFormat="1" ht="15"/>
    <row r="801" s="49" customFormat="1" ht="15"/>
    <row r="802" s="49" customFormat="1" ht="15"/>
    <row r="803" s="49" customFormat="1" ht="15"/>
    <row r="804" s="49" customFormat="1" ht="15"/>
    <row r="805" s="49" customFormat="1" ht="15"/>
    <row r="806" s="49" customFormat="1" ht="15"/>
    <row r="807" s="49" customFormat="1" ht="15"/>
    <row r="808" s="49" customFormat="1" ht="15"/>
    <row r="809" s="49" customFormat="1" ht="15"/>
    <row r="810" s="49" customFormat="1" ht="15"/>
    <row r="811" s="49" customFormat="1" ht="15"/>
    <row r="812" s="49" customFormat="1" ht="15"/>
    <row r="813" s="49" customFormat="1" ht="15"/>
    <row r="814" s="49" customFormat="1" ht="15"/>
    <row r="815" s="49" customFormat="1" ht="15"/>
    <row r="816" s="49" customFormat="1" ht="15"/>
    <row r="817" s="49" customFormat="1" ht="15"/>
    <row r="818" s="49" customFormat="1" ht="15"/>
    <row r="819" s="49" customFormat="1" ht="15"/>
    <row r="820" s="49" customFormat="1" ht="15"/>
    <row r="821" s="49" customFormat="1" ht="15"/>
    <row r="822" s="49" customFormat="1" ht="15"/>
    <row r="823" s="49" customFormat="1" ht="15"/>
    <row r="824" s="49" customFormat="1" ht="15"/>
    <row r="825" s="49" customFormat="1" ht="15"/>
    <row r="826" s="49" customFormat="1" ht="15"/>
    <row r="827" s="49" customFormat="1" ht="15"/>
    <row r="828" s="49" customFormat="1" ht="15"/>
    <row r="829" s="49" customFormat="1" ht="15"/>
    <row r="830" s="49" customFormat="1" ht="15"/>
    <row r="831" s="49" customFormat="1" ht="15"/>
    <row r="832" s="49" customFormat="1" ht="15"/>
    <row r="833" s="49" customFormat="1" ht="15"/>
    <row r="834" s="49" customFormat="1" ht="15"/>
    <row r="835" s="49" customFormat="1" ht="15"/>
    <row r="836" s="49" customFormat="1" ht="15"/>
    <row r="837" s="49" customFormat="1" ht="15"/>
    <row r="838" s="49" customFormat="1" ht="15"/>
    <row r="839" s="49" customFormat="1" ht="15"/>
    <row r="840" s="49" customFormat="1" ht="15"/>
    <row r="841" s="49" customFormat="1" ht="15"/>
    <row r="842" s="49" customFormat="1" ht="15"/>
    <row r="843" s="49" customFormat="1" ht="15"/>
    <row r="844" s="49" customFormat="1" ht="15"/>
    <row r="845" s="49" customFormat="1" ht="15"/>
    <row r="846" s="49" customFormat="1" ht="15"/>
    <row r="847" s="49" customFormat="1" ht="15"/>
    <row r="848" s="49" customFormat="1" ht="15"/>
    <row r="849" s="49" customFormat="1" ht="15"/>
    <row r="850" s="49" customFormat="1" ht="15"/>
    <row r="851" s="49" customFormat="1" ht="15"/>
    <row r="852" s="49" customFormat="1" ht="15"/>
    <row r="853" s="49" customFormat="1" ht="15"/>
    <row r="854" s="49" customFormat="1" ht="15"/>
    <row r="855" s="49" customFormat="1" ht="15"/>
    <row r="856" s="49" customFormat="1" ht="15"/>
    <row r="857" s="49" customFormat="1" ht="15"/>
    <row r="858" s="49" customFormat="1" ht="15"/>
    <row r="859" s="49" customFormat="1" ht="15"/>
    <row r="860" s="49" customFormat="1" ht="15"/>
    <row r="861" s="49" customFormat="1" ht="15"/>
    <row r="862" s="49" customFormat="1" ht="15"/>
    <row r="863" s="49" customFormat="1" ht="15"/>
    <row r="864" s="49" customFormat="1" ht="15"/>
    <row r="865" s="49" customFormat="1" ht="15"/>
    <row r="866" s="49" customFormat="1" ht="15"/>
    <row r="867" s="49" customFormat="1" ht="15"/>
    <row r="868" s="49" customFormat="1" ht="15"/>
    <row r="869" s="49" customFormat="1" ht="15"/>
    <row r="870" s="49" customFormat="1" ht="15"/>
    <row r="871" s="49" customFormat="1" ht="15"/>
    <row r="872" s="49" customFormat="1" ht="15"/>
    <row r="873" s="49" customFormat="1" ht="15"/>
    <row r="874" s="49" customFormat="1" ht="15"/>
    <row r="875" s="49" customFormat="1" ht="15"/>
    <row r="876" s="49" customFormat="1" ht="15"/>
    <row r="877" s="49" customFormat="1" ht="15"/>
    <row r="878" s="49" customFormat="1" ht="15"/>
    <row r="879" s="49" customFormat="1" ht="15"/>
    <row r="880" s="49" customFormat="1" ht="15"/>
    <row r="881" s="49" customFormat="1" ht="15"/>
    <row r="882" s="49" customFormat="1" ht="15"/>
    <row r="883" s="49" customFormat="1" ht="15"/>
    <row r="884" s="49" customFormat="1" ht="15"/>
    <row r="885" s="49" customFormat="1" ht="15"/>
    <row r="886" s="49" customFormat="1" ht="15"/>
    <row r="887" s="49" customFormat="1" ht="15"/>
    <row r="888" s="49" customFormat="1" ht="15"/>
    <row r="889" s="49" customFormat="1" ht="15"/>
    <row r="890" s="49" customFormat="1" ht="15"/>
    <row r="891" s="49" customFormat="1" ht="15"/>
    <row r="892" s="49" customFormat="1" ht="15"/>
    <row r="893" s="49" customFormat="1" ht="15"/>
    <row r="894" s="49" customFormat="1" ht="15"/>
    <row r="895" s="49" customFormat="1" ht="15"/>
    <row r="896" s="49" customFormat="1" ht="15"/>
    <row r="897" s="49" customFormat="1" ht="15"/>
    <row r="898" s="49" customFormat="1" ht="15"/>
    <row r="899" s="49" customFormat="1" ht="15"/>
    <row r="900" s="49" customFormat="1" ht="15"/>
    <row r="901" s="49" customFormat="1" ht="15"/>
    <row r="902" s="49" customFormat="1" ht="15"/>
    <row r="903" s="49" customFormat="1" ht="15"/>
    <row r="904" s="49" customFormat="1" ht="15"/>
    <row r="905" s="49" customFormat="1" ht="15"/>
    <row r="906" s="49" customFormat="1" ht="15"/>
    <row r="907" s="49" customFormat="1" ht="15"/>
    <row r="908" s="49" customFormat="1" ht="15"/>
    <row r="909" s="49" customFormat="1" ht="15"/>
    <row r="910" s="49" customFormat="1" ht="15"/>
    <row r="911" s="49" customFormat="1" ht="15"/>
    <row r="912" s="49" customFormat="1" ht="15"/>
    <row r="913" s="49" customFormat="1" ht="15"/>
    <row r="914" s="49" customFormat="1" ht="15"/>
    <row r="915" s="49" customFormat="1" ht="15"/>
    <row r="916" s="49" customFormat="1" ht="15"/>
    <row r="917" s="49" customFormat="1" ht="15"/>
    <row r="918" s="49" customFormat="1" ht="15"/>
    <row r="919" s="49" customFormat="1" ht="15"/>
    <row r="920" s="49" customFormat="1" ht="15"/>
    <row r="921" s="49" customFormat="1" ht="15"/>
    <row r="922" s="49" customFormat="1" ht="15"/>
    <row r="923" s="49" customFormat="1" ht="15"/>
    <row r="924" s="49" customFormat="1" ht="15"/>
    <row r="925" s="49" customFormat="1" ht="15"/>
    <row r="926" s="49" customFormat="1" ht="15"/>
    <row r="927" s="49" customFormat="1" ht="15"/>
    <row r="928" s="49" customFormat="1" ht="15"/>
    <row r="929" s="49" customFormat="1" ht="15"/>
    <row r="930" s="49" customFormat="1" ht="15"/>
    <row r="931" s="49" customFormat="1" ht="15"/>
    <row r="932" s="49" customFormat="1" ht="15"/>
    <row r="933" s="49" customFormat="1" ht="15"/>
    <row r="934" s="49" customFormat="1" ht="15"/>
    <row r="935" s="49" customFormat="1" ht="15"/>
    <row r="936" s="49" customFormat="1" ht="15"/>
    <row r="937" s="49" customFormat="1" ht="15"/>
    <row r="938" s="49" customFormat="1" ht="15"/>
    <row r="939" s="49" customFormat="1" ht="15"/>
    <row r="940" s="49" customFormat="1" ht="15"/>
    <row r="941" s="49" customFormat="1" ht="15"/>
    <row r="942" s="49" customFormat="1" ht="15"/>
    <row r="943" s="49" customFormat="1" ht="15"/>
    <row r="944" s="49" customFormat="1" ht="15"/>
    <row r="945" s="49" customFormat="1" ht="15"/>
    <row r="946" s="49" customFormat="1" ht="15"/>
    <row r="947" s="49" customFormat="1" ht="15"/>
    <row r="948" s="49" customFormat="1" ht="15"/>
    <row r="949" s="49" customFormat="1" ht="15"/>
    <row r="950" s="49" customFormat="1" ht="15"/>
    <row r="951" s="49" customFormat="1" ht="15"/>
    <row r="952" s="49" customFormat="1" ht="15"/>
    <row r="953" s="49" customFormat="1" ht="15"/>
    <row r="954" s="49" customFormat="1" ht="15"/>
    <row r="955" s="49" customFormat="1" ht="15"/>
    <row r="956" s="49" customFormat="1" ht="15"/>
    <row r="957" s="49" customFormat="1" ht="15"/>
    <row r="958" s="49" customFormat="1" ht="15"/>
    <row r="959" s="49" customFormat="1" ht="15"/>
    <row r="960" s="49" customFormat="1" ht="15"/>
    <row r="961" s="49" customFormat="1" ht="15"/>
    <row r="962" s="49" customFormat="1" ht="15"/>
    <row r="963" s="49" customFormat="1" ht="15"/>
    <row r="964" s="49" customFormat="1" ht="15"/>
    <row r="965" s="49" customFormat="1" ht="15"/>
    <row r="966" s="49" customFormat="1" ht="15"/>
    <row r="967" s="49" customFormat="1" ht="15"/>
    <row r="968" s="49" customFormat="1" ht="15"/>
    <row r="969" s="49" customFormat="1" ht="15"/>
    <row r="970" s="49" customFormat="1" ht="15"/>
    <row r="971" s="49" customFormat="1" ht="15"/>
    <row r="972" s="49" customFormat="1" ht="15"/>
    <row r="973" s="49" customFormat="1" ht="15"/>
    <row r="974" s="49" customFormat="1" ht="15"/>
    <row r="975" s="49" customFormat="1" ht="15"/>
    <row r="976" s="49" customFormat="1" ht="15"/>
    <row r="977" s="49" customFormat="1" ht="15"/>
    <row r="978" s="49" customFormat="1" ht="15"/>
    <row r="979" s="49" customFormat="1" ht="15"/>
    <row r="980" s="49" customFormat="1" ht="15"/>
    <row r="981" s="49" customFormat="1" ht="15"/>
    <row r="982" s="49" customFormat="1" ht="15"/>
    <row r="983" s="49" customFormat="1" ht="15"/>
    <row r="984" s="49" customFormat="1" ht="15"/>
    <row r="985" s="49" customFormat="1" ht="15"/>
    <row r="986" s="49" customFormat="1" ht="15"/>
    <row r="987" s="49" customFormat="1" ht="15"/>
    <row r="988" s="49" customFormat="1" ht="15"/>
    <row r="989" s="49" customFormat="1" ht="15"/>
    <row r="990" s="49" customFormat="1" ht="15"/>
    <row r="991" s="49" customFormat="1" ht="15"/>
    <row r="992" s="49" customFormat="1" ht="15"/>
    <row r="993" s="49" customFormat="1" ht="15"/>
    <row r="994" s="49" customFormat="1" ht="15"/>
    <row r="995" s="49" customFormat="1" ht="15"/>
    <row r="996" s="49" customFormat="1" ht="15"/>
    <row r="997" s="49" customFormat="1" ht="15"/>
    <row r="998" s="49" customFormat="1" ht="15"/>
    <row r="999" s="49" customFormat="1" ht="15"/>
    <row r="1000" s="49" customFormat="1" ht="15"/>
    <row r="1001" s="49" customFormat="1" ht="15"/>
    <row r="1002" s="49" customFormat="1" ht="15"/>
    <row r="1003" s="49" customFormat="1" ht="15"/>
    <row r="1004" s="49" customFormat="1" ht="15"/>
    <row r="1005" s="49" customFormat="1" ht="15"/>
    <row r="1006" s="49" customFormat="1" ht="15"/>
    <row r="1007" s="49" customFormat="1" ht="15"/>
    <row r="1008" s="49" customFormat="1" ht="15"/>
    <row r="1009" s="49" customFormat="1" ht="15"/>
    <row r="1010" s="49" customFormat="1" ht="15"/>
    <row r="1011" s="49" customFormat="1" ht="15"/>
    <row r="1012" s="49" customFormat="1" ht="15"/>
    <row r="1013" s="49" customFormat="1" ht="15"/>
    <row r="1014" s="49" customFormat="1" ht="15"/>
    <row r="1015" s="49" customFormat="1" ht="15"/>
    <row r="1016" s="49" customFormat="1" ht="15"/>
    <row r="1017" s="49" customFormat="1" ht="15"/>
    <row r="1018" s="49" customFormat="1" ht="15"/>
    <row r="1019" s="49" customFormat="1" ht="15"/>
    <row r="1020" s="49" customFormat="1" ht="15"/>
    <row r="1021" s="49" customFormat="1" ht="15"/>
    <row r="1022" s="49" customFormat="1" ht="15"/>
    <row r="1023" s="49" customFormat="1" ht="15"/>
    <row r="1024" s="49" customFormat="1" ht="15"/>
    <row r="1025" s="49" customFormat="1" ht="15"/>
    <row r="1026" s="49" customFormat="1" ht="15"/>
    <row r="1027" s="49" customFormat="1" ht="15"/>
    <row r="1028" s="49" customFormat="1" ht="15"/>
    <row r="1029" s="49" customFormat="1" ht="15"/>
    <row r="1030" s="49" customFormat="1" ht="15"/>
    <row r="1031" s="49" customFormat="1" ht="15"/>
    <row r="1032" s="49" customFormat="1" ht="15"/>
    <row r="1033" s="49" customFormat="1" ht="15"/>
    <row r="1034" s="49" customFormat="1" ht="15"/>
    <row r="1035" s="49" customFormat="1" ht="15"/>
    <row r="1036" s="49" customFormat="1" ht="15"/>
    <row r="1037" s="49" customFormat="1" ht="15"/>
    <row r="1038" s="49" customFormat="1" ht="15"/>
    <row r="1039" s="49" customFormat="1" ht="15"/>
    <row r="1040" s="49" customFormat="1" ht="15"/>
    <row r="1041" s="49" customFormat="1" ht="15"/>
    <row r="1042" s="49" customFormat="1" ht="15"/>
    <row r="1043" s="49" customFormat="1" ht="15"/>
    <row r="1044" s="49" customFormat="1" ht="15"/>
    <row r="1045" s="49" customFormat="1" ht="15"/>
    <row r="1046" s="49" customFormat="1" ht="15"/>
    <row r="1047" s="49" customFormat="1" ht="15"/>
    <row r="1048" s="49" customFormat="1" ht="15"/>
    <row r="1049" s="49" customFormat="1" ht="15"/>
    <row r="1050" s="49" customFormat="1" ht="15"/>
    <row r="1051" s="49" customFormat="1" ht="15"/>
    <row r="1052" s="49" customFormat="1" ht="15"/>
    <row r="1053" s="49" customFormat="1" ht="15"/>
    <row r="1054" s="49" customFormat="1" ht="15"/>
    <row r="1055" s="49" customFormat="1" ht="15"/>
    <row r="1056" s="49" customFormat="1" ht="15"/>
    <row r="1057" s="49" customFormat="1" ht="15"/>
    <row r="1058" s="49" customFormat="1" ht="15"/>
    <row r="1059" s="49" customFormat="1" ht="15"/>
    <row r="1060" s="49" customFormat="1" ht="15"/>
    <row r="1061" s="49" customFormat="1" ht="15"/>
    <row r="1062" s="49" customFormat="1" ht="15"/>
    <row r="1063" s="49" customFormat="1" ht="15"/>
    <row r="1064" s="49" customFormat="1" ht="15"/>
    <row r="1065" s="49" customFormat="1" ht="15"/>
    <row r="1066" s="49" customFormat="1" ht="15"/>
    <row r="1067" s="49" customFormat="1" ht="15"/>
    <row r="1068" s="49" customFormat="1" ht="15"/>
    <row r="1069" s="49" customFormat="1" ht="15"/>
    <row r="1070" s="49" customFormat="1" ht="15"/>
    <row r="1071" s="49" customFormat="1" ht="15"/>
    <row r="1072" s="49" customFormat="1" ht="15"/>
    <row r="1073" s="49" customFormat="1" ht="15"/>
    <row r="1074" s="49" customFormat="1" ht="15"/>
    <row r="1075" s="49" customFormat="1" ht="15"/>
    <row r="1076" s="49" customFormat="1" ht="15"/>
    <row r="1077" s="49" customFormat="1" ht="15"/>
    <row r="1078" s="49" customFormat="1" ht="15"/>
    <row r="1079" s="49" customFormat="1" ht="15"/>
    <row r="1080" s="49" customFormat="1" ht="15"/>
    <row r="1081" s="49" customFormat="1" ht="15"/>
    <row r="1082" s="49" customFormat="1" ht="15"/>
    <row r="1083" s="49" customFormat="1" ht="15"/>
    <row r="1084" s="49" customFormat="1" ht="15"/>
    <row r="1085" s="49" customFormat="1" ht="15"/>
    <row r="1086" s="49" customFormat="1" ht="15"/>
    <row r="1087" s="49" customFormat="1" ht="15"/>
    <row r="1088" s="49" customFormat="1" ht="15"/>
    <row r="1089" s="49" customFormat="1" ht="15"/>
    <row r="1090" s="49" customFormat="1" ht="15"/>
    <row r="1091" s="49" customFormat="1" ht="15"/>
    <row r="1092" s="49" customFormat="1" ht="15"/>
    <row r="1093" s="49" customFormat="1" ht="15"/>
    <row r="1094" s="49" customFormat="1" ht="15"/>
    <row r="1095" s="49" customFormat="1" ht="15"/>
    <row r="1096" s="49" customFormat="1" ht="15"/>
    <row r="1097" s="49" customFormat="1" ht="15"/>
    <row r="1098" s="49" customFormat="1" ht="15"/>
    <row r="1099" s="49" customFormat="1" ht="15"/>
    <row r="1100" s="49" customFormat="1" ht="15"/>
    <row r="1101" s="49" customFormat="1" ht="15"/>
    <row r="1102" s="49" customFormat="1" ht="15"/>
    <row r="1103" s="49" customFormat="1" ht="15"/>
    <row r="1104" s="49" customFormat="1" ht="15"/>
    <row r="1105" s="49" customFormat="1" ht="15"/>
    <row r="1106" s="49" customFormat="1" ht="15"/>
    <row r="1107" s="49" customFormat="1" ht="15"/>
    <row r="1108" s="49" customFormat="1" ht="15"/>
    <row r="1109" s="49" customFormat="1" ht="15"/>
    <row r="1110" s="49" customFormat="1" ht="15"/>
    <row r="1111" s="49" customFormat="1" ht="15"/>
    <row r="1112" s="49" customFormat="1" ht="15"/>
    <row r="1113" s="49" customFormat="1" ht="15"/>
    <row r="1114" s="49" customFormat="1" ht="15"/>
    <row r="1115" s="49" customFormat="1" ht="15"/>
    <row r="1116" s="49" customFormat="1" ht="15"/>
    <row r="1117" s="49" customFormat="1" ht="15"/>
    <row r="1118" s="49" customFormat="1" ht="15"/>
    <row r="1119" s="49" customFormat="1" ht="15"/>
    <row r="1120" s="49" customFormat="1" ht="15"/>
    <row r="1121" s="49" customFormat="1" ht="15"/>
    <row r="1122" s="49" customFormat="1" ht="15"/>
    <row r="1123" s="49" customFormat="1" ht="15"/>
    <row r="1124" s="49" customFormat="1" ht="15"/>
    <row r="1125" s="49" customFormat="1" ht="15"/>
    <row r="1126" s="49" customFormat="1" ht="15"/>
    <row r="1127" s="49" customFormat="1" ht="15"/>
    <row r="1128" s="49" customFormat="1" ht="15"/>
    <row r="1129" s="49" customFormat="1" ht="15"/>
    <row r="1130" s="49" customFormat="1" ht="15"/>
    <row r="1131" s="49" customFormat="1" ht="15"/>
    <row r="1132" s="49" customFormat="1" ht="15"/>
    <row r="1133" s="49" customFormat="1" ht="15"/>
    <row r="1134" s="49" customFormat="1" ht="15"/>
    <row r="1135" s="49" customFormat="1" ht="15"/>
    <row r="1136" s="49" customFormat="1" ht="15"/>
    <row r="1137" s="49" customFormat="1" ht="15"/>
    <row r="1138" s="49" customFormat="1" ht="15"/>
    <row r="1139" s="49" customFormat="1" ht="15"/>
    <row r="1140" s="49" customFormat="1" ht="15"/>
    <row r="1141" s="49" customFormat="1" ht="15"/>
    <row r="1142" s="49" customFormat="1" ht="15"/>
    <row r="1143" s="49" customFormat="1" ht="15"/>
    <row r="1144" s="49" customFormat="1" ht="15"/>
    <row r="1145" s="49" customFormat="1" ht="15"/>
    <row r="1146" s="49" customFormat="1" ht="15"/>
    <row r="1147" s="49" customFormat="1" ht="15"/>
    <row r="1148" s="49" customFormat="1" ht="15"/>
    <row r="1149" s="49" customFormat="1" ht="15"/>
    <row r="1150" s="49" customFormat="1" ht="15"/>
    <row r="1151" s="49" customFormat="1" ht="15"/>
    <row r="1152" s="49" customFormat="1" ht="15"/>
    <row r="1153" s="49" customFormat="1" ht="15"/>
    <row r="1154" s="49" customFormat="1" ht="15"/>
    <row r="1155" s="49" customFormat="1" ht="15"/>
    <row r="1156" s="49" customFormat="1" ht="15"/>
    <row r="1157" s="49" customFormat="1" ht="15"/>
    <row r="1158" s="49" customFormat="1" ht="15"/>
    <row r="1159" s="49" customFormat="1" ht="15"/>
    <row r="1160" s="49" customFormat="1" ht="15"/>
    <row r="1161" s="49" customFormat="1" ht="15"/>
    <row r="1162" s="49" customFormat="1" ht="15"/>
    <row r="1163" s="49" customFormat="1" ht="15"/>
    <row r="1164" s="49" customFormat="1" ht="15"/>
    <row r="1165" s="49" customFormat="1" ht="15"/>
    <row r="1166" s="49" customFormat="1" ht="15"/>
    <row r="1167" s="49" customFormat="1" ht="15"/>
    <row r="1168" s="49" customFormat="1" ht="15"/>
    <row r="1169" s="49" customFormat="1" ht="15"/>
    <row r="1170" s="49" customFormat="1" ht="15"/>
    <row r="1171" s="49" customFormat="1" ht="15"/>
    <row r="1172" s="49" customFormat="1" ht="15"/>
    <row r="1173" s="49" customFormat="1" ht="15"/>
    <row r="1174" s="49" customFormat="1" ht="15"/>
    <row r="1175" s="49" customFormat="1" ht="15"/>
    <row r="1176" s="49" customFormat="1" ht="15"/>
    <row r="1177" s="49" customFormat="1" ht="15"/>
    <row r="1178" s="49" customFormat="1" ht="15"/>
    <row r="1179" s="49" customFormat="1" ht="15"/>
    <row r="1180" s="49" customFormat="1" ht="15"/>
    <row r="1181" s="49" customFormat="1" ht="15"/>
    <row r="1182" s="49" customFormat="1" ht="15"/>
    <row r="1183" s="49" customFormat="1" ht="15"/>
    <row r="1184" s="49" customFormat="1" ht="15"/>
    <row r="1185" s="49" customFormat="1" ht="15"/>
    <row r="1186" s="49" customFormat="1" ht="15"/>
    <row r="1187" s="49" customFormat="1" ht="15"/>
    <row r="1188" s="49" customFormat="1" ht="15"/>
    <row r="1189" s="49" customFormat="1" ht="15"/>
    <row r="1190" s="49" customFormat="1" ht="15"/>
    <row r="1191" s="49" customFormat="1" ht="15"/>
    <row r="1192" s="49" customFormat="1" ht="15"/>
    <row r="1193" s="49" customFormat="1" ht="15"/>
    <row r="1194" s="49" customFormat="1" ht="15"/>
    <row r="1195" s="49" customFormat="1" ht="15"/>
    <row r="1196" s="49" customFormat="1" ht="15"/>
    <row r="1197" s="49" customFormat="1" ht="15"/>
  </sheetData>
  <phoneticPr fontId="15" type="noConversion"/>
  <printOptions horizontalCentered="1" verticalCentered="1"/>
  <pageMargins left="0.19685039370078741" right="0" top="0.23622047244094491" bottom="0.19685039370078741" header="0.19685039370078741" footer="0.51181102362204722"/>
  <pageSetup paperSize="9" scale="48" firstPageNumber="13" orientation="landscape" r:id="rId1"/>
  <headerFooter alignWithMargins="0">
    <oddHeader>&amp;L&amp;"Times New Roman,Gras"DGRH A1-1&amp;RJuin 2013</oddHeader>
    <oddFooter>&amp;L           (Source:  enquête enseignants non permanents, DGRH A1-1, juin 2013)&amp;R&amp;"Times New Roman,Gras"&amp;12&amp;P</oddFooter>
  </headerFooter>
</worksheet>
</file>

<file path=xl/worksheets/sheet18.xml><?xml version="1.0" encoding="utf-8"?>
<worksheet xmlns="http://schemas.openxmlformats.org/spreadsheetml/2006/main" xmlns:r="http://schemas.openxmlformats.org/officeDocument/2006/relationships">
  <sheetPr codeName="Feuil13" enableFormatConditionsCalculation="0"/>
  <dimension ref="A1:Z22"/>
  <sheetViews>
    <sheetView showZeros="0" zoomScale="50" zoomScaleNormal="50" workbookViewId="0">
      <selection activeCell="F25" sqref="F25"/>
    </sheetView>
  </sheetViews>
  <sheetFormatPr baseColWidth="10" defaultColWidth="10.28515625" defaultRowHeight="19.5"/>
  <cols>
    <col min="1" max="1" width="42.85546875" style="11" customWidth="1"/>
    <col min="2" max="15" width="13.7109375" style="8" customWidth="1"/>
    <col min="16" max="16" width="15.7109375" style="8" customWidth="1"/>
    <col min="17" max="17" width="13.7109375" style="8" customWidth="1"/>
    <col min="18" max="18" width="14.5703125" style="8" customWidth="1"/>
    <col min="19" max="19" width="12.7109375" style="8" bestFit="1" customWidth="1"/>
    <col min="20" max="22" width="10.42578125" style="8" bestFit="1" customWidth="1"/>
    <col min="23" max="25" width="12.7109375" style="8" bestFit="1" customWidth="1"/>
    <col min="26" max="16384" width="10.28515625" style="8"/>
  </cols>
  <sheetData>
    <row r="1" spans="1:26" s="2" customFormat="1" ht="21.75" customHeight="1">
      <c r="A1" s="1" t="s">
        <v>1395</v>
      </c>
      <c r="B1" s="1"/>
      <c r="C1" s="1"/>
      <c r="D1" s="1"/>
      <c r="E1" s="1"/>
      <c r="F1" s="1"/>
      <c r="G1" s="1"/>
      <c r="H1" s="1"/>
      <c r="I1" s="1"/>
      <c r="J1" s="1"/>
      <c r="K1" s="1"/>
      <c r="L1" s="1"/>
      <c r="M1" s="1"/>
      <c r="N1" s="1"/>
      <c r="O1" s="1"/>
      <c r="P1" s="1"/>
      <c r="Q1" s="1"/>
      <c r="R1" s="1"/>
    </row>
    <row r="2" spans="1:26" s="4" customFormat="1" ht="23.25">
      <c r="A2" s="1"/>
      <c r="B2" s="5"/>
      <c r="C2" s="5"/>
      <c r="D2" s="5"/>
      <c r="E2" s="5"/>
      <c r="F2" s="5"/>
      <c r="G2" s="5"/>
      <c r="H2" s="5"/>
      <c r="I2" s="5"/>
      <c r="J2" s="5"/>
      <c r="K2" s="5"/>
      <c r="L2" s="5"/>
      <c r="M2" s="5"/>
      <c r="N2" s="5"/>
      <c r="O2" s="5"/>
    </row>
    <row r="3" spans="1:26" s="4" customFormat="1" ht="23.25">
      <c r="A3" s="3"/>
      <c r="B3" s="3"/>
      <c r="C3" s="3"/>
      <c r="D3" s="3"/>
      <c r="E3" s="3"/>
      <c r="F3" s="3"/>
      <c r="G3" s="3"/>
      <c r="H3" s="3"/>
      <c r="I3" s="3"/>
      <c r="J3" s="3"/>
      <c r="K3" s="3"/>
      <c r="L3" s="3"/>
      <c r="M3" s="3"/>
      <c r="N3" s="3"/>
      <c r="O3" s="3"/>
      <c r="P3" s="3"/>
      <c r="Q3" s="3"/>
      <c r="R3" s="3"/>
    </row>
    <row r="4" spans="1:26" s="4" customFormat="1" ht="23.25">
      <c r="A4" s="904" t="s">
        <v>520</v>
      </c>
      <c r="B4" s="904"/>
      <c r="C4" s="904"/>
      <c r="D4" s="904"/>
      <c r="E4" s="904"/>
      <c r="F4" s="904"/>
      <c r="G4" s="904"/>
      <c r="H4" s="904"/>
      <c r="I4" s="904"/>
      <c r="J4" s="904"/>
      <c r="K4" s="904"/>
      <c r="L4" s="904"/>
      <c r="M4" s="904"/>
      <c r="N4" s="904"/>
      <c r="O4" s="904"/>
      <c r="P4" s="904"/>
      <c r="Q4" s="904"/>
      <c r="R4" s="904"/>
    </row>
    <row r="5" spans="1:26" s="4" customFormat="1" ht="23.25">
      <c r="A5" s="904" t="s">
        <v>964</v>
      </c>
      <c r="B5" s="907"/>
      <c r="C5" s="906"/>
      <c r="D5" s="906"/>
      <c r="E5" s="906"/>
      <c r="F5" s="906"/>
      <c r="G5" s="906"/>
      <c r="H5" s="906"/>
      <c r="I5" s="906"/>
      <c r="J5" s="906"/>
      <c r="K5" s="906"/>
      <c r="L5" s="906"/>
      <c r="M5" s="906"/>
      <c r="N5" s="906"/>
      <c r="O5" s="906"/>
      <c r="P5" s="906"/>
      <c r="Q5" s="906"/>
      <c r="R5" s="906"/>
    </row>
    <row r="6" spans="1:26" ht="28.5" customHeight="1">
      <c r="A6" s="6"/>
      <c r="B6" s="7"/>
      <c r="C6" s="7"/>
      <c r="D6" s="7"/>
      <c r="E6" s="7"/>
      <c r="F6" s="7"/>
      <c r="G6" s="7"/>
      <c r="H6" s="7"/>
      <c r="I6" s="7"/>
      <c r="J6" s="7"/>
      <c r="K6" s="7"/>
      <c r="L6" s="7"/>
      <c r="M6" s="7"/>
      <c r="N6" s="7"/>
      <c r="O6" s="7"/>
      <c r="P6" s="7"/>
      <c r="Q6" s="7"/>
      <c r="R6" s="122" t="s">
        <v>790</v>
      </c>
    </row>
    <row r="7" spans="1:26" s="10" customFormat="1" ht="22.5">
      <c r="A7" s="1"/>
      <c r="B7" s="1"/>
      <c r="C7" s="1"/>
      <c r="D7" s="1"/>
      <c r="E7" s="1"/>
      <c r="F7" s="1"/>
      <c r="G7" s="1"/>
      <c r="H7" s="1"/>
      <c r="I7" s="1"/>
      <c r="J7" s="1"/>
      <c r="K7" s="1"/>
      <c r="L7" s="1"/>
      <c r="M7" s="1"/>
      <c r="N7" s="1"/>
      <c r="O7" s="1"/>
      <c r="P7" s="1"/>
      <c r="Q7" s="1"/>
      <c r="R7" s="1"/>
    </row>
    <row r="8" spans="1:26" ht="29.25" customHeight="1"/>
    <row r="9" spans="1:26" ht="147.75" customHeight="1">
      <c r="A9" s="29" t="s">
        <v>581</v>
      </c>
      <c r="B9" s="30" t="s">
        <v>573</v>
      </c>
      <c r="C9" s="1293"/>
      <c r="D9" s="1315" t="s">
        <v>574</v>
      </c>
      <c r="E9" s="1316"/>
      <c r="F9" s="1305" t="s">
        <v>439</v>
      </c>
      <c r="G9" s="1322"/>
      <c r="H9" s="1315" t="s">
        <v>440</v>
      </c>
      <c r="I9" s="1316"/>
      <c r="J9" s="1315" t="s">
        <v>441</v>
      </c>
      <c r="K9" s="1316"/>
      <c r="L9" s="12" t="s">
        <v>442</v>
      </c>
      <c r="M9" s="12"/>
      <c r="N9" s="12"/>
      <c r="O9" s="13"/>
      <c r="P9" s="30" t="s">
        <v>443</v>
      </c>
      <c r="Q9" s="1293"/>
      <c r="R9" s="31"/>
      <c r="Z9" s="1196"/>
    </row>
    <row r="10" spans="1:26" ht="46.5" customHeight="1">
      <c r="A10" s="32"/>
      <c r="B10" s="33"/>
      <c r="C10" s="1336"/>
      <c r="D10" s="1317"/>
      <c r="E10" s="1318"/>
      <c r="F10" s="1306"/>
      <c r="G10" s="1323"/>
      <c r="H10" s="1317"/>
      <c r="I10" s="1318"/>
      <c r="J10" s="1317"/>
      <c r="K10" s="1318"/>
      <c r="L10" s="1345" t="s">
        <v>444</v>
      </c>
      <c r="M10" s="14"/>
      <c r="N10" s="97" t="s">
        <v>445</v>
      </c>
      <c r="O10" s="35"/>
      <c r="P10" s="36"/>
      <c r="Q10" s="1294"/>
      <c r="R10" s="37"/>
    </row>
    <row r="11" spans="1:26" s="11" customFormat="1" ht="42" customHeight="1">
      <c r="A11" s="666"/>
      <c r="B11" s="667" t="s">
        <v>547</v>
      </c>
      <c r="C11" s="1364" t="s">
        <v>548</v>
      </c>
      <c r="D11" s="1366" t="s">
        <v>547</v>
      </c>
      <c r="E11" s="1367" t="s">
        <v>548</v>
      </c>
      <c r="F11" s="1365" t="s">
        <v>547</v>
      </c>
      <c r="G11" s="1364" t="s">
        <v>548</v>
      </c>
      <c r="H11" s="1366" t="s">
        <v>547</v>
      </c>
      <c r="I11" s="1367" t="s">
        <v>548</v>
      </c>
      <c r="J11" s="1366" t="s">
        <v>547</v>
      </c>
      <c r="K11" s="1367" t="s">
        <v>548</v>
      </c>
      <c r="L11" s="1365" t="s">
        <v>547</v>
      </c>
      <c r="M11" s="667" t="s">
        <v>548</v>
      </c>
      <c r="N11" s="667" t="s">
        <v>547</v>
      </c>
      <c r="O11" s="667" t="s">
        <v>548</v>
      </c>
      <c r="P11" s="667" t="s">
        <v>547</v>
      </c>
      <c r="Q11" s="667" t="s">
        <v>548</v>
      </c>
      <c r="R11" s="667" t="s">
        <v>447</v>
      </c>
    </row>
    <row r="12" spans="1:26" ht="50.25" customHeight="1">
      <c r="A12" s="17" t="s">
        <v>517</v>
      </c>
      <c r="B12" s="39">
        <v>60</v>
      </c>
      <c r="C12" s="39">
        <v>57</v>
      </c>
      <c r="D12" s="39">
        <v>6</v>
      </c>
      <c r="E12" s="39">
        <v>2</v>
      </c>
      <c r="F12" s="39">
        <v>3</v>
      </c>
      <c r="G12" s="39">
        <v>1</v>
      </c>
      <c r="H12" s="39">
        <v>22</v>
      </c>
      <c r="I12" s="39">
        <v>20</v>
      </c>
      <c r="J12" s="39">
        <v>214</v>
      </c>
      <c r="K12" s="1337">
        <v>247</v>
      </c>
      <c r="L12" s="1396">
        <v>67</v>
      </c>
      <c r="M12" s="1346">
        <v>80</v>
      </c>
      <c r="N12" s="39">
        <v>0</v>
      </c>
      <c r="O12" s="39">
        <v>0</v>
      </c>
      <c r="P12" s="683">
        <v>372</v>
      </c>
      <c r="Q12" s="683">
        <v>407</v>
      </c>
      <c r="R12" s="1285">
        <v>779</v>
      </c>
    </row>
    <row r="13" spans="1:26" ht="50.25" customHeight="1">
      <c r="A13" s="17" t="s">
        <v>518</v>
      </c>
      <c r="B13" s="39">
        <v>163</v>
      </c>
      <c r="C13" s="39">
        <v>131</v>
      </c>
      <c r="D13" s="39">
        <v>11</v>
      </c>
      <c r="E13" s="39">
        <v>9</v>
      </c>
      <c r="F13" s="39">
        <v>9</v>
      </c>
      <c r="G13" s="39">
        <v>12</v>
      </c>
      <c r="H13" s="39">
        <v>39</v>
      </c>
      <c r="I13" s="39">
        <v>55</v>
      </c>
      <c r="J13" s="39">
        <v>496</v>
      </c>
      <c r="K13" s="1337">
        <v>528</v>
      </c>
      <c r="L13" s="1396">
        <v>201</v>
      </c>
      <c r="M13" s="1346">
        <v>191</v>
      </c>
      <c r="N13" s="39">
        <v>1</v>
      </c>
      <c r="O13" s="39">
        <v>3</v>
      </c>
      <c r="P13" s="683">
        <v>919</v>
      </c>
      <c r="Q13" s="683">
        <v>926</v>
      </c>
      <c r="R13" s="1285">
        <v>1845</v>
      </c>
    </row>
    <row r="14" spans="1:26" ht="67.5" customHeight="1">
      <c r="A14" s="51" t="s">
        <v>519</v>
      </c>
      <c r="B14" s="39">
        <v>198</v>
      </c>
      <c r="C14" s="39">
        <v>136</v>
      </c>
      <c r="D14" s="39">
        <v>16</v>
      </c>
      <c r="E14" s="39">
        <v>15</v>
      </c>
      <c r="F14" s="39">
        <v>16</v>
      </c>
      <c r="G14" s="39">
        <v>12</v>
      </c>
      <c r="H14" s="39">
        <v>82</v>
      </c>
      <c r="I14" s="39">
        <v>86</v>
      </c>
      <c r="J14" s="39">
        <v>793</v>
      </c>
      <c r="K14" s="1337">
        <v>918</v>
      </c>
      <c r="L14" s="1396">
        <v>200</v>
      </c>
      <c r="M14" s="1346">
        <v>227</v>
      </c>
      <c r="N14" s="39">
        <v>0</v>
      </c>
      <c r="O14" s="39">
        <v>2</v>
      </c>
      <c r="P14" s="683">
        <v>1305</v>
      </c>
      <c r="Q14" s="683">
        <v>1394</v>
      </c>
      <c r="R14" s="1285">
        <v>2699</v>
      </c>
      <c r="S14" s="43"/>
    </row>
    <row r="15" spans="1:26" ht="47.25" customHeight="1" thickBot="1">
      <c r="A15" s="684" t="s">
        <v>447</v>
      </c>
      <c r="B15" s="683">
        <v>421</v>
      </c>
      <c r="C15" s="1338">
        <v>324</v>
      </c>
      <c r="D15" s="1343">
        <v>33</v>
      </c>
      <c r="E15" s="1344">
        <v>26</v>
      </c>
      <c r="F15" s="1340">
        <v>28</v>
      </c>
      <c r="G15" s="1338">
        <v>25</v>
      </c>
      <c r="H15" s="1343">
        <v>143</v>
      </c>
      <c r="I15" s="1344">
        <v>161</v>
      </c>
      <c r="J15" s="1343">
        <v>1503</v>
      </c>
      <c r="K15" s="1344">
        <v>1693</v>
      </c>
      <c r="L15" s="1340">
        <v>468</v>
      </c>
      <c r="M15" s="683">
        <v>498</v>
      </c>
      <c r="N15" s="683">
        <v>1</v>
      </c>
      <c r="O15" s="683">
        <v>5</v>
      </c>
      <c r="P15" s="683">
        <v>2596</v>
      </c>
      <c r="Q15" s="683">
        <v>2727</v>
      </c>
      <c r="R15" s="1285">
        <v>5323</v>
      </c>
    </row>
    <row r="16" spans="1:26" ht="33" customHeight="1" thickTop="1" thickBot="1">
      <c r="B16" s="40"/>
      <c r="C16" s="40"/>
      <c r="D16" s="40"/>
      <c r="E16" s="40"/>
      <c r="F16" s="40"/>
      <c r="G16" s="40"/>
      <c r="H16" s="40"/>
      <c r="I16" s="40"/>
      <c r="J16" s="40"/>
      <c r="K16" s="40"/>
      <c r="L16" s="40"/>
      <c r="M16" s="40"/>
      <c r="N16" s="40"/>
      <c r="O16" s="40"/>
      <c r="P16" s="1000" t="s">
        <v>779</v>
      </c>
      <c r="Q16" s="1001">
        <v>5323</v>
      </c>
    </row>
    <row r="17" spans="1:18" s="4" customFormat="1" ht="30" customHeight="1" thickTop="1">
      <c r="A17" s="1288" t="s">
        <v>1384</v>
      </c>
    </row>
    <row r="18" spans="1:18" s="49" customFormat="1" ht="33" customHeight="1">
      <c r="A18" s="1497" t="s">
        <v>1092</v>
      </c>
      <c r="B18" s="1295">
        <v>61</v>
      </c>
      <c r="C18" s="1353">
        <v>51</v>
      </c>
      <c r="D18" s="1352">
        <v>7</v>
      </c>
      <c r="E18" s="1353">
        <v>0</v>
      </c>
      <c r="F18" s="1352">
        <v>21</v>
      </c>
      <c r="G18" s="1353">
        <v>18</v>
      </c>
      <c r="H18" s="1352">
        <v>15</v>
      </c>
      <c r="I18" s="1353">
        <v>13</v>
      </c>
      <c r="J18" s="1352">
        <v>41</v>
      </c>
      <c r="K18" s="1353">
        <v>90</v>
      </c>
      <c r="L18" s="1352">
        <v>468</v>
      </c>
      <c r="M18" s="1295">
        <v>498</v>
      </c>
      <c r="P18" s="1303">
        <v>613</v>
      </c>
      <c r="Q18" s="1303">
        <v>670</v>
      </c>
      <c r="R18" s="1303">
        <v>1283</v>
      </c>
    </row>
    <row r="19" spans="1:18" s="49" customFormat="1" ht="18" customHeight="1">
      <c r="A19" s="11"/>
      <c r="B19" s="1265"/>
      <c r="C19" s="1265"/>
      <c r="D19" s="1265"/>
      <c r="E19" s="1265"/>
      <c r="F19" s="1265"/>
      <c r="G19" s="1265"/>
      <c r="H19" s="1265"/>
      <c r="I19" s="1265"/>
      <c r="J19" s="1265"/>
      <c r="K19" s="1265"/>
      <c r="L19" s="1265"/>
      <c r="M19" s="1282"/>
      <c r="P19" s="1281"/>
      <c r="Q19" s="1292" t="s">
        <v>425</v>
      </c>
      <c r="R19" s="1281"/>
    </row>
    <row r="20" spans="1:18" s="49" customFormat="1" ht="42" customHeight="1">
      <c r="A20" s="1498" t="s">
        <v>1093</v>
      </c>
      <c r="B20" s="1295">
        <v>0</v>
      </c>
      <c r="C20" s="1353">
        <v>1</v>
      </c>
      <c r="D20" s="1352">
        <v>0</v>
      </c>
      <c r="E20" s="1353">
        <v>0</v>
      </c>
      <c r="F20" s="1352">
        <v>1</v>
      </c>
      <c r="G20" s="1353">
        <v>0</v>
      </c>
      <c r="H20" s="1352">
        <v>0</v>
      </c>
      <c r="I20" s="1353">
        <v>0</v>
      </c>
      <c r="J20" s="1352">
        <v>1</v>
      </c>
      <c r="K20" s="1353">
        <v>3</v>
      </c>
      <c r="L20" s="1352">
        <v>0</v>
      </c>
      <c r="M20" s="1295">
        <v>2</v>
      </c>
      <c r="N20" s="1282"/>
      <c r="O20" s="1282"/>
      <c r="P20" s="1303">
        <v>2</v>
      </c>
      <c r="Q20" s="1303">
        <v>6</v>
      </c>
      <c r="R20" s="1303">
        <v>8</v>
      </c>
    </row>
    <row r="21" spans="1:18" s="49" customFormat="1" ht="15"/>
    <row r="22" spans="1:18" s="49" customFormat="1" ht="15"/>
  </sheetData>
  <dataConsolidate>
    <dataRefs count="1">
      <dataRef name="$B$20:$Q$22+lettres!$B$20:$Q$22+sciences!$B$20:$Q$22+pharmacie!$B$20:$Q$22" r:id="rId1"/>
    </dataRefs>
  </dataConsolidate>
  <phoneticPr fontId="15" type="noConversion"/>
  <printOptions horizontalCentered="1" verticalCentered="1"/>
  <pageMargins left="0.19685039370078741" right="0.35433070866141736" top="0.23622047244094491" bottom="0.19685039370078741" header="0.19685039370078741" footer="0.51181102362204722"/>
  <pageSetup paperSize="9" scale="48" firstPageNumber="14" orientation="landscape" r:id="rId2"/>
  <headerFooter alignWithMargins="0">
    <oddHeader>&amp;L&amp;"Times New Roman,Gras"DGRH A1-1&amp;RJuin 2013</oddHeader>
    <oddFooter>&amp;L        (Source:  enquête enseignants non permanents, DGRH A1-1, juin 2013)&amp;R&amp;"Times New Roman,Gras"&amp;12&amp;P</oddFooter>
  </headerFooter>
</worksheet>
</file>

<file path=xl/worksheets/sheet19.xml><?xml version="1.0" encoding="utf-8"?>
<worksheet xmlns="http://schemas.openxmlformats.org/spreadsheetml/2006/main" xmlns:r="http://schemas.openxmlformats.org/officeDocument/2006/relationships">
  <sheetPr codeName="Feuil14" enableFormatConditionsCalculation="0"/>
  <dimension ref="A1:S972"/>
  <sheetViews>
    <sheetView showZeros="0" zoomScale="50" zoomScaleNormal="50" workbookViewId="0">
      <selection activeCell="S42" sqref="S42"/>
    </sheetView>
  </sheetViews>
  <sheetFormatPr baseColWidth="10" defaultColWidth="10.28515625" defaultRowHeight="19.5"/>
  <cols>
    <col min="1" max="1" width="42.85546875" style="11" customWidth="1"/>
    <col min="2" max="15" width="13.7109375" style="8" customWidth="1"/>
    <col min="16" max="16" width="15.7109375" style="8" customWidth="1"/>
    <col min="17" max="17" width="13.7109375" style="8" customWidth="1"/>
    <col min="18" max="18" width="14.5703125" style="8" customWidth="1"/>
    <col min="19" max="16384" width="10.28515625" style="8"/>
  </cols>
  <sheetData>
    <row r="1" spans="1:19" s="2" customFormat="1" ht="21.75" customHeight="1">
      <c r="A1" s="1" t="s">
        <v>1395</v>
      </c>
      <c r="B1" s="1"/>
      <c r="C1" s="1"/>
      <c r="D1" s="1"/>
      <c r="E1" s="1"/>
      <c r="F1" s="1"/>
      <c r="G1" s="1"/>
      <c r="H1" s="1"/>
      <c r="I1" s="1"/>
      <c r="J1" s="1"/>
      <c r="K1" s="1"/>
      <c r="L1" s="1"/>
      <c r="M1" s="1"/>
      <c r="N1" s="1"/>
      <c r="O1" s="1"/>
      <c r="P1" s="1"/>
      <c r="Q1" s="1"/>
      <c r="R1" s="1"/>
    </row>
    <row r="2" spans="1:19" s="4" customFormat="1" ht="23.25">
      <c r="A2" s="1"/>
      <c r="B2" s="5"/>
      <c r="C2" s="5"/>
      <c r="D2" s="5"/>
      <c r="E2" s="5"/>
      <c r="F2" s="5"/>
      <c r="G2" s="5"/>
      <c r="H2" s="5"/>
      <c r="I2" s="5"/>
      <c r="J2" s="5"/>
      <c r="K2" s="5"/>
      <c r="L2" s="5"/>
      <c r="M2" s="5"/>
      <c r="N2" s="5"/>
      <c r="O2" s="5"/>
    </row>
    <row r="3" spans="1:19" s="4" customFormat="1" ht="23.25">
      <c r="A3" s="3"/>
      <c r="B3" s="3"/>
      <c r="C3" s="3"/>
      <c r="D3" s="3"/>
      <c r="E3" s="3"/>
      <c r="F3" s="3"/>
      <c r="G3" s="3"/>
      <c r="H3" s="3"/>
      <c r="I3" s="3"/>
      <c r="J3" s="3"/>
      <c r="K3" s="3"/>
      <c r="L3" s="3"/>
      <c r="M3" s="3"/>
      <c r="N3" s="3"/>
      <c r="O3" s="3"/>
      <c r="P3" s="3"/>
      <c r="Q3" s="3"/>
      <c r="R3" s="3"/>
    </row>
    <row r="4" spans="1:19" s="4" customFormat="1" ht="23.25">
      <c r="A4" s="904" t="s">
        <v>520</v>
      </c>
      <c r="B4" s="904"/>
      <c r="C4" s="904"/>
      <c r="D4" s="904"/>
      <c r="E4" s="904"/>
      <c r="F4" s="904"/>
      <c r="G4" s="904"/>
      <c r="H4" s="904"/>
      <c r="I4" s="904"/>
      <c r="J4" s="904"/>
      <c r="K4" s="904"/>
      <c r="L4" s="904"/>
      <c r="M4" s="904"/>
      <c r="N4" s="904"/>
      <c r="O4" s="904"/>
      <c r="P4" s="904"/>
      <c r="Q4" s="904"/>
      <c r="R4" s="904"/>
    </row>
    <row r="5" spans="1:19" s="4" customFormat="1" ht="23.25">
      <c r="A5" s="906" t="s">
        <v>778</v>
      </c>
      <c r="B5" s="907"/>
      <c r="C5" s="906"/>
      <c r="D5" s="906"/>
      <c r="E5" s="906"/>
      <c r="F5" s="906"/>
      <c r="G5" s="906"/>
      <c r="H5" s="906"/>
      <c r="I5" s="906"/>
      <c r="J5" s="906"/>
      <c r="K5" s="906"/>
      <c r="L5" s="906"/>
      <c r="M5" s="906"/>
      <c r="N5" s="906"/>
      <c r="O5" s="906"/>
      <c r="P5" s="906"/>
      <c r="Q5" s="906"/>
      <c r="R5" s="906"/>
    </row>
    <row r="6" spans="1:19" ht="28.5" customHeight="1">
      <c r="A6" s="6"/>
      <c r="B6" s="7"/>
      <c r="C6" s="7"/>
      <c r="D6" s="7"/>
      <c r="E6" s="7"/>
      <c r="F6" s="7"/>
      <c r="G6" s="7"/>
      <c r="H6" s="7"/>
      <c r="I6" s="7"/>
      <c r="J6" s="7"/>
      <c r="K6" s="7"/>
      <c r="L6" s="7"/>
      <c r="M6" s="7"/>
      <c r="N6" s="7"/>
      <c r="O6" s="7"/>
      <c r="P6" s="7"/>
      <c r="Q6" s="7"/>
      <c r="R6" s="122" t="s">
        <v>945</v>
      </c>
    </row>
    <row r="7" spans="1:19" s="10" customFormat="1" ht="22.5">
      <c r="A7" s="1" t="s">
        <v>963</v>
      </c>
      <c r="B7" s="1"/>
      <c r="C7" s="1"/>
      <c r="D7" s="1"/>
      <c r="E7" s="1"/>
      <c r="F7" s="1"/>
      <c r="G7" s="1"/>
      <c r="H7" s="1"/>
      <c r="I7" s="1"/>
      <c r="J7" s="1"/>
      <c r="K7" s="1"/>
      <c r="L7" s="1"/>
      <c r="M7" s="1"/>
      <c r="N7" s="1"/>
      <c r="O7" s="1"/>
      <c r="P7" s="1"/>
      <c r="Q7" s="1"/>
      <c r="R7" s="1"/>
    </row>
    <row r="8" spans="1:19" ht="29.25" customHeight="1"/>
    <row r="9" spans="1:19" ht="147.75" customHeight="1">
      <c r="A9" s="29" t="s">
        <v>581</v>
      </c>
      <c r="B9" s="30" t="s">
        <v>573</v>
      </c>
      <c r="C9" s="1293"/>
      <c r="D9" s="1315" t="s">
        <v>574</v>
      </c>
      <c r="E9" s="1316"/>
      <c r="F9" s="1305" t="s">
        <v>439</v>
      </c>
      <c r="G9" s="1322"/>
      <c r="H9" s="1315" t="s">
        <v>440</v>
      </c>
      <c r="I9" s="1316"/>
      <c r="J9" s="1315" t="s">
        <v>441</v>
      </c>
      <c r="K9" s="1316"/>
      <c r="L9" s="12" t="s">
        <v>442</v>
      </c>
      <c r="M9" s="12"/>
      <c r="N9" s="12"/>
      <c r="O9" s="13"/>
      <c r="P9" s="30" t="s">
        <v>443</v>
      </c>
      <c r="Q9" s="1293"/>
      <c r="R9" s="31"/>
    </row>
    <row r="10" spans="1:19" ht="46.5" customHeight="1">
      <c r="A10" s="32"/>
      <c r="B10" s="33"/>
      <c r="C10" s="1336"/>
      <c r="D10" s="1317"/>
      <c r="E10" s="1318"/>
      <c r="F10" s="1306"/>
      <c r="G10" s="1323"/>
      <c r="H10" s="1317"/>
      <c r="I10" s="1318"/>
      <c r="J10" s="1317"/>
      <c r="K10" s="1318"/>
      <c r="L10" s="1345" t="s">
        <v>444</v>
      </c>
      <c r="M10" s="14"/>
      <c r="N10" s="97" t="s">
        <v>445</v>
      </c>
      <c r="O10" s="35"/>
      <c r="P10" s="36"/>
      <c r="Q10" s="1294"/>
      <c r="R10" s="37"/>
    </row>
    <row r="11" spans="1:19" s="16" customFormat="1" ht="42" customHeight="1">
      <c r="A11" s="38"/>
      <c r="B11" s="44" t="s">
        <v>547</v>
      </c>
      <c r="C11" s="1379" t="s">
        <v>548</v>
      </c>
      <c r="D11" s="1381" t="s">
        <v>547</v>
      </c>
      <c r="E11" s="1382" t="s">
        <v>548</v>
      </c>
      <c r="F11" s="1380" t="s">
        <v>547</v>
      </c>
      <c r="G11" s="1379" t="s">
        <v>548</v>
      </c>
      <c r="H11" s="1381" t="s">
        <v>547</v>
      </c>
      <c r="I11" s="1382" t="s">
        <v>548</v>
      </c>
      <c r="J11" s="1381" t="s">
        <v>547</v>
      </c>
      <c r="K11" s="1382" t="s">
        <v>548</v>
      </c>
      <c r="L11" s="1380" t="s">
        <v>547</v>
      </c>
      <c r="M11" s="44" t="s">
        <v>548</v>
      </c>
      <c r="N11" s="44" t="s">
        <v>547</v>
      </c>
      <c r="O11" s="44" t="s">
        <v>548</v>
      </c>
      <c r="P11" s="667" t="s">
        <v>547</v>
      </c>
      <c r="Q11" s="667" t="s">
        <v>548</v>
      </c>
      <c r="R11" s="667" t="s">
        <v>447</v>
      </c>
    </row>
    <row r="12" spans="1:19" ht="50.25" customHeight="1">
      <c r="A12" s="17" t="s">
        <v>517</v>
      </c>
      <c r="B12" s="39">
        <v>2</v>
      </c>
      <c r="C12" s="1337">
        <v>4</v>
      </c>
      <c r="D12" s="1341"/>
      <c r="E12" s="1342"/>
      <c r="F12" s="1339"/>
      <c r="G12" s="1337"/>
      <c r="H12" s="1341">
        <v>8</v>
      </c>
      <c r="I12" s="1342">
        <v>7</v>
      </c>
      <c r="J12" s="1341">
        <v>91</v>
      </c>
      <c r="K12" s="1342">
        <v>80</v>
      </c>
      <c r="L12" s="1346">
        <v>8</v>
      </c>
      <c r="M12" s="1299">
        <v>15</v>
      </c>
      <c r="N12" s="39"/>
      <c r="O12" s="39"/>
      <c r="P12" s="683">
        <v>109</v>
      </c>
      <c r="Q12" s="683">
        <v>106</v>
      </c>
      <c r="R12" s="1285">
        <v>215</v>
      </c>
      <c r="S12" s="43"/>
    </row>
    <row r="13" spans="1:19" ht="50.25" customHeight="1">
      <c r="A13" s="17" t="s">
        <v>518</v>
      </c>
      <c r="B13" s="39">
        <v>9</v>
      </c>
      <c r="C13" s="1337">
        <v>5</v>
      </c>
      <c r="D13" s="1341"/>
      <c r="E13" s="1342"/>
      <c r="F13" s="1339"/>
      <c r="G13" s="1337">
        <v>1</v>
      </c>
      <c r="H13" s="1341">
        <v>4</v>
      </c>
      <c r="I13" s="1342">
        <v>4</v>
      </c>
      <c r="J13" s="1341">
        <v>105</v>
      </c>
      <c r="K13" s="1342">
        <v>101</v>
      </c>
      <c r="L13" s="1346">
        <v>12</v>
      </c>
      <c r="M13" s="1299">
        <v>13</v>
      </c>
      <c r="N13" s="39"/>
      <c r="O13" s="39">
        <v>1</v>
      </c>
      <c r="P13" s="683">
        <v>130</v>
      </c>
      <c r="Q13" s="683">
        <v>124</v>
      </c>
      <c r="R13" s="1285">
        <v>254</v>
      </c>
      <c r="S13" s="43"/>
    </row>
    <row r="14" spans="1:19" ht="67.5" customHeight="1">
      <c r="A14" s="51" t="s">
        <v>519</v>
      </c>
      <c r="B14" s="39">
        <v>8</v>
      </c>
      <c r="C14" s="1337">
        <v>14</v>
      </c>
      <c r="D14" s="1341">
        <v>3</v>
      </c>
      <c r="E14" s="1342">
        <v>4</v>
      </c>
      <c r="F14" s="1339">
        <v>2</v>
      </c>
      <c r="G14" s="1337">
        <v>1</v>
      </c>
      <c r="H14" s="1341">
        <v>45</v>
      </c>
      <c r="I14" s="1342">
        <v>43</v>
      </c>
      <c r="J14" s="1348">
        <v>400</v>
      </c>
      <c r="K14" s="1349">
        <v>377</v>
      </c>
      <c r="L14" s="1347">
        <v>22</v>
      </c>
      <c r="M14" s="1302">
        <v>42</v>
      </c>
      <c r="N14" s="42"/>
      <c r="O14" s="42"/>
      <c r="P14" s="683">
        <v>480</v>
      </c>
      <c r="Q14" s="683">
        <v>481</v>
      </c>
      <c r="R14" s="1285">
        <v>961</v>
      </c>
      <c r="S14" s="43"/>
    </row>
    <row r="15" spans="1:19" ht="45.75" customHeight="1" thickBot="1">
      <c r="A15" s="17" t="s">
        <v>447</v>
      </c>
      <c r="B15" s="683">
        <v>19</v>
      </c>
      <c r="C15" s="1338">
        <v>23</v>
      </c>
      <c r="D15" s="1343">
        <v>3</v>
      </c>
      <c r="E15" s="1344">
        <v>4</v>
      </c>
      <c r="F15" s="1340">
        <v>2</v>
      </c>
      <c r="G15" s="1338">
        <v>2</v>
      </c>
      <c r="H15" s="1343">
        <v>57</v>
      </c>
      <c r="I15" s="1344">
        <v>54</v>
      </c>
      <c r="J15" s="1343">
        <v>596</v>
      </c>
      <c r="K15" s="1344">
        <v>558</v>
      </c>
      <c r="L15" s="1340">
        <v>42</v>
      </c>
      <c r="M15" s="683">
        <v>70</v>
      </c>
      <c r="N15" s="683">
        <v>0</v>
      </c>
      <c r="O15" s="683">
        <v>1</v>
      </c>
      <c r="P15" s="683">
        <v>719</v>
      </c>
      <c r="Q15" s="683">
        <v>711</v>
      </c>
      <c r="R15" s="1285">
        <v>1430</v>
      </c>
      <c r="S15" s="43"/>
    </row>
    <row r="16" spans="1:19" ht="51" customHeight="1" thickTop="1" thickBot="1">
      <c r="B16" s="40"/>
      <c r="C16" s="40"/>
      <c r="D16" s="40"/>
      <c r="E16" s="40"/>
      <c r="F16" s="40"/>
      <c r="G16" s="40"/>
      <c r="H16" s="40"/>
      <c r="I16" s="40"/>
      <c r="J16" s="40"/>
      <c r="K16" s="40"/>
      <c r="L16" s="40"/>
      <c r="M16" s="40"/>
      <c r="N16" s="40"/>
      <c r="O16" s="40"/>
      <c r="P16" s="1000" t="s">
        <v>779</v>
      </c>
      <c r="Q16" s="1001">
        <v>1430</v>
      </c>
    </row>
    <row r="17" spans="1:18" ht="30" customHeight="1" thickTop="1">
      <c r="A17" s="1288" t="s">
        <v>1385</v>
      </c>
      <c r="B17" s="40"/>
      <c r="C17" s="40"/>
      <c r="D17" s="40"/>
      <c r="E17" s="40"/>
      <c r="F17" s="40"/>
      <c r="G17" s="40"/>
      <c r="H17" s="40"/>
      <c r="I17" s="40"/>
      <c r="J17" s="40"/>
      <c r="K17" s="40"/>
      <c r="L17" s="40"/>
      <c r="M17" s="40"/>
      <c r="N17" s="40"/>
      <c r="O17" s="40"/>
      <c r="P17" s="1261"/>
      <c r="Q17" s="1262"/>
    </row>
    <row r="18" spans="1:18" ht="33" customHeight="1">
      <c r="A18" s="1497" t="s">
        <v>1092</v>
      </c>
      <c r="B18" s="1295">
        <v>1</v>
      </c>
      <c r="C18" s="1350">
        <v>2</v>
      </c>
      <c r="D18" s="1352">
        <v>1</v>
      </c>
      <c r="E18" s="1353"/>
      <c r="F18" s="1351">
        <v>1</v>
      </c>
      <c r="G18" s="1350">
        <v>1</v>
      </c>
      <c r="H18" s="1352">
        <v>2</v>
      </c>
      <c r="I18" s="1353">
        <v>3</v>
      </c>
      <c r="J18" s="1352">
        <v>10</v>
      </c>
      <c r="K18" s="1353">
        <v>16</v>
      </c>
      <c r="L18" s="1351">
        <v>42</v>
      </c>
      <c r="M18" s="1295">
        <v>70</v>
      </c>
      <c r="N18" s="40"/>
      <c r="O18" s="40"/>
      <c r="P18" s="1303">
        <v>57</v>
      </c>
      <c r="Q18" s="1303">
        <v>92</v>
      </c>
      <c r="R18" s="1303">
        <v>149</v>
      </c>
    </row>
    <row r="19" spans="1:18" ht="18" customHeight="1">
      <c r="B19" s="1265"/>
      <c r="C19" s="1265"/>
      <c r="D19" s="1265"/>
      <c r="E19" s="1265"/>
      <c r="F19" s="1265"/>
      <c r="G19" s="1265"/>
      <c r="H19" s="1265"/>
      <c r="I19" s="1265"/>
      <c r="J19" s="1265"/>
      <c r="K19" s="1265"/>
      <c r="L19" s="1265"/>
      <c r="M19" s="1290"/>
      <c r="N19" s="40"/>
      <c r="O19" s="40"/>
      <c r="P19" s="1281"/>
      <c r="Q19" s="1292" t="s">
        <v>425</v>
      </c>
      <c r="R19" s="1281"/>
    </row>
    <row r="20" spans="1:18" ht="42" customHeight="1">
      <c r="A20" s="1498" t="s">
        <v>1093</v>
      </c>
      <c r="B20" s="1298"/>
      <c r="C20" s="1383"/>
      <c r="D20" s="1385"/>
      <c r="E20" s="1386"/>
      <c r="F20" s="1384"/>
      <c r="G20" s="1383"/>
      <c r="H20" s="1385"/>
      <c r="I20" s="1386"/>
      <c r="J20" s="1385"/>
      <c r="K20" s="1386">
        <v>1</v>
      </c>
      <c r="L20" s="1384"/>
      <c r="M20" s="1298"/>
      <c r="N20" s="40"/>
      <c r="O20" s="40"/>
      <c r="P20" s="1303">
        <v>0</v>
      </c>
      <c r="Q20" s="1303">
        <v>1</v>
      </c>
      <c r="R20" s="1303">
        <v>1</v>
      </c>
    </row>
    <row r="21" spans="1:18" s="49" customFormat="1" ht="34.5" customHeight="1">
      <c r="A21" s="687"/>
    </row>
    <row r="22" spans="1:18" s="49" customFormat="1" ht="21" customHeight="1"/>
    <row r="23" spans="1:18" s="49" customFormat="1" ht="15"/>
    <row r="24" spans="1:18" s="49" customFormat="1" ht="15"/>
    <row r="25" spans="1:18" s="49" customFormat="1" ht="15"/>
    <row r="26" spans="1:18" s="49" customFormat="1" ht="15"/>
    <row r="27" spans="1:18" s="49" customFormat="1" ht="15"/>
    <row r="28" spans="1:18" s="49" customFormat="1" ht="15"/>
    <row r="29" spans="1:18" s="49" customFormat="1" ht="15"/>
    <row r="30" spans="1:18" s="49" customFormat="1" ht="15"/>
    <row r="31" spans="1:18" s="49" customFormat="1" ht="15"/>
    <row r="32" spans="1:18" s="49" customFormat="1" ht="15"/>
    <row r="33" s="49" customFormat="1" ht="15"/>
    <row r="34" s="49" customFormat="1" ht="15"/>
    <row r="35" s="49" customFormat="1" ht="15"/>
    <row r="36" s="49" customFormat="1" ht="15"/>
    <row r="37" s="49" customFormat="1" ht="15"/>
    <row r="38" s="49" customFormat="1" ht="15"/>
    <row r="39" s="49" customFormat="1" ht="15"/>
    <row r="40" s="49" customFormat="1" ht="15"/>
    <row r="41" s="49" customFormat="1" ht="15"/>
    <row r="42" s="49" customFormat="1" ht="15"/>
    <row r="43" s="49" customFormat="1" ht="15"/>
    <row r="44" s="49" customFormat="1" ht="15"/>
    <row r="45" s="49" customFormat="1" ht="15"/>
    <row r="46" s="49" customFormat="1" ht="15"/>
    <row r="47" s="49" customFormat="1" ht="15"/>
    <row r="48" s="49" customFormat="1" ht="15"/>
    <row r="49" s="49" customFormat="1" ht="15"/>
    <row r="50" s="49" customFormat="1" ht="15"/>
    <row r="51" s="49" customFormat="1" ht="15"/>
    <row r="52" s="49" customFormat="1" ht="15"/>
    <row r="53" s="49" customFormat="1" ht="15"/>
    <row r="54" s="49" customFormat="1" ht="15"/>
    <row r="55" s="49" customFormat="1" ht="15"/>
    <row r="56" s="49" customFormat="1" ht="15"/>
    <row r="57" s="49" customFormat="1" ht="15"/>
    <row r="58" s="49" customFormat="1" ht="15"/>
    <row r="59" s="49" customFormat="1" ht="15"/>
    <row r="60" s="49" customFormat="1" ht="15"/>
    <row r="61" s="49" customFormat="1" ht="15"/>
    <row r="62" s="49" customFormat="1" ht="15"/>
    <row r="63" s="49" customFormat="1" ht="15"/>
    <row r="64" s="49" customFormat="1" ht="15"/>
    <row r="65" s="49" customFormat="1" ht="15"/>
    <row r="66" s="49" customFormat="1" ht="15"/>
    <row r="67" s="49" customFormat="1" ht="15"/>
    <row r="68" s="49" customFormat="1" ht="15"/>
    <row r="69" s="49" customFormat="1" ht="15"/>
    <row r="70" s="49" customFormat="1" ht="15"/>
    <row r="71" s="49" customFormat="1" ht="15"/>
    <row r="72" s="49" customFormat="1" ht="15"/>
    <row r="73" s="49" customFormat="1" ht="15"/>
    <row r="74" s="49" customFormat="1" ht="15"/>
    <row r="75" s="49" customFormat="1" ht="15"/>
    <row r="76" s="49" customFormat="1" ht="15"/>
    <row r="77" s="49" customFormat="1" ht="15"/>
    <row r="78" s="49" customFormat="1" ht="15"/>
    <row r="79" s="49" customFormat="1" ht="15"/>
    <row r="80" s="49" customFormat="1" ht="15"/>
    <row r="81" s="49" customFormat="1" ht="15"/>
    <row r="82" s="49" customFormat="1" ht="15"/>
    <row r="83" s="49" customFormat="1" ht="15"/>
    <row r="84" s="49" customFormat="1" ht="15"/>
    <row r="85" s="49" customFormat="1" ht="15"/>
    <row r="86" s="49" customFormat="1" ht="15"/>
    <row r="87" s="49" customFormat="1" ht="15"/>
    <row r="88" s="49" customFormat="1" ht="15"/>
    <row r="89" s="49" customFormat="1" ht="15"/>
    <row r="90" s="49" customFormat="1" ht="15"/>
    <row r="91" s="49" customFormat="1" ht="15"/>
    <row r="92" s="49" customFormat="1" ht="15"/>
    <row r="93" s="49" customFormat="1" ht="15"/>
    <row r="94" s="49" customFormat="1" ht="15"/>
    <row r="95" s="49" customFormat="1" ht="15"/>
    <row r="96" s="49" customFormat="1" ht="15"/>
    <row r="97" s="49" customFormat="1" ht="15"/>
    <row r="98" s="49" customFormat="1" ht="15"/>
    <row r="99" s="49" customFormat="1" ht="15"/>
    <row r="100" s="49" customFormat="1" ht="15"/>
    <row r="101" s="49" customFormat="1" ht="15"/>
    <row r="102" s="49" customFormat="1" ht="15"/>
    <row r="103" s="49" customFormat="1" ht="15"/>
    <row r="104" s="49" customFormat="1" ht="15"/>
    <row r="105" s="49" customFormat="1" ht="15"/>
    <row r="106" s="49" customFormat="1" ht="15"/>
    <row r="107" s="49" customFormat="1" ht="15"/>
    <row r="108" s="49" customFormat="1" ht="15"/>
    <row r="109" s="49" customFormat="1" ht="15"/>
    <row r="110" s="49" customFormat="1" ht="15"/>
    <row r="111" s="49" customFormat="1" ht="15"/>
    <row r="112" s="49" customFormat="1" ht="15"/>
    <row r="113" s="49" customFormat="1" ht="15"/>
    <row r="114" s="49" customFormat="1" ht="15"/>
    <row r="115" s="49" customFormat="1" ht="15"/>
    <row r="116" s="49" customFormat="1" ht="15"/>
    <row r="117" s="49" customFormat="1" ht="15"/>
    <row r="118" s="49" customFormat="1" ht="15"/>
    <row r="119" s="49" customFormat="1" ht="15"/>
    <row r="120" s="49" customFormat="1" ht="15"/>
    <row r="121" s="49" customFormat="1" ht="15"/>
    <row r="122" s="49" customFormat="1" ht="15"/>
    <row r="123" s="49" customFormat="1" ht="15"/>
    <row r="124" s="49" customFormat="1" ht="15"/>
    <row r="125" s="49" customFormat="1" ht="15"/>
    <row r="126" s="49" customFormat="1" ht="15"/>
    <row r="127" s="49" customFormat="1" ht="15"/>
    <row r="128" s="49" customFormat="1" ht="15"/>
    <row r="129" s="49" customFormat="1" ht="15"/>
    <row r="130" s="49" customFormat="1" ht="15"/>
    <row r="131" s="49" customFormat="1" ht="15"/>
    <row r="132" s="49" customFormat="1" ht="15"/>
    <row r="133" s="49" customFormat="1" ht="15"/>
    <row r="134" s="49" customFormat="1" ht="15"/>
    <row r="135" s="49" customFormat="1" ht="15"/>
    <row r="136" s="49" customFormat="1" ht="15"/>
    <row r="137" s="49" customFormat="1" ht="15"/>
    <row r="138" s="49" customFormat="1" ht="15"/>
    <row r="139" s="49" customFormat="1" ht="15"/>
    <row r="140" s="49" customFormat="1" ht="15"/>
    <row r="141" s="49" customFormat="1" ht="15"/>
    <row r="142" s="49" customFormat="1" ht="15"/>
    <row r="143" s="49" customFormat="1" ht="15"/>
    <row r="144" s="49" customFormat="1" ht="15"/>
    <row r="145" s="49" customFormat="1" ht="15"/>
    <row r="146" s="49" customFormat="1" ht="15"/>
    <row r="147" s="49" customFormat="1" ht="15"/>
    <row r="148" s="49" customFormat="1" ht="15"/>
    <row r="149" s="49" customFormat="1" ht="15"/>
    <row r="150" s="49" customFormat="1" ht="15"/>
    <row r="151" s="49" customFormat="1" ht="15"/>
    <row r="152" s="49" customFormat="1" ht="15"/>
    <row r="153" s="49" customFormat="1" ht="15"/>
    <row r="154" s="49" customFormat="1" ht="15"/>
    <row r="155" s="49" customFormat="1" ht="15"/>
    <row r="156" s="49" customFormat="1" ht="15"/>
    <row r="157" s="49" customFormat="1" ht="15"/>
    <row r="158" s="49" customFormat="1" ht="15"/>
    <row r="159" s="49" customFormat="1" ht="15"/>
    <row r="160" s="49" customFormat="1" ht="15"/>
    <row r="161" s="49" customFormat="1" ht="15"/>
    <row r="162" s="49" customFormat="1" ht="15"/>
    <row r="163" s="49" customFormat="1" ht="15"/>
    <row r="164" s="49" customFormat="1" ht="15"/>
    <row r="165" s="49" customFormat="1" ht="15"/>
    <row r="166" s="49" customFormat="1" ht="15"/>
    <row r="167" s="49" customFormat="1" ht="15"/>
    <row r="168" s="49" customFormat="1" ht="15"/>
    <row r="169" s="49" customFormat="1" ht="15"/>
    <row r="170" s="49" customFormat="1" ht="15"/>
    <row r="171" s="49" customFormat="1" ht="15"/>
    <row r="172" s="49" customFormat="1" ht="15"/>
    <row r="173" s="49" customFormat="1" ht="15"/>
    <row r="174" s="49" customFormat="1" ht="15"/>
    <row r="175" s="49" customFormat="1" ht="15"/>
    <row r="176" s="49" customFormat="1" ht="15"/>
    <row r="177" s="49" customFormat="1" ht="15"/>
    <row r="178" s="49" customFormat="1" ht="15"/>
    <row r="179" s="49" customFormat="1" ht="15"/>
    <row r="180" s="49" customFormat="1" ht="15"/>
    <row r="181" s="49" customFormat="1" ht="15"/>
    <row r="182" s="49" customFormat="1" ht="15"/>
    <row r="183" s="49" customFormat="1" ht="15"/>
    <row r="184" s="49" customFormat="1" ht="15"/>
    <row r="185" s="49" customFormat="1" ht="15"/>
    <row r="186" s="49" customFormat="1" ht="15"/>
    <row r="187" s="49" customFormat="1" ht="15"/>
    <row r="188" s="49" customFormat="1" ht="15"/>
    <row r="189" s="49" customFormat="1" ht="15"/>
    <row r="190" s="49" customFormat="1" ht="15"/>
    <row r="191" s="49" customFormat="1" ht="15"/>
    <row r="192" s="49" customFormat="1" ht="15"/>
    <row r="193" s="49" customFormat="1" ht="15"/>
    <row r="194" s="49" customFormat="1" ht="15"/>
    <row r="195" s="49" customFormat="1" ht="15"/>
    <row r="196" s="49" customFormat="1" ht="15"/>
    <row r="197" s="49" customFormat="1" ht="15"/>
    <row r="198" s="49" customFormat="1" ht="15"/>
    <row r="199" s="49" customFormat="1" ht="15"/>
    <row r="200" s="49" customFormat="1" ht="15"/>
    <row r="201" s="49" customFormat="1" ht="15"/>
    <row r="202" s="49" customFormat="1" ht="15"/>
    <row r="203" s="49" customFormat="1" ht="15"/>
    <row r="204" s="49" customFormat="1" ht="15"/>
    <row r="205" s="49" customFormat="1" ht="15"/>
    <row r="206" s="49" customFormat="1" ht="15"/>
    <row r="207" s="49" customFormat="1" ht="15"/>
    <row r="208" s="49" customFormat="1" ht="15"/>
    <row r="209" s="49" customFormat="1" ht="15"/>
    <row r="210" s="49" customFormat="1" ht="15"/>
    <row r="211" s="49" customFormat="1" ht="15"/>
    <row r="212" s="49" customFormat="1" ht="15"/>
    <row r="213" s="49" customFormat="1" ht="15"/>
    <row r="214" s="49" customFormat="1" ht="15"/>
    <row r="215" s="49" customFormat="1" ht="15"/>
    <row r="216" s="49" customFormat="1" ht="15"/>
    <row r="217" s="49" customFormat="1" ht="15"/>
    <row r="218" s="49" customFormat="1" ht="15"/>
    <row r="219" s="49" customFormat="1" ht="15"/>
    <row r="220" s="49" customFormat="1" ht="15"/>
    <row r="221" s="49" customFormat="1" ht="15"/>
    <row r="222" s="49" customFormat="1" ht="15"/>
    <row r="223" s="49" customFormat="1" ht="15"/>
    <row r="224" s="49" customFormat="1" ht="15"/>
    <row r="225" s="49" customFormat="1" ht="15"/>
    <row r="226" s="49" customFormat="1" ht="15"/>
    <row r="227" s="49" customFormat="1" ht="15"/>
    <row r="228" s="49" customFormat="1" ht="15"/>
    <row r="229" s="49" customFormat="1" ht="15"/>
    <row r="230" s="49" customFormat="1" ht="15"/>
    <row r="231" s="49" customFormat="1" ht="15"/>
    <row r="232" s="49" customFormat="1" ht="15"/>
    <row r="233" s="49" customFormat="1" ht="15"/>
    <row r="234" s="49" customFormat="1" ht="15"/>
    <row r="235" s="49" customFormat="1" ht="15"/>
    <row r="236" s="49" customFormat="1" ht="15"/>
    <row r="237" s="49" customFormat="1" ht="15"/>
    <row r="238" s="49" customFormat="1" ht="15"/>
    <row r="239" s="49" customFormat="1" ht="15"/>
    <row r="240" s="49" customFormat="1" ht="15"/>
    <row r="241" s="49" customFormat="1" ht="15"/>
    <row r="242" s="49" customFormat="1" ht="15"/>
    <row r="243" s="49" customFormat="1" ht="15"/>
    <row r="244" s="49" customFormat="1" ht="15"/>
    <row r="245" s="49" customFormat="1" ht="15"/>
    <row r="246" s="49" customFormat="1" ht="15"/>
    <row r="247" s="49" customFormat="1" ht="15"/>
    <row r="248" s="49" customFormat="1" ht="15"/>
    <row r="249" s="49" customFormat="1" ht="15"/>
    <row r="250" s="49" customFormat="1" ht="15"/>
    <row r="251" s="49" customFormat="1" ht="15"/>
    <row r="252" s="49" customFormat="1" ht="15"/>
    <row r="253" s="49" customFormat="1" ht="15"/>
    <row r="254" s="49" customFormat="1" ht="15"/>
    <row r="255" s="49" customFormat="1" ht="15"/>
    <row r="256" s="49" customFormat="1" ht="15"/>
    <row r="257" s="49" customFormat="1" ht="15"/>
    <row r="258" s="49" customFormat="1" ht="15"/>
    <row r="259" s="49" customFormat="1" ht="15"/>
    <row r="260" s="49" customFormat="1" ht="15"/>
    <row r="261" s="49" customFormat="1" ht="15"/>
    <row r="262" s="49" customFormat="1" ht="15"/>
    <row r="263" s="49" customFormat="1" ht="15"/>
    <row r="264" s="49" customFormat="1" ht="15"/>
    <row r="265" s="49" customFormat="1" ht="15"/>
    <row r="266" s="49" customFormat="1" ht="15"/>
    <row r="267" s="49" customFormat="1" ht="15"/>
    <row r="268" s="49" customFormat="1" ht="15"/>
    <row r="269" s="49" customFormat="1" ht="15"/>
    <row r="270" s="49" customFormat="1" ht="15"/>
    <row r="271" s="49" customFormat="1" ht="15"/>
    <row r="272" s="49" customFormat="1" ht="15"/>
    <row r="273" s="49" customFormat="1" ht="15"/>
    <row r="274" s="49" customFormat="1" ht="15"/>
    <row r="275" s="49" customFormat="1" ht="15"/>
    <row r="276" s="49" customFormat="1" ht="15"/>
    <row r="277" s="49" customFormat="1" ht="15"/>
    <row r="278" s="49" customFormat="1" ht="15"/>
    <row r="279" s="49" customFormat="1" ht="15"/>
    <row r="280" s="49" customFormat="1" ht="15"/>
    <row r="281" s="49" customFormat="1" ht="15"/>
    <row r="282" s="49" customFormat="1" ht="15"/>
    <row r="283" s="49" customFormat="1" ht="15"/>
    <row r="284" s="49" customFormat="1" ht="15"/>
    <row r="285" s="49" customFormat="1" ht="15"/>
    <row r="286" s="49" customFormat="1" ht="15"/>
    <row r="287" s="49" customFormat="1" ht="15"/>
    <row r="288" s="49" customFormat="1" ht="15"/>
    <row r="289" s="49" customFormat="1" ht="15"/>
    <row r="290" s="49" customFormat="1" ht="15"/>
    <row r="291" s="49" customFormat="1" ht="15"/>
    <row r="292" s="49" customFormat="1" ht="15"/>
    <row r="293" s="49" customFormat="1" ht="15"/>
    <row r="294" s="49" customFormat="1" ht="15"/>
    <row r="295" s="49" customFormat="1" ht="15"/>
    <row r="296" s="49" customFormat="1" ht="15"/>
    <row r="297" s="49" customFormat="1" ht="15"/>
    <row r="298" s="49" customFormat="1" ht="15"/>
    <row r="299" s="49" customFormat="1" ht="15"/>
    <row r="300" s="49" customFormat="1" ht="15"/>
    <row r="301" s="49" customFormat="1" ht="15"/>
    <row r="302" s="49" customFormat="1" ht="15"/>
    <row r="303" s="49" customFormat="1" ht="15"/>
    <row r="304" s="49" customFormat="1" ht="15"/>
    <row r="305" s="49" customFormat="1" ht="15"/>
    <row r="306" s="49" customFormat="1" ht="15"/>
    <row r="307" s="49" customFormat="1" ht="15"/>
    <row r="308" s="49" customFormat="1" ht="15"/>
    <row r="309" s="49" customFormat="1" ht="15"/>
    <row r="310" s="49" customFormat="1" ht="15"/>
    <row r="311" s="49" customFormat="1" ht="15"/>
    <row r="312" s="49" customFormat="1" ht="15"/>
    <row r="313" s="49" customFormat="1" ht="15"/>
    <row r="314" s="49" customFormat="1" ht="15"/>
    <row r="315" s="49" customFormat="1" ht="15"/>
    <row r="316" s="49" customFormat="1" ht="15"/>
    <row r="317" s="49" customFormat="1" ht="15"/>
    <row r="318" s="49" customFormat="1" ht="15"/>
    <row r="319" s="49" customFormat="1" ht="15"/>
    <row r="320" s="49" customFormat="1" ht="15"/>
    <row r="321" s="49" customFormat="1" ht="15"/>
    <row r="322" s="49" customFormat="1" ht="15"/>
    <row r="323" s="49" customFormat="1" ht="15"/>
    <row r="324" s="49" customFormat="1" ht="15"/>
    <row r="325" s="49" customFormat="1" ht="15"/>
    <row r="326" s="49" customFormat="1" ht="15"/>
    <row r="327" s="49" customFormat="1" ht="15"/>
    <row r="328" s="49" customFormat="1" ht="15"/>
    <row r="329" s="49" customFormat="1" ht="15"/>
    <row r="330" s="49" customFormat="1" ht="15"/>
    <row r="331" s="49" customFormat="1" ht="15"/>
    <row r="332" s="49" customFormat="1" ht="15"/>
    <row r="333" s="49" customFormat="1" ht="15"/>
    <row r="334" s="49" customFormat="1" ht="15"/>
    <row r="335" s="49" customFormat="1" ht="15"/>
    <row r="336" s="49" customFormat="1" ht="15"/>
    <row r="337" s="49" customFormat="1" ht="15"/>
    <row r="338" s="49" customFormat="1" ht="15"/>
    <row r="339" s="49" customFormat="1" ht="15"/>
    <row r="340" s="49" customFormat="1" ht="15"/>
    <row r="341" s="49" customFormat="1" ht="15"/>
    <row r="342" s="49" customFormat="1" ht="15"/>
    <row r="343" s="49" customFormat="1" ht="15"/>
    <row r="344" s="49" customFormat="1" ht="15"/>
    <row r="345" s="49" customFormat="1" ht="15"/>
    <row r="346" s="49" customFormat="1" ht="15"/>
    <row r="347" s="49" customFormat="1" ht="15"/>
    <row r="348" s="49" customFormat="1" ht="15"/>
    <row r="349" s="49" customFormat="1" ht="15"/>
    <row r="350" s="49" customFormat="1" ht="15"/>
    <row r="351" s="49" customFormat="1" ht="15"/>
    <row r="352" s="49" customFormat="1" ht="15"/>
    <row r="353" s="49" customFormat="1" ht="15"/>
    <row r="354" s="49" customFormat="1" ht="15"/>
    <row r="355" s="49" customFormat="1" ht="15"/>
    <row r="356" s="49" customFormat="1" ht="15"/>
    <row r="357" s="49" customFormat="1" ht="15"/>
    <row r="358" s="49" customFormat="1" ht="15"/>
    <row r="359" s="49" customFormat="1" ht="15"/>
    <row r="360" s="49" customFormat="1" ht="15"/>
    <row r="361" s="49" customFormat="1" ht="15"/>
    <row r="362" s="49" customFormat="1" ht="15"/>
    <row r="363" s="49" customFormat="1" ht="15"/>
    <row r="364" s="49" customFormat="1" ht="15"/>
    <row r="365" s="49" customFormat="1" ht="15"/>
    <row r="366" s="49" customFormat="1" ht="15"/>
    <row r="367" s="49" customFormat="1" ht="15"/>
    <row r="368" s="49" customFormat="1" ht="15"/>
    <row r="369" s="49" customFormat="1" ht="15"/>
    <row r="370" s="49" customFormat="1" ht="15"/>
    <row r="371" s="49" customFormat="1" ht="15"/>
    <row r="372" s="49" customFormat="1" ht="15"/>
    <row r="373" s="49" customFormat="1" ht="15"/>
    <row r="374" s="49" customFormat="1" ht="15"/>
    <row r="375" s="49" customFormat="1" ht="15"/>
    <row r="376" s="49" customFormat="1" ht="15"/>
    <row r="377" s="49" customFormat="1" ht="15"/>
    <row r="378" s="49" customFormat="1" ht="15"/>
    <row r="379" s="49" customFormat="1" ht="15"/>
    <row r="380" s="49" customFormat="1" ht="15"/>
    <row r="381" s="49" customFormat="1" ht="15"/>
    <row r="382" s="49" customFormat="1" ht="15"/>
    <row r="383" s="49" customFormat="1" ht="15"/>
    <row r="384" s="49" customFormat="1" ht="15"/>
    <row r="385" s="49" customFormat="1" ht="15"/>
    <row r="386" s="49" customFormat="1" ht="15"/>
    <row r="387" s="49" customFormat="1" ht="15"/>
    <row r="388" s="49" customFormat="1" ht="15"/>
    <row r="389" s="49" customFormat="1" ht="15"/>
    <row r="390" s="49" customFormat="1" ht="15"/>
    <row r="391" s="49" customFormat="1" ht="15"/>
    <row r="392" s="49" customFormat="1" ht="15"/>
    <row r="393" s="49" customFormat="1" ht="15"/>
    <row r="394" s="49" customFormat="1" ht="15"/>
    <row r="395" s="49" customFormat="1" ht="15"/>
    <row r="396" s="49" customFormat="1" ht="15"/>
    <row r="397" s="49" customFormat="1" ht="15"/>
    <row r="398" s="49" customFormat="1" ht="15"/>
    <row r="399" s="49" customFormat="1" ht="15"/>
    <row r="400" s="49" customFormat="1" ht="15"/>
    <row r="401" s="49" customFormat="1" ht="15"/>
    <row r="402" s="49" customFormat="1" ht="15"/>
    <row r="403" s="49" customFormat="1" ht="15"/>
    <row r="404" s="49" customFormat="1" ht="15"/>
    <row r="405" s="49" customFormat="1" ht="15"/>
    <row r="406" s="49" customFormat="1" ht="15"/>
    <row r="407" s="49" customFormat="1" ht="15"/>
    <row r="408" s="49" customFormat="1" ht="15"/>
    <row r="409" s="49" customFormat="1" ht="15"/>
    <row r="410" s="49" customFormat="1" ht="15"/>
    <row r="411" s="49" customFormat="1" ht="15"/>
    <row r="412" s="49" customFormat="1" ht="15"/>
    <row r="413" s="49" customFormat="1" ht="15"/>
    <row r="414" s="49" customFormat="1" ht="15"/>
    <row r="415" s="49" customFormat="1" ht="15"/>
    <row r="416" s="49" customFormat="1" ht="15"/>
    <row r="417" s="49" customFormat="1" ht="15"/>
    <row r="418" s="49" customFormat="1" ht="15"/>
    <row r="419" s="49" customFormat="1" ht="15"/>
    <row r="420" s="49" customFormat="1" ht="15"/>
    <row r="421" s="49" customFormat="1" ht="15"/>
    <row r="422" s="49" customFormat="1" ht="15"/>
    <row r="423" s="49" customFormat="1" ht="15"/>
    <row r="424" s="49" customFormat="1" ht="15"/>
    <row r="425" s="49" customFormat="1" ht="15"/>
    <row r="426" s="49" customFormat="1" ht="15"/>
    <row r="427" s="49" customFormat="1" ht="15"/>
    <row r="428" s="49" customFormat="1" ht="15"/>
    <row r="429" s="49" customFormat="1" ht="15"/>
    <row r="430" s="49" customFormat="1" ht="15"/>
    <row r="431" s="49" customFormat="1" ht="15"/>
    <row r="432" s="49" customFormat="1" ht="15"/>
    <row r="433" s="49" customFormat="1" ht="15"/>
    <row r="434" s="49" customFormat="1" ht="15"/>
    <row r="435" s="49" customFormat="1" ht="15"/>
    <row r="436" s="49" customFormat="1" ht="15"/>
    <row r="437" s="49" customFormat="1" ht="15"/>
    <row r="438" s="49" customFormat="1" ht="15"/>
    <row r="439" s="49" customFormat="1" ht="15"/>
    <row r="440" s="49" customFormat="1" ht="15"/>
    <row r="441" s="49" customFormat="1" ht="15"/>
    <row r="442" s="49" customFormat="1" ht="15"/>
    <row r="443" s="49" customFormat="1" ht="15"/>
    <row r="444" s="49" customFormat="1" ht="15"/>
    <row r="445" s="49" customFormat="1" ht="15"/>
    <row r="446" s="49" customFormat="1" ht="15"/>
    <row r="447" s="49" customFormat="1" ht="15"/>
    <row r="448" s="49" customFormat="1" ht="15"/>
    <row r="449" s="49" customFormat="1" ht="15"/>
    <row r="450" s="49" customFormat="1" ht="15"/>
    <row r="451" s="49" customFormat="1" ht="15"/>
    <row r="452" s="49" customFormat="1" ht="15"/>
    <row r="453" s="49" customFormat="1" ht="15"/>
    <row r="454" s="49" customFormat="1" ht="15"/>
    <row r="455" s="49" customFormat="1" ht="15"/>
    <row r="456" s="49" customFormat="1" ht="15"/>
    <row r="457" s="49" customFormat="1" ht="15"/>
    <row r="458" s="49" customFormat="1" ht="15"/>
    <row r="459" s="49" customFormat="1" ht="15"/>
    <row r="460" s="49" customFormat="1" ht="15"/>
    <row r="461" s="49" customFormat="1" ht="15"/>
    <row r="462" s="49" customFormat="1" ht="15"/>
    <row r="463" s="49" customFormat="1" ht="15"/>
    <row r="464" s="49" customFormat="1" ht="15"/>
    <row r="465" s="49" customFormat="1" ht="15"/>
    <row r="466" s="49" customFormat="1" ht="15"/>
    <row r="467" s="49" customFormat="1" ht="15"/>
    <row r="468" s="49" customFormat="1" ht="15"/>
    <row r="469" s="49" customFormat="1" ht="15"/>
    <row r="470" s="49" customFormat="1" ht="15"/>
    <row r="471" s="49" customFormat="1" ht="15"/>
    <row r="472" s="49" customFormat="1" ht="15"/>
    <row r="473" s="49" customFormat="1" ht="15"/>
    <row r="474" s="49" customFormat="1" ht="15"/>
    <row r="475" s="49" customFormat="1" ht="15"/>
    <row r="476" s="49" customFormat="1" ht="15"/>
    <row r="477" s="49" customFormat="1" ht="15"/>
    <row r="478" s="49" customFormat="1" ht="15"/>
    <row r="479" s="49" customFormat="1" ht="15"/>
    <row r="480" s="49" customFormat="1" ht="15"/>
    <row r="481" s="49" customFormat="1" ht="15"/>
    <row r="482" s="49" customFormat="1" ht="15"/>
    <row r="483" s="49" customFormat="1" ht="15"/>
    <row r="484" s="49" customFormat="1" ht="15"/>
    <row r="485" s="49" customFormat="1" ht="15"/>
    <row r="486" s="49" customFormat="1" ht="15"/>
    <row r="487" s="49" customFormat="1" ht="15"/>
    <row r="488" s="49" customFormat="1" ht="15"/>
    <row r="489" s="49" customFormat="1" ht="15"/>
    <row r="490" s="49" customFormat="1" ht="15"/>
    <row r="491" s="49" customFormat="1" ht="15"/>
    <row r="492" s="49" customFormat="1" ht="15"/>
    <row r="493" s="49" customFormat="1" ht="15"/>
    <row r="494" s="49" customFormat="1" ht="15"/>
    <row r="495" s="49" customFormat="1" ht="15"/>
    <row r="496" s="49" customFormat="1" ht="15"/>
    <row r="497" s="49" customFormat="1" ht="15"/>
    <row r="498" s="49" customFormat="1" ht="15"/>
    <row r="499" s="49" customFormat="1" ht="15"/>
    <row r="500" s="49" customFormat="1" ht="15"/>
    <row r="501" s="49" customFormat="1" ht="15"/>
    <row r="502" s="49" customFormat="1" ht="15"/>
    <row r="503" s="49" customFormat="1" ht="15"/>
    <row r="504" s="49" customFormat="1" ht="15"/>
    <row r="505" s="49" customFormat="1" ht="15"/>
    <row r="506" s="49" customFormat="1" ht="15"/>
    <row r="507" s="49" customFormat="1" ht="15"/>
    <row r="508" s="49" customFormat="1" ht="15"/>
    <row r="509" s="49" customFormat="1" ht="15"/>
    <row r="510" s="49" customFormat="1" ht="15"/>
    <row r="511" s="49" customFormat="1" ht="15"/>
    <row r="512" s="49" customFormat="1" ht="15"/>
    <row r="513" s="49" customFormat="1" ht="15"/>
    <row r="514" s="49" customFormat="1" ht="15"/>
    <row r="515" s="49" customFormat="1" ht="15"/>
    <row r="516" s="49" customFormat="1" ht="15"/>
    <row r="517" s="49" customFormat="1" ht="15"/>
    <row r="518" s="49" customFormat="1" ht="15"/>
    <row r="519" s="49" customFormat="1" ht="15"/>
    <row r="520" s="49" customFormat="1" ht="15"/>
    <row r="521" s="49" customFormat="1" ht="15"/>
    <row r="522" s="49" customFormat="1" ht="15"/>
    <row r="523" s="49" customFormat="1" ht="15"/>
    <row r="524" s="49" customFormat="1" ht="15"/>
    <row r="525" s="49" customFormat="1" ht="15"/>
    <row r="526" s="49" customFormat="1" ht="15"/>
    <row r="527" s="49" customFormat="1" ht="15"/>
    <row r="528" s="49" customFormat="1" ht="15"/>
    <row r="529" s="49" customFormat="1" ht="15"/>
    <row r="530" s="49" customFormat="1" ht="15"/>
    <row r="531" s="49" customFormat="1" ht="15"/>
    <row r="532" s="49" customFormat="1" ht="15"/>
    <row r="533" s="49" customFormat="1" ht="15"/>
    <row r="534" s="49" customFormat="1" ht="15"/>
    <row r="535" s="49" customFormat="1" ht="15"/>
    <row r="536" s="49" customFormat="1" ht="15"/>
    <row r="537" s="49" customFormat="1" ht="15"/>
    <row r="538" s="49" customFormat="1" ht="15"/>
    <row r="539" s="49" customFormat="1" ht="15"/>
    <row r="540" s="49" customFormat="1" ht="15"/>
    <row r="541" s="49" customFormat="1" ht="15"/>
    <row r="542" s="49" customFormat="1" ht="15"/>
    <row r="543" s="49" customFormat="1" ht="15"/>
    <row r="544" s="49" customFormat="1" ht="15"/>
    <row r="545" s="49" customFormat="1" ht="15"/>
    <row r="546" s="49" customFormat="1" ht="15"/>
    <row r="547" s="49" customFormat="1" ht="15"/>
    <row r="548" s="49" customFormat="1" ht="15"/>
    <row r="549" s="49" customFormat="1" ht="15"/>
    <row r="550" s="49" customFormat="1" ht="15"/>
    <row r="551" s="49" customFormat="1" ht="15"/>
    <row r="552" s="49" customFormat="1" ht="15"/>
    <row r="553" s="49" customFormat="1" ht="15"/>
    <row r="554" s="49" customFormat="1" ht="15"/>
    <row r="555" s="49" customFormat="1" ht="15"/>
    <row r="556" s="49" customFormat="1" ht="15"/>
    <row r="557" s="49" customFormat="1" ht="15"/>
    <row r="558" s="49" customFormat="1" ht="15"/>
    <row r="559" s="49" customFormat="1" ht="15"/>
    <row r="560" s="49" customFormat="1" ht="15"/>
    <row r="561" s="49" customFormat="1" ht="15"/>
    <row r="562" s="49" customFormat="1" ht="15"/>
    <row r="563" s="49" customFormat="1" ht="15"/>
    <row r="564" s="49" customFormat="1" ht="15"/>
    <row r="565" s="49" customFormat="1" ht="15"/>
    <row r="566" s="49" customFormat="1" ht="15"/>
    <row r="567" s="49" customFormat="1" ht="15"/>
    <row r="568" s="49" customFormat="1" ht="15"/>
    <row r="569" s="49" customFormat="1" ht="15"/>
    <row r="570" s="49" customFormat="1" ht="15"/>
    <row r="571" s="49" customFormat="1" ht="15"/>
    <row r="572" s="49" customFormat="1" ht="15"/>
    <row r="573" s="49" customFormat="1" ht="15"/>
    <row r="574" s="49" customFormat="1" ht="15"/>
    <row r="575" s="49" customFormat="1" ht="15"/>
    <row r="576" s="49" customFormat="1" ht="15"/>
    <row r="577" s="49" customFormat="1" ht="15"/>
    <row r="578" s="49" customFormat="1" ht="15"/>
    <row r="579" s="49" customFormat="1" ht="15"/>
    <row r="580" s="49" customFormat="1" ht="15"/>
    <row r="581" s="49" customFormat="1" ht="15"/>
    <row r="582" s="49" customFormat="1" ht="15"/>
    <row r="583" s="49" customFormat="1" ht="15"/>
    <row r="584" s="49" customFormat="1" ht="15"/>
    <row r="585" s="49" customFormat="1" ht="15"/>
    <row r="586" s="49" customFormat="1" ht="15"/>
    <row r="587" s="49" customFormat="1" ht="15"/>
    <row r="588" s="49" customFormat="1" ht="15"/>
    <row r="589" s="49" customFormat="1" ht="15"/>
    <row r="590" s="49" customFormat="1" ht="15"/>
    <row r="591" s="49" customFormat="1" ht="15"/>
    <row r="592" s="49" customFormat="1" ht="15"/>
    <row r="593" s="49" customFormat="1" ht="15"/>
    <row r="594" s="49" customFormat="1" ht="15"/>
    <row r="595" s="49" customFormat="1" ht="15"/>
    <row r="596" s="49" customFormat="1" ht="15"/>
    <row r="597" s="49" customFormat="1" ht="15"/>
    <row r="598" s="49" customFormat="1" ht="15"/>
    <row r="599" s="49" customFormat="1" ht="15"/>
    <row r="600" s="49" customFormat="1" ht="15"/>
    <row r="601" s="49" customFormat="1" ht="15"/>
    <row r="602" s="49" customFormat="1" ht="15"/>
    <row r="603" s="49" customFormat="1" ht="15"/>
    <row r="604" s="49" customFormat="1" ht="15"/>
    <row r="605" s="49" customFormat="1" ht="15"/>
    <row r="606" s="49" customFormat="1" ht="15"/>
    <row r="607" s="49" customFormat="1" ht="15"/>
    <row r="608" s="49" customFormat="1" ht="15"/>
    <row r="609" s="49" customFormat="1" ht="15"/>
    <row r="610" s="49" customFormat="1" ht="15"/>
    <row r="611" s="49" customFormat="1" ht="15"/>
    <row r="612" s="49" customFormat="1" ht="15"/>
    <row r="613" s="49" customFormat="1" ht="15"/>
    <row r="614" s="49" customFormat="1" ht="15"/>
    <row r="615" s="49" customFormat="1" ht="15"/>
    <row r="616" s="49" customFormat="1" ht="15"/>
    <row r="617" s="49" customFormat="1" ht="15"/>
    <row r="618" s="49" customFormat="1" ht="15"/>
    <row r="619" s="49" customFormat="1" ht="15"/>
    <row r="620" s="49" customFormat="1" ht="15"/>
    <row r="621" s="49" customFormat="1" ht="15"/>
    <row r="622" s="49" customFormat="1" ht="15"/>
    <row r="623" s="49" customFormat="1" ht="15"/>
    <row r="624" s="49" customFormat="1" ht="15"/>
    <row r="625" s="49" customFormat="1" ht="15"/>
    <row r="626" s="49" customFormat="1" ht="15"/>
    <row r="627" s="49" customFormat="1" ht="15"/>
    <row r="628" s="49" customFormat="1" ht="15"/>
    <row r="629" s="49" customFormat="1" ht="15"/>
    <row r="630" s="49" customFormat="1" ht="15"/>
    <row r="631" s="49" customFormat="1" ht="15"/>
    <row r="632" s="49" customFormat="1" ht="15"/>
    <row r="633" s="49" customFormat="1" ht="15"/>
    <row r="634" s="49" customFormat="1" ht="15"/>
    <row r="635" s="49" customFormat="1" ht="15"/>
    <row r="636" s="49" customFormat="1" ht="15"/>
    <row r="637" s="49" customFormat="1" ht="15"/>
    <row r="638" s="49" customFormat="1" ht="15"/>
    <row r="639" s="49" customFormat="1" ht="15"/>
    <row r="640" s="49" customFormat="1" ht="15"/>
    <row r="641" s="49" customFormat="1" ht="15"/>
    <row r="642" s="49" customFormat="1" ht="15"/>
    <row r="643" s="49" customFormat="1" ht="15"/>
    <row r="644" s="49" customFormat="1" ht="15"/>
    <row r="645" s="49" customFormat="1" ht="15"/>
    <row r="646" s="49" customFormat="1" ht="15"/>
    <row r="647" s="49" customFormat="1" ht="15"/>
    <row r="648" s="49" customFormat="1" ht="15"/>
    <row r="649" s="49" customFormat="1" ht="15"/>
    <row r="650" s="49" customFormat="1" ht="15"/>
    <row r="651" s="49" customFormat="1" ht="15"/>
    <row r="652" s="49" customFormat="1" ht="15"/>
    <row r="653" s="49" customFormat="1" ht="15"/>
    <row r="654" s="49" customFormat="1" ht="15"/>
    <row r="655" s="49" customFormat="1" ht="15"/>
    <row r="656" s="49" customFormat="1" ht="15"/>
    <row r="657" s="49" customFormat="1" ht="15"/>
    <row r="658" s="49" customFormat="1" ht="15"/>
    <row r="659" s="49" customFormat="1" ht="15"/>
    <row r="660" s="49" customFormat="1" ht="15"/>
    <row r="661" s="49" customFormat="1" ht="15"/>
    <row r="662" s="49" customFormat="1" ht="15"/>
    <row r="663" s="49" customFormat="1" ht="15"/>
    <row r="664" s="49" customFormat="1" ht="15"/>
    <row r="665" s="49" customFormat="1" ht="15"/>
    <row r="666" s="49" customFormat="1" ht="15"/>
    <row r="667" s="49" customFormat="1" ht="15"/>
    <row r="668" s="49" customFormat="1" ht="15"/>
    <row r="669" s="49" customFormat="1" ht="15"/>
    <row r="670" s="49" customFormat="1" ht="15"/>
    <row r="671" s="49" customFormat="1" ht="15"/>
    <row r="672" s="49" customFormat="1" ht="15"/>
    <row r="673" s="49" customFormat="1" ht="15"/>
    <row r="674" s="49" customFormat="1" ht="15"/>
    <row r="675" s="49" customFormat="1" ht="15"/>
    <row r="676" s="49" customFormat="1" ht="15"/>
    <row r="677" s="49" customFormat="1" ht="15"/>
    <row r="678" s="49" customFormat="1" ht="15"/>
    <row r="679" s="49" customFormat="1" ht="15"/>
    <row r="680" s="49" customFormat="1" ht="15"/>
    <row r="681" s="49" customFormat="1" ht="15"/>
    <row r="682" s="49" customFormat="1" ht="15"/>
    <row r="683" s="49" customFormat="1" ht="15"/>
    <row r="684" s="49" customFormat="1" ht="15"/>
    <row r="685" s="49" customFormat="1" ht="15"/>
    <row r="686" s="49" customFormat="1" ht="15"/>
    <row r="687" s="49" customFormat="1" ht="15"/>
    <row r="688" s="49" customFormat="1" ht="15"/>
    <row r="689" s="49" customFormat="1" ht="15"/>
    <row r="690" s="49" customFormat="1" ht="15"/>
    <row r="691" s="49" customFormat="1" ht="15"/>
    <row r="692" s="49" customFormat="1" ht="15"/>
    <row r="693" s="49" customFormat="1" ht="15"/>
    <row r="694" s="49" customFormat="1" ht="15"/>
    <row r="695" s="49" customFormat="1" ht="15"/>
    <row r="696" s="49" customFormat="1" ht="15"/>
    <row r="697" s="49" customFormat="1" ht="15"/>
    <row r="698" s="49" customFormat="1" ht="15"/>
    <row r="699" s="49" customFormat="1" ht="15"/>
    <row r="700" s="49" customFormat="1" ht="15"/>
    <row r="701" s="49" customFormat="1" ht="15"/>
    <row r="702" s="49" customFormat="1" ht="15"/>
    <row r="703" s="49" customFormat="1" ht="15"/>
    <row r="704" s="49" customFormat="1" ht="15"/>
    <row r="705" s="49" customFormat="1" ht="15"/>
    <row r="706" s="49" customFormat="1" ht="15"/>
    <row r="707" s="49" customFormat="1" ht="15"/>
    <row r="708" s="49" customFormat="1" ht="15"/>
    <row r="709" s="49" customFormat="1" ht="15"/>
    <row r="710" s="49" customFormat="1" ht="15"/>
    <row r="711" s="49" customFormat="1" ht="15"/>
    <row r="712" s="49" customFormat="1" ht="15"/>
    <row r="713" s="49" customFormat="1" ht="15"/>
    <row r="714" s="49" customFormat="1" ht="15"/>
    <row r="715" s="49" customFormat="1" ht="15"/>
    <row r="716" s="49" customFormat="1" ht="15"/>
    <row r="717" s="49" customFormat="1" ht="15"/>
    <row r="718" s="49" customFormat="1" ht="15"/>
    <row r="719" s="49" customFormat="1" ht="15"/>
    <row r="720" s="49" customFormat="1" ht="15"/>
    <row r="721" s="49" customFormat="1" ht="15"/>
    <row r="722" s="49" customFormat="1" ht="15"/>
    <row r="723" s="49" customFormat="1" ht="15"/>
    <row r="724" s="49" customFormat="1" ht="15"/>
    <row r="725" s="49" customFormat="1" ht="15"/>
    <row r="726" s="49" customFormat="1" ht="15"/>
    <row r="727" s="49" customFormat="1" ht="15"/>
    <row r="728" s="49" customFormat="1" ht="15"/>
    <row r="729" s="49" customFormat="1" ht="15"/>
    <row r="730" s="49" customFormat="1" ht="15"/>
    <row r="731" s="49" customFormat="1" ht="15"/>
    <row r="732" s="49" customFormat="1" ht="15"/>
    <row r="733" s="49" customFormat="1" ht="15"/>
    <row r="734" s="49" customFormat="1" ht="15"/>
    <row r="735" s="49" customFormat="1" ht="15"/>
    <row r="736" s="49" customFormat="1" ht="15"/>
    <row r="737" s="49" customFormat="1" ht="15"/>
    <row r="738" s="49" customFormat="1" ht="15"/>
    <row r="739" s="49" customFormat="1" ht="15"/>
    <row r="740" s="49" customFormat="1" ht="15"/>
    <row r="741" s="49" customFormat="1" ht="15"/>
    <row r="742" s="49" customFormat="1" ht="15"/>
    <row r="743" s="49" customFormat="1" ht="15"/>
    <row r="744" s="49" customFormat="1" ht="15"/>
    <row r="745" s="49" customFormat="1" ht="15"/>
    <row r="746" s="49" customFormat="1" ht="15"/>
    <row r="747" s="49" customFormat="1" ht="15"/>
    <row r="748" s="49" customFormat="1" ht="15"/>
    <row r="749" s="49" customFormat="1" ht="15"/>
    <row r="750" s="49" customFormat="1" ht="15"/>
    <row r="751" s="49" customFormat="1" ht="15"/>
    <row r="752" s="49" customFormat="1" ht="15"/>
    <row r="753" s="49" customFormat="1" ht="15"/>
    <row r="754" s="49" customFormat="1" ht="15"/>
    <row r="755" s="49" customFormat="1" ht="15"/>
    <row r="756" s="49" customFormat="1" ht="15"/>
    <row r="757" s="49" customFormat="1" ht="15"/>
    <row r="758" s="49" customFormat="1" ht="15"/>
    <row r="759" s="49" customFormat="1" ht="15"/>
    <row r="760" s="49" customFormat="1" ht="15"/>
    <row r="761" s="49" customFormat="1" ht="15"/>
    <row r="762" s="49" customFormat="1" ht="15"/>
    <row r="763" s="49" customFormat="1" ht="15"/>
    <row r="764" s="49" customFormat="1" ht="15"/>
    <row r="765" s="49" customFormat="1" ht="15"/>
    <row r="766" s="49" customFormat="1" ht="15"/>
    <row r="767" s="49" customFormat="1" ht="15"/>
    <row r="768" s="49" customFormat="1" ht="15"/>
    <row r="769" s="49" customFormat="1" ht="15"/>
    <row r="770" s="49" customFormat="1" ht="15"/>
    <row r="771" s="49" customFormat="1" ht="15"/>
    <row r="772" s="49" customFormat="1" ht="15"/>
    <row r="773" s="49" customFormat="1" ht="15"/>
    <row r="774" s="49" customFormat="1" ht="15"/>
    <row r="775" s="49" customFormat="1" ht="15"/>
    <row r="776" s="49" customFormat="1" ht="15"/>
    <row r="777" s="49" customFormat="1" ht="15"/>
    <row r="778" s="49" customFormat="1" ht="15"/>
    <row r="779" s="49" customFormat="1" ht="15"/>
    <row r="780" s="49" customFormat="1" ht="15"/>
    <row r="781" s="49" customFormat="1" ht="15"/>
    <row r="782" s="49" customFormat="1" ht="15"/>
    <row r="783" s="49" customFormat="1" ht="15"/>
    <row r="784" s="49" customFormat="1" ht="15"/>
    <row r="785" s="49" customFormat="1" ht="15"/>
    <row r="786" s="49" customFormat="1" ht="15"/>
    <row r="787" s="49" customFormat="1" ht="15"/>
    <row r="788" s="49" customFormat="1" ht="15"/>
    <row r="789" s="49" customFormat="1" ht="15"/>
    <row r="790" s="49" customFormat="1" ht="15"/>
    <row r="791" s="49" customFormat="1" ht="15"/>
    <row r="792" s="49" customFormat="1" ht="15"/>
    <row r="793" s="49" customFormat="1" ht="15"/>
    <row r="794" s="49" customFormat="1" ht="15"/>
    <row r="795" s="49" customFormat="1" ht="15"/>
    <row r="796" s="49" customFormat="1" ht="15"/>
    <row r="797" s="49" customFormat="1" ht="15"/>
    <row r="798" s="49" customFormat="1" ht="15"/>
    <row r="799" s="49" customFormat="1" ht="15"/>
    <row r="800" s="49" customFormat="1" ht="15"/>
    <row r="801" s="49" customFormat="1" ht="15"/>
    <row r="802" s="49" customFormat="1" ht="15"/>
    <row r="803" s="49" customFormat="1" ht="15"/>
    <row r="804" s="49" customFormat="1" ht="15"/>
    <row r="805" s="49" customFormat="1" ht="15"/>
    <row r="806" s="49" customFormat="1" ht="15"/>
    <row r="807" s="49" customFormat="1" ht="15"/>
    <row r="808" s="49" customFormat="1" ht="15"/>
    <row r="809" s="49" customFormat="1" ht="15"/>
    <row r="810" s="49" customFormat="1" ht="15"/>
    <row r="811" s="49" customFormat="1" ht="15"/>
    <row r="812" s="49" customFormat="1" ht="15"/>
    <row r="813" s="49" customFormat="1" ht="15"/>
    <row r="814" s="49" customFormat="1" ht="15"/>
    <row r="815" s="49" customFormat="1" ht="15"/>
    <row r="816" s="49" customFormat="1" ht="15"/>
    <row r="817" s="49" customFormat="1" ht="15"/>
    <row r="818" s="49" customFormat="1" ht="15"/>
    <row r="819" s="49" customFormat="1" ht="15"/>
    <row r="820" s="49" customFormat="1" ht="15"/>
    <row r="821" s="49" customFormat="1" ht="15"/>
    <row r="822" s="49" customFormat="1" ht="15"/>
    <row r="823" s="49" customFormat="1" ht="15"/>
    <row r="824" s="49" customFormat="1" ht="15"/>
    <row r="825" s="49" customFormat="1" ht="15"/>
    <row r="826" s="49" customFormat="1" ht="15"/>
    <row r="827" s="49" customFormat="1" ht="15"/>
    <row r="828" s="49" customFormat="1" ht="15"/>
    <row r="829" s="49" customFormat="1" ht="15"/>
    <row r="830" s="49" customFormat="1" ht="15"/>
    <row r="831" s="49" customFormat="1" ht="15"/>
    <row r="832" s="49" customFormat="1" ht="15"/>
    <row r="833" s="49" customFormat="1" ht="15"/>
    <row r="834" s="49" customFormat="1" ht="15"/>
    <row r="835" s="49" customFormat="1" ht="15"/>
    <row r="836" s="49" customFormat="1" ht="15"/>
    <row r="837" s="49" customFormat="1" ht="15"/>
    <row r="838" s="49" customFormat="1" ht="15"/>
    <row r="839" s="49" customFormat="1" ht="15"/>
    <row r="840" s="49" customFormat="1" ht="15"/>
    <row r="841" s="49" customFormat="1" ht="15"/>
    <row r="842" s="49" customFormat="1" ht="15"/>
    <row r="843" s="49" customFormat="1" ht="15"/>
    <row r="844" s="49" customFormat="1" ht="15"/>
    <row r="845" s="49" customFormat="1" ht="15"/>
    <row r="846" s="49" customFormat="1" ht="15"/>
    <row r="847" s="49" customFormat="1" ht="15"/>
    <row r="848" s="49" customFormat="1" ht="15"/>
    <row r="849" s="49" customFormat="1" ht="15"/>
    <row r="850" s="49" customFormat="1" ht="15"/>
    <row r="851" s="49" customFormat="1" ht="15"/>
    <row r="852" s="49" customFormat="1" ht="15"/>
    <row r="853" s="49" customFormat="1" ht="15"/>
    <row r="854" s="49" customFormat="1" ht="15"/>
    <row r="855" s="49" customFormat="1" ht="15"/>
    <row r="856" s="49" customFormat="1" ht="15"/>
    <row r="857" s="49" customFormat="1" ht="15"/>
    <row r="858" s="49" customFormat="1" ht="15"/>
    <row r="859" s="49" customFormat="1" ht="15"/>
    <row r="860" s="49" customFormat="1" ht="15"/>
    <row r="861" s="49" customFormat="1" ht="15"/>
    <row r="862" s="49" customFormat="1" ht="15"/>
    <row r="863" s="49" customFormat="1" ht="15"/>
    <row r="864" s="49" customFormat="1" ht="15"/>
    <row r="865" s="49" customFormat="1" ht="15"/>
    <row r="866" s="49" customFormat="1" ht="15"/>
    <row r="867" s="49" customFormat="1" ht="15"/>
    <row r="868" s="49" customFormat="1" ht="15"/>
    <row r="869" s="49" customFormat="1" ht="15"/>
    <row r="870" s="49" customFormat="1" ht="15"/>
    <row r="871" s="49" customFormat="1" ht="15"/>
    <row r="872" s="49" customFormat="1" ht="15"/>
    <row r="873" s="49" customFormat="1" ht="15"/>
    <row r="874" s="49" customFormat="1" ht="15"/>
    <row r="875" s="49" customFormat="1" ht="15"/>
    <row r="876" s="49" customFormat="1" ht="15"/>
    <row r="877" s="49" customFormat="1" ht="15"/>
    <row r="878" s="49" customFormat="1" ht="15"/>
    <row r="879" s="49" customFormat="1" ht="15"/>
    <row r="880" s="49" customFormat="1" ht="15"/>
    <row r="881" s="49" customFormat="1" ht="15"/>
    <row r="882" s="49" customFormat="1" ht="15"/>
    <row r="883" s="49" customFormat="1" ht="15"/>
    <row r="884" s="49" customFormat="1" ht="15"/>
    <row r="885" s="49" customFormat="1" ht="15"/>
    <row r="886" s="49" customFormat="1" ht="15"/>
    <row r="887" s="49" customFormat="1" ht="15"/>
    <row r="888" s="49" customFormat="1" ht="15"/>
    <row r="889" s="49" customFormat="1" ht="15"/>
    <row r="890" s="49" customFormat="1" ht="15"/>
    <row r="891" s="49" customFormat="1" ht="15"/>
    <row r="892" s="49" customFormat="1" ht="15"/>
    <row r="893" s="49" customFormat="1" ht="15"/>
    <row r="894" s="49" customFormat="1" ht="15"/>
    <row r="895" s="49" customFormat="1" ht="15"/>
    <row r="896" s="49" customFormat="1" ht="15"/>
    <row r="897" s="49" customFormat="1" ht="15"/>
    <row r="898" s="49" customFormat="1" ht="15"/>
    <row r="899" s="49" customFormat="1" ht="15"/>
    <row r="900" s="49" customFormat="1" ht="15"/>
    <row r="901" s="49" customFormat="1" ht="15"/>
    <row r="902" s="49" customFormat="1" ht="15"/>
    <row r="903" s="49" customFormat="1" ht="15"/>
    <row r="904" s="49" customFormat="1" ht="15"/>
    <row r="905" s="49" customFormat="1" ht="15"/>
    <row r="906" s="49" customFormat="1" ht="15"/>
    <row r="907" s="49" customFormat="1" ht="15"/>
    <row r="908" s="49" customFormat="1" ht="15"/>
    <row r="909" s="49" customFormat="1" ht="15"/>
    <row r="910" s="49" customFormat="1" ht="15"/>
    <row r="911" s="49" customFormat="1" ht="15"/>
    <row r="912" s="49" customFormat="1" ht="15"/>
    <row r="913" s="49" customFormat="1" ht="15"/>
    <row r="914" s="49" customFormat="1" ht="15"/>
    <row r="915" s="49" customFormat="1" ht="15"/>
    <row r="916" s="49" customFormat="1" ht="15"/>
    <row r="917" s="49" customFormat="1" ht="15"/>
    <row r="918" s="49" customFormat="1" ht="15"/>
    <row r="919" s="49" customFormat="1" ht="15"/>
    <row r="920" s="49" customFormat="1" ht="15"/>
    <row r="921" s="49" customFormat="1" ht="15"/>
    <row r="922" s="49" customFormat="1" ht="15"/>
    <row r="923" s="49" customFormat="1" ht="15"/>
    <row r="924" s="49" customFormat="1" ht="15"/>
    <row r="925" s="49" customFormat="1" ht="15"/>
    <row r="926" s="49" customFormat="1" ht="15"/>
    <row r="927" s="49" customFormat="1" ht="15"/>
    <row r="928" s="49" customFormat="1" ht="15"/>
    <row r="929" s="49" customFormat="1" ht="15"/>
    <row r="930" s="49" customFormat="1" ht="15"/>
    <row r="931" s="49" customFormat="1" ht="15"/>
    <row r="932" s="49" customFormat="1" ht="15"/>
    <row r="933" s="49" customFormat="1" ht="15"/>
    <row r="934" s="49" customFormat="1" ht="15"/>
    <row r="935" s="49" customFormat="1" ht="15"/>
    <row r="936" s="49" customFormat="1" ht="15"/>
    <row r="937" s="49" customFormat="1" ht="15"/>
    <row r="938" s="49" customFormat="1" ht="15"/>
    <row r="939" s="49" customFormat="1" ht="15"/>
    <row r="940" s="49" customFormat="1" ht="15"/>
    <row r="941" s="49" customFormat="1" ht="15"/>
    <row r="942" s="49" customFormat="1" ht="15"/>
    <row r="943" s="49" customFormat="1" ht="15"/>
    <row r="944" s="49" customFormat="1" ht="15"/>
    <row r="945" s="49" customFormat="1" ht="15"/>
    <row r="946" s="49" customFormat="1" ht="15"/>
    <row r="947" s="49" customFormat="1" ht="15"/>
    <row r="948" s="49" customFormat="1" ht="15"/>
    <row r="949" s="49" customFormat="1" ht="15"/>
    <row r="950" s="49" customFormat="1" ht="15"/>
    <row r="951" s="49" customFormat="1" ht="15"/>
    <row r="952" s="49" customFormat="1" ht="15"/>
    <row r="953" s="49" customFormat="1" ht="15"/>
    <row r="954" s="49" customFormat="1" ht="15"/>
    <row r="955" s="49" customFormat="1" ht="15"/>
    <row r="956" s="49" customFormat="1" ht="15"/>
    <row r="957" s="49" customFormat="1" ht="15"/>
    <row r="958" s="49" customFormat="1" ht="15"/>
    <row r="959" s="49" customFormat="1" ht="15"/>
    <row r="960" s="49" customFormat="1" ht="15"/>
    <row r="961" s="49" customFormat="1" ht="15"/>
    <row r="962" s="49" customFormat="1" ht="15"/>
    <row r="963" s="49" customFormat="1" ht="15"/>
    <row r="964" s="49" customFormat="1" ht="15"/>
    <row r="965" s="49" customFormat="1" ht="15"/>
    <row r="966" s="49" customFormat="1" ht="15"/>
    <row r="967" s="49" customFormat="1" ht="15"/>
    <row r="968" s="49" customFormat="1" ht="15"/>
    <row r="969" s="49" customFormat="1" ht="15"/>
    <row r="970" s="49" customFormat="1" ht="15"/>
    <row r="971" s="49" customFormat="1" ht="15"/>
    <row r="972" s="49" customFormat="1" ht="15"/>
  </sheetData>
  <phoneticPr fontId="15" type="noConversion"/>
  <printOptions horizontalCentered="1" verticalCentered="1"/>
  <pageMargins left="0.19685039370078741" right="0.35433070866141736" top="0.23622047244094491" bottom="0.19685039370078741" header="0.19685039370078741" footer="0.51181102362204722"/>
  <pageSetup paperSize="9" scale="48" firstPageNumber="15" orientation="landscape" r:id="rId1"/>
  <headerFooter alignWithMargins="0">
    <oddHeader xml:space="preserve">&amp;L&amp;"Times New Roman,Gras"DGRH A1-1&amp;R&amp;"Times New Roman,Normal"Juin 2013 &amp;"Times New Roman,Gras"&amp;20
</oddHeader>
    <oddFooter>&amp;L        (Source:  enquête enseignants non permanents, DGRH A1-1, juin 2013)&amp;R&amp;"Times New Roman,Gras"&amp;12&amp;P</oddFooter>
  </headerFooter>
</worksheet>
</file>

<file path=xl/worksheets/sheet2.xml><?xml version="1.0" encoding="utf-8"?>
<worksheet xmlns="http://schemas.openxmlformats.org/spreadsheetml/2006/main" xmlns:r="http://schemas.openxmlformats.org/officeDocument/2006/relationships">
  <sheetPr codeName="Feuil8" enableFormatConditionsCalculation="0"/>
  <dimension ref="A1:IV117"/>
  <sheetViews>
    <sheetView showZeros="0" zoomScaleNormal="100" workbookViewId="0"/>
  </sheetViews>
  <sheetFormatPr baseColWidth="10" defaultRowHeight="12.75"/>
  <cols>
    <col min="1" max="5" width="11.42578125" style="129"/>
    <col min="6" max="6" width="23" style="129" customWidth="1"/>
    <col min="7" max="7" width="21.5703125" style="129" customWidth="1"/>
    <col min="8" max="8" width="1.140625" style="129" customWidth="1"/>
    <col min="9" max="9" width="9.140625" style="129" customWidth="1"/>
    <col min="10" max="16384" width="11.42578125" style="129"/>
  </cols>
  <sheetData>
    <row r="1" spans="1:9">
      <c r="A1" s="209" t="s">
        <v>634</v>
      </c>
      <c r="H1" s="451"/>
      <c r="I1" s="474" t="str">
        <f>'fiche technique'!A2</f>
        <v>juin 2013</v>
      </c>
    </row>
    <row r="6" spans="1:9" ht="14.25">
      <c r="A6" s="452" t="s">
        <v>1174</v>
      </c>
      <c r="B6" s="453"/>
      <c r="C6" s="453"/>
      <c r="D6" s="453"/>
      <c r="E6" s="453"/>
      <c r="F6" s="453"/>
      <c r="G6" s="453"/>
      <c r="H6" s="453"/>
      <c r="I6" s="453"/>
    </row>
    <row r="7" spans="1:9">
      <c r="A7" s="454"/>
    </row>
    <row r="8" spans="1:9" ht="13.5">
      <c r="A8" s="454"/>
      <c r="I8" s="455" t="s">
        <v>697</v>
      </c>
    </row>
    <row r="9" spans="1:9" ht="13.5">
      <c r="A9" s="454"/>
      <c r="I9" s="455"/>
    </row>
    <row r="10" spans="1:9" ht="15">
      <c r="A10" s="456" t="s">
        <v>684</v>
      </c>
      <c r="I10" s="457"/>
    </row>
    <row r="11" spans="1:9">
      <c r="A11" s="454"/>
    </row>
    <row r="12" spans="1:9">
      <c r="A12" s="454"/>
    </row>
    <row r="13" spans="1:9" ht="14.25">
      <c r="A13" s="458" t="s">
        <v>695</v>
      </c>
      <c r="B13" s="372"/>
      <c r="C13" s="372"/>
      <c r="D13" s="372"/>
      <c r="E13" s="372"/>
      <c r="F13" s="372"/>
      <c r="G13" s="372"/>
      <c r="H13" s="372"/>
    </row>
    <row r="16" spans="1:9" ht="13.5">
      <c r="I16" s="459"/>
    </row>
    <row r="17" spans="1:256" ht="15">
      <c r="A17" s="426" t="s">
        <v>806</v>
      </c>
      <c r="I17" s="459"/>
    </row>
    <row r="18" spans="1:256" ht="15">
      <c r="A18" s="425" t="s">
        <v>635</v>
      </c>
      <c r="B18" s="425"/>
      <c r="C18" s="425"/>
      <c r="D18" s="425"/>
      <c r="E18" s="425"/>
      <c r="F18" s="425"/>
      <c r="G18" s="425" t="s">
        <v>448</v>
      </c>
      <c r="I18" s="460">
        <v>2</v>
      </c>
      <c r="K18" s="460"/>
    </row>
    <row r="19" spans="1:256" ht="15">
      <c r="A19" s="425"/>
      <c r="B19" s="425"/>
      <c r="C19" s="425"/>
      <c r="D19" s="425"/>
      <c r="E19" s="425"/>
      <c r="F19" s="425"/>
      <c r="G19" s="425"/>
      <c r="I19" s="460"/>
      <c r="K19" s="460"/>
    </row>
    <row r="20" spans="1:256" ht="15">
      <c r="A20" s="425" t="s">
        <v>694</v>
      </c>
      <c r="B20" s="425"/>
      <c r="C20" s="425"/>
      <c r="D20" s="425"/>
      <c r="E20" s="425"/>
      <c r="F20" s="425"/>
      <c r="G20" s="425" t="s">
        <v>784</v>
      </c>
      <c r="I20" s="460">
        <f>I18+1</f>
        <v>3</v>
      </c>
      <c r="K20" s="460"/>
    </row>
    <row r="21" spans="1:256" ht="15">
      <c r="A21" s="425"/>
      <c r="B21" s="425"/>
      <c r="C21" s="425"/>
      <c r="D21" s="425"/>
      <c r="E21" s="425"/>
      <c r="F21" s="425"/>
      <c r="G21" s="425"/>
      <c r="I21" s="460"/>
      <c r="K21" s="460"/>
    </row>
    <row r="22" spans="1:256" ht="15">
      <c r="A22" s="1466" t="s">
        <v>1514</v>
      </c>
      <c r="B22" s="425"/>
      <c r="C22" s="425"/>
      <c r="D22" s="425"/>
      <c r="E22" s="425"/>
      <c r="F22" s="425"/>
      <c r="G22" s="1466" t="s">
        <v>1484</v>
      </c>
      <c r="I22" s="460">
        <v>7</v>
      </c>
      <c r="K22" s="460"/>
    </row>
    <row r="23" spans="1:256" ht="15">
      <c r="A23" s="425" t="s">
        <v>1513</v>
      </c>
      <c r="B23" s="1525"/>
      <c r="C23" s="426"/>
      <c r="D23" s="426"/>
      <c r="E23" s="426"/>
      <c r="F23" s="426"/>
      <c r="G23" s="426"/>
      <c r="H23" s="426"/>
      <c r="I23" s="426"/>
      <c r="J23" s="426"/>
      <c r="K23" s="426"/>
      <c r="L23" s="426"/>
      <c r="M23" s="426"/>
      <c r="N23" s="426"/>
      <c r="O23" s="426"/>
      <c r="P23" s="426"/>
      <c r="Q23" s="426"/>
      <c r="R23" s="426"/>
      <c r="S23" s="426"/>
      <c r="T23" s="426"/>
      <c r="U23" s="426"/>
      <c r="V23" s="426"/>
      <c r="W23" s="426"/>
      <c r="X23" s="426"/>
      <c r="Y23" s="426"/>
      <c r="Z23" s="426"/>
      <c r="AA23" s="426"/>
      <c r="AB23" s="426"/>
      <c r="AC23" s="426"/>
      <c r="AD23" s="426"/>
      <c r="AE23" s="426"/>
      <c r="AF23" s="426"/>
      <c r="AG23" s="426"/>
      <c r="AH23" s="426"/>
      <c r="AI23" s="426"/>
      <c r="AJ23" s="426"/>
      <c r="AK23" s="426"/>
      <c r="AL23" s="426"/>
      <c r="AM23" s="426"/>
      <c r="AN23" s="426"/>
      <c r="AO23" s="426"/>
      <c r="AP23" s="426"/>
      <c r="AQ23" s="426"/>
      <c r="AR23" s="426"/>
      <c r="AS23" s="426"/>
      <c r="AT23" s="426"/>
      <c r="AU23" s="426"/>
      <c r="AV23" s="426"/>
      <c r="AW23" s="426"/>
      <c r="AX23" s="426"/>
      <c r="AY23" s="426"/>
      <c r="AZ23" s="426"/>
      <c r="BA23" s="426"/>
      <c r="BB23" s="426"/>
      <c r="BC23" s="426"/>
      <c r="BD23" s="426"/>
      <c r="BE23" s="426"/>
      <c r="BF23" s="426"/>
      <c r="BG23" s="426"/>
      <c r="BH23" s="426"/>
      <c r="BI23" s="426"/>
      <c r="BJ23" s="426"/>
      <c r="BK23" s="426"/>
      <c r="BL23" s="426"/>
      <c r="BM23" s="426"/>
      <c r="BN23" s="426"/>
      <c r="BO23" s="426"/>
      <c r="BP23" s="426"/>
      <c r="BQ23" s="426"/>
      <c r="BR23" s="426"/>
      <c r="BS23" s="426"/>
      <c r="BT23" s="426"/>
      <c r="BU23" s="426"/>
      <c r="BV23" s="426"/>
      <c r="BW23" s="426"/>
      <c r="BX23" s="426"/>
      <c r="BY23" s="426"/>
      <c r="BZ23" s="426"/>
      <c r="CA23" s="426"/>
      <c r="CB23" s="426"/>
      <c r="CC23" s="426"/>
      <c r="CD23" s="426"/>
      <c r="CE23" s="426"/>
      <c r="CF23" s="426"/>
      <c r="CG23" s="426"/>
      <c r="CH23" s="426"/>
      <c r="CI23" s="426"/>
      <c r="CJ23" s="426"/>
      <c r="CK23" s="426"/>
      <c r="CL23" s="426"/>
      <c r="CM23" s="426"/>
      <c r="CN23" s="426"/>
      <c r="CO23" s="426"/>
      <c r="CP23" s="426"/>
      <c r="CQ23" s="426"/>
      <c r="CR23" s="426"/>
      <c r="CS23" s="426"/>
      <c r="CT23" s="426"/>
      <c r="CU23" s="426"/>
      <c r="CV23" s="426"/>
      <c r="CW23" s="426"/>
      <c r="CX23" s="426"/>
      <c r="CY23" s="426"/>
      <c r="CZ23" s="426"/>
      <c r="DA23" s="426"/>
      <c r="DB23" s="426"/>
      <c r="DC23" s="426"/>
      <c r="DD23" s="426"/>
      <c r="DE23" s="426"/>
      <c r="DF23" s="426"/>
      <c r="DG23" s="426"/>
      <c r="DH23" s="426"/>
      <c r="DI23" s="426"/>
      <c r="DJ23" s="426"/>
      <c r="DK23" s="426"/>
      <c r="DL23" s="426"/>
      <c r="DM23" s="426"/>
      <c r="DN23" s="426"/>
      <c r="DO23" s="426"/>
      <c r="DP23" s="426"/>
      <c r="DQ23" s="426"/>
      <c r="DR23" s="426"/>
      <c r="DS23" s="426"/>
      <c r="DT23" s="426"/>
      <c r="DU23" s="426"/>
      <c r="DV23" s="426"/>
      <c r="DW23" s="426"/>
      <c r="DX23" s="426"/>
      <c r="DY23" s="426"/>
      <c r="DZ23" s="426"/>
      <c r="EA23" s="426"/>
      <c r="EB23" s="426"/>
      <c r="EC23" s="426"/>
      <c r="ED23" s="426"/>
      <c r="EE23" s="426"/>
      <c r="EF23" s="426"/>
      <c r="EG23" s="426"/>
      <c r="EH23" s="426"/>
      <c r="EI23" s="426"/>
      <c r="EJ23" s="426"/>
      <c r="EK23" s="426"/>
      <c r="EL23" s="426"/>
      <c r="EM23" s="426"/>
      <c r="EN23" s="426"/>
      <c r="EO23" s="426"/>
      <c r="EP23" s="426"/>
      <c r="EQ23" s="426"/>
      <c r="ER23" s="426"/>
      <c r="ES23" s="426"/>
      <c r="ET23" s="426"/>
      <c r="EU23" s="426"/>
      <c r="EV23" s="426"/>
      <c r="EW23" s="426"/>
      <c r="EX23" s="426"/>
      <c r="EY23" s="426"/>
      <c r="EZ23" s="426"/>
      <c r="FA23" s="426"/>
      <c r="FB23" s="426"/>
      <c r="FC23" s="426"/>
      <c r="FD23" s="426"/>
      <c r="FE23" s="426"/>
      <c r="FF23" s="426"/>
      <c r="FG23" s="426"/>
      <c r="FH23" s="426"/>
      <c r="FI23" s="426"/>
      <c r="FJ23" s="426"/>
      <c r="FK23" s="426"/>
      <c r="FL23" s="426"/>
      <c r="FM23" s="426"/>
      <c r="FN23" s="426"/>
      <c r="FO23" s="426"/>
      <c r="FP23" s="426"/>
      <c r="FQ23" s="426"/>
      <c r="FR23" s="426"/>
      <c r="FS23" s="426"/>
      <c r="FT23" s="426"/>
      <c r="FU23" s="426"/>
      <c r="FV23" s="426"/>
      <c r="FW23" s="426"/>
      <c r="FX23" s="426"/>
      <c r="FY23" s="426"/>
      <c r="FZ23" s="426"/>
      <c r="GA23" s="426"/>
      <c r="GB23" s="426"/>
      <c r="GC23" s="426"/>
      <c r="GD23" s="426"/>
      <c r="GE23" s="426"/>
      <c r="GF23" s="426"/>
      <c r="GG23" s="426"/>
      <c r="GH23" s="426"/>
      <c r="GI23" s="426"/>
      <c r="GJ23" s="426"/>
      <c r="GK23" s="426"/>
      <c r="GL23" s="426"/>
      <c r="GM23" s="426"/>
      <c r="GN23" s="426"/>
      <c r="GO23" s="426"/>
      <c r="GP23" s="426"/>
      <c r="GQ23" s="426"/>
      <c r="GR23" s="426"/>
      <c r="GS23" s="426"/>
      <c r="GT23" s="426"/>
      <c r="GU23" s="426"/>
      <c r="GV23" s="426"/>
      <c r="GW23" s="426"/>
      <c r="GX23" s="426"/>
      <c r="GY23" s="426"/>
      <c r="GZ23" s="426"/>
      <c r="HA23" s="426"/>
      <c r="HB23" s="426"/>
      <c r="HC23" s="426"/>
      <c r="HD23" s="426"/>
      <c r="HE23" s="426"/>
      <c r="HF23" s="426"/>
      <c r="HG23" s="426"/>
      <c r="HH23" s="426"/>
      <c r="HI23" s="426"/>
      <c r="HJ23" s="426"/>
      <c r="HK23" s="426"/>
      <c r="HL23" s="426"/>
      <c r="HM23" s="426"/>
      <c r="HN23" s="426"/>
      <c r="HO23" s="426"/>
      <c r="HP23" s="426"/>
      <c r="HQ23" s="426"/>
      <c r="HR23" s="426"/>
      <c r="HS23" s="426"/>
      <c r="HT23" s="426"/>
      <c r="HU23" s="426"/>
      <c r="HV23" s="426"/>
      <c r="HW23" s="426"/>
      <c r="HX23" s="426"/>
      <c r="HY23" s="426"/>
      <c r="HZ23" s="426"/>
      <c r="IA23" s="426"/>
      <c r="IB23" s="426"/>
      <c r="IC23" s="426"/>
      <c r="ID23" s="426"/>
      <c r="IE23" s="426"/>
      <c r="IF23" s="426"/>
      <c r="IG23" s="426"/>
      <c r="IH23" s="426"/>
      <c r="II23" s="426"/>
      <c r="IJ23" s="426"/>
      <c r="IK23" s="426"/>
      <c r="IL23" s="426"/>
      <c r="IM23" s="426"/>
      <c r="IN23" s="426"/>
      <c r="IO23" s="426"/>
      <c r="IP23" s="426"/>
      <c r="IQ23" s="426"/>
      <c r="IR23" s="426"/>
      <c r="IS23" s="426"/>
      <c r="IT23" s="426"/>
      <c r="IU23" s="426"/>
      <c r="IV23" s="426"/>
    </row>
    <row r="24" spans="1:256" ht="15">
      <c r="A24" s="1466"/>
      <c r="B24" s="426"/>
      <c r="C24" s="426"/>
      <c r="D24" s="426"/>
      <c r="E24" s="426"/>
      <c r="F24" s="426"/>
      <c r="G24" s="425"/>
      <c r="H24" s="426"/>
      <c r="I24" s="460"/>
      <c r="J24" s="426"/>
      <c r="K24" s="426"/>
      <c r="L24" s="426"/>
      <c r="M24" s="426"/>
      <c r="N24" s="426"/>
      <c r="O24" s="426"/>
      <c r="P24" s="426"/>
      <c r="Q24" s="426"/>
      <c r="R24" s="426"/>
      <c r="S24" s="426"/>
      <c r="T24" s="426"/>
      <c r="U24" s="426"/>
      <c r="V24" s="426"/>
      <c r="W24" s="426"/>
      <c r="X24" s="426"/>
      <c r="Y24" s="426"/>
      <c r="Z24" s="426"/>
      <c r="AA24" s="426"/>
      <c r="AB24" s="426"/>
      <c r="AC24" s="426"/>
      <c r="AD24" s="426"/>
      <c r="AE24" s="426"/>
      <c r="AF24" s="426"/>
      <c r="AG24" s="426"/>
      <c r="AH24" s="426"/>
      <c r="AI24" s="426"/>
      <c r="AJ24" s="426"/>
      <c r="AK24" s="426"/>
      <c r="AL24" s="426"/>
      <c r="AM24" s="426"/>
      <c r="AN24" s="426"/>
      <c r="AO24" s="426"/>
      <c r="AP24" s="426"/>
      <c r="AQ24" s="426"/>
      <c r="AR24" s="426"/>
      <c r="AS24" s="426"/>
      <c r="AT24" s="426"/>
      <c r="AU24" s="426"/>
      <c r="AV24" s="426"/>
      <c r="AW24" s="426"/>
      <c r="AX24" s="426"/>
      <c r="AY24" s="426"/>
      <c r="AZ24" s="426"/>
      <c r="BA24" s="426"/>
      <c r="BB24" s="426"/>
      <c r="BC24" s="426"/>
      <c r="BD24" s="426"/>
      <c r="BE24" s="426"/>
      <c r="BF24" s="426"/>
      <c r="BG24" s="426"/>
      <c r="BH24" s="426"/>
      <c r="BI24" s="426"/>
      <c r="BJ24" s="426"/>
      <c r="BK24" s="426"/>
      <c r="BL24" s="426"/>
      <c r="BM24" s="426"/>
      <c r="BN24" s="426"/>
      <c r="BO24" s="426"/>
      <c r="BP24" s="426"/>
      <c r="BQ24" s="426"/>
      <c r="BR24" s="426"/>
      <c r="BS24" s="426"/>
      <c r="BT24" s="426"/>
      <c r="BU24" s="426"/>
      <c r="BV24" s="426"/>
      <c r="BW24" s="426"/>
      <c r="BX24" s="426"/>
      <c r="BY24" s="426"/>
      <c r="BZ24" s="426"/>
      <c r="CA24" s="426"/>
      <c r="CB24" s="426"/>
      <c r="CC24" s="426"/>
      <c r="CD24" s="426"/>
      <c r="CE24" s="426"/>
      <c r="CF24" s="426"/>
      <c r="CG24" s="426"/>
      <c r="CH24" s="426"/>
      <c r="CI24" s="426"/>
      <c r="CJ24" s="426"/>
      <c r="CK24" s="426"/>
      <c r="CL24" s="426"/>
      <c r="CM24" s="426"/>
      <c r="CN24" s="426"/>
      <c r="CO24" s="426"/>
      <c r="CP24" s="426"/>
      <c r="CQ24" s="426"/>
      <c r="CR24" s="426"/>
      <c r="CS24" s="426"/>
      <c r="CT24" s="426"/>
      <c r="CU24" s="426"/>
      <c r="CV24" s="426"/>
      <c r="CW24" s="426"/>
      <c r="CX24" s="426"/>
      <c r="CY24" s="426"/>
      <c r="CZ24" s="426"/>
      <c r="DA24" s="426"/>
      <c r="DB24" s="426"/>
      <c r="DC24" s="426"/>
      <c r="DD24" s="426"/>
      <c r="DE24" s="426"/>
      <c r="DF24" s="426"/>
      <c r="DG24" s="426"/>
      <c r="DH24" s="426"/>
      <c r="DI24" s="426"/>
      <c r="DJ24" s="426"/>
      <c r="DK24" s="426"/>
      <c r="DL24" s="426"/>
      <c r="DM24" s="426"/>
      <c r="DN24" s="426"/>
      <c r="DO24" s="426"/>
      <c r="DP24" s="426"/>
      <c r="DQ24" s="426"/>
      <c r="DR24" s="426"/>
      <c r="DS24" s="426"/>
      <c r="DT24" s="426"/>
      <c r="DU24" s="426"/>
      <c r="DV24" s="426"/>
      <c r="DW24" s="426"/>
      <c r="DX24" s="426"/>
      <c r="DY24" s="426"/>
      <c r="DZ24" s="426"/>
      <c r="EA24" s="426"/>
      <c r="EB24" s="426"/>
      <c r="EC24" s="426"/>
      <c r="ED24" s="426"/>
      <c r="EE24" s="426"/>
      <c r="EF24" s="426"/>
      <c r="EG24" s="426"/>
      <c r="EH24" s="426"/>
      <c r="EI24" s="426"/>
      <c r="EJ24" s="426"/>
      <c r="EK24" s="426"/>
      <c r="EL24" s="426"/>
      <c r="EM24" s="426"/>
      <c r="EN24" s="426"/>
      <c r="EO24" s="426"/>
      <c r="EP24" s="426"/>
      <c r="EQ24" s="426"/>
      <c r="ER24" s="426"/>
      <c r="ES24" s="426"/>
      <c r="ET24" s="426"/>
      <c r="EU24" s="426"/>
      <c r="EV24" s="426"/>
      <c r="EW24" s="426"/>
      <c r="EX24" s="426"/>
      <c r="EY24" s="426"/>
      <c r="EZ24" s="426"/>
      <c r="FA24" s="426"/>
      <c r="FB24" s="426"/>
      <c r="FC24" s="426"/>
      <c r="FD24" s="426"/>
      <c r="FE24" s="426"/>
      <c r="FF24" s="426"/>
      <c r="FG24" s="426"/>
      <c r="FH24" s="426"/>
      <c r="FI24" s="426"/>
      <c r="FJ24" s="426"/>
      <c r="FK24" s="426"/>
      <c r="FL24" s="426"/>
      <c r="FM24" s="426"/>
      <c r="FN24" s="426"/>
      <c r="FO24" s="426"/>
      <c r="FP24" s="426"/>
      <c r="FQ24" s="426"/>
      <c r="FR24" s="426"/>
      <c r="FS24" s="426"/>
      <c r="FT24" s="426"/>
      <c r="FU24" s="426"/>
      <c r="FV24" s="426"/>
      <c r="FW24" s="426"/>
      <c r="FX24" s="426"/>
      <c r="FY24" s="426"/>
      <c r="FZ24" s="426"/>
      <c r="GA24" s="426"/>
      <c r="GB24" s="426"/>
      <c r="GC24" s="426"/>
      <c r="GD24" s="426"/>
      <c r="GE24" s="426"/>
      <c r="GF24" s="426"/>
      <c r="GG24" s="426"/>
      <c r="GH24" s="426"/>
      <c r="GI24" s="426"/>
      <c r="GJ24" s="426"/>
      <c r="GK24" s="426"/>
      <c r="GL24" s="426"/>
      <c r="GM24" s="426"/>
      <c r="GN24" s="426"/>
      <c r="GO24" s="426"/>
      <c r="GP24" s="426"/>
      <c r="GQ24" s="426"/>
      <c r="GR24" s="426"/>
      <c r="GS24" s="426"/>
      <c r="GT24" s="426"/>
      <c r="GU24" s="426"/>
      <c r="GV24" s="426"/>
      <c r="GW24" s="426"/>
      <c r="GX24" s="426"/>
      <c r="GY24" s="426"/>
      <c r="GZ24" s="426"/>
      <c r="HA24" s="426"/>
      <c r="HB24" s="426"/>
      <c r="HC24" s="426"/>
      <c r="HD24" s="426"/>
      <c r="HE24" s="426"/>
      <c r="HF24" s="426"/>
      <c r="HG24" s="426"/>
      <c r="HH24" s="426"/>
      <c r="HI24" s="426"/>
      <c r="HJ24" s="426"/>
      <c r="HK24" s="426"/>
      <c r="HL24" s="426"/>
      <c r="HM24" s="426"/>
      <c r="HN24" s="426"/>
      <c r="HO24" s="426"/>
      <c r="HP24" s="426"/>
      <c r="HQ24" s="426"/>
      <c r="HR24" s="426"/>
      <c r="HS24" s="426"/>
      <c r="HT24" s="426"/>
      <c r="HU24" s="426"/>
      <c r="HV24" s="426"/>
      <c r="HW24" s="426"/>
      <c r="HX24" s="426"/>
      <c r="HY24" s="426"/>
      <c r="HZ24" s="426"/>
      <c r="IA24" s="426"/>
      <c r="IB24" s="426"/>
      <c r="IC24" s="426"/>
      <c r="ID24" s="426"/>
      <c r="IE24" s="426"/>
      <c r="IF24" s="426"/>
      <c r="IG24" s="426"/>
      <c r="IH24" s="426"/>
      <c r="II24" s="426"/>
      <c r="IJ24" s="426"/>
      <c r="IK24" s="426"/>
      <c r="IL24" s="426"/>
      <c r="IM24" s="426"/>
      <c r="IN24" s="426"/>
      <c r="IO24" s="426"/>
      <c r="IP24" s="426"/>
      <c r="IQ24" s="426"/>
      <c r="IR24" s="426"/>
      <c r="IS24" s="426"/>
      <c r="IT24" s="426"/>
      <c r="IU24" s="426"/>
      <c r="IV24" s="426"/>
    </row>
    <row r="25" spans="1:256" ht="15">
      <c r="A25" s="1466" t="s">
        <v>1516</v>
      </c>
      <c r="B25" s="1525"/>
      <c r="C25" s="426"/>
      <c r="D25" s="426"/>
      <c r="E25" s="426"/>
      <c r="F25" s="426"/>
      <c r="G25" s="1466" t="s">
        <v>1511</v>
      </c>
      <c r="H25" s="426"/>
      <c r="I25" s="460">
        <v>8</v>
      </c>
      <c r="J25" s="426"/>
      <c r="K25" s="426"/>
      <c r="L25" s="426"/>
      <c r="M25" s="426"/>
      <c r="N25" s="426"/>
      <c r="O25" s="426"/>
      <c r="P25" s="426"/>
      <c r="Q25" s="426"/>
      <c r="R25" s="426"/>
      <c r="S25" s="426"/>
      <c r="T25" s="426"/>
      <c r="U25" s="426"/>
      <c r="V25" s="426"/>
      <c r="W25" s="426"/>
      <c r="X25" s="426"/>
      <c r="Y25" s="426"/>
      <c r="Z25" s="426"/>
      <c r="AA25" s="426"/>
      <c r="AB25" s="426"/>
      <c r="AC25" s="426"/>
      <c r="AD25" s="426"/>
      <c r="AE25" s="426"/>
      <c r="AF25" s="426"/>
      <c r="AG25" s="426"/>
      <c r="AH25" s="426"/>
      <c r="AI25" s="426"/>
      <c r="AJ25" s="426"/>
      <c r="AK25" s="426"/>
      <c r="AL25" s="426"/>
      <c r="AM25" s="426"/>
      <c r="AN25" s="426"/>
      <c r="AO25" s="426"/>
      <c r="AP25" s="426"/>
      <c r="AQ25" s="426"/>
      <c r="AR25" s="426"/>
      <c r="AS25" s="426"/>
      <c r="AT25" s="426"/>
      <c r="AU25" s="426"/>
      <c r="AV25" s="426"/>
      <c r="AW25" s="426"/>
      <c r="AX25" s="426"/>
      <c r="AY25" s="426"/>
      <c r="AZ25" s="426"/>
      <c r="BA25" s="426"/>
      <c r="BB25" s="426"/>
      <c r="BC25" s="426"/>
      <c r="BD25" s="426"/>
      <c r="BE25" s="426"/>
      <c r="BF25" s="426"/>
      <c r="BG25" s="426"/>
      <c r="BH25" s="426"/>
      <c r="BI25" s="426"/>
      <c r="BJ25" s="426"/>
      <c r="BK25" s="426"/>
      <c r="BL25" s="426"/>
      <c r="BM25" s="426"/>
      <c r="BN25" s="426"/>
      <c r="BO25" s="426"/>
      <c r="BP25" s="426"/>
      <c r="BQ25" s="426"/>
      <c r="BR25" s="426"/>
      <c r="BS25" s="426"/>
      <c r="BT25" s="426"/>
      <c r="BU25" s="426"/>
      <c r="BV25" s="426"/>
      <c r="BW25" s="426"/>
      <c r="BX25" s="426"/>
      <c r="BY25" s="426"/>
      <c r="BZ25" s="426"/>
      <c r="CA25" s="426"/>
      <c r="CB25" s="426"/>
      <c r="CC25" s="426"/>
      <c r="CD25" s="426"/>
      <c r="CE25" s="426"/>
      <c r="CF25" s="426"/>
      <c r="CG25" s="426"/>
      <c r="CH25" s="426"/>
      <c r="CI25" s="426"/>
      <c r="CJ25" s="426"/>
      <c r="CK25" s="426"/>
      <c r="CL25" s="426"/>
      <c r="CM25" s="426"/>
      <c r="CN25" s="426"/>
      <c r="CO25" s="426"/>
      <c r="CP25" s="426"/>
      <c r="CQ25" s="426"/>
      <c r="CR25" s="426"/>
      <c r="CS25" s="426"/>
      <c r="CT25" s="426"/>
      <c r="CU25" s="426"/>
      <c r="CV25" s="426"/>
      <c r="CW25" s="426"/>
      <c r="CX25" s="426"/>
      <c r="CY25" s="426"/>
      <c r="CZ25" s="426"/>
      <c r="DA25" s="426"/>
      <c r="DB25" s="426"/>
      <c r="DC25" s="426"/>
      <c r="DD25" s="426"/>
      <c r="DE25" s="426"/>
      <c r="DF25" s="426"/>
      <c r="DG25" s="426"/>
      <c r="DH25" s="426"/>
      <c r="DI25" s="426"/>
      <c r="DJ25" s="426"/>
      <c r="DK25" s="426"/>
      <c r="DL25" s="426"/>
      <c r="DM25" s="426"/>
      <c r="DN25" s="426"/>
      <c r="DO25" s="426"/>
      <c r="DP25" s="426"/>
      <c r="DQ25" s="426"/>
      <c r="DR25" s="426"/>
      <c r="DS25" s="426"/>
      <c r="DT25" s="426"/>
      <c r="DU25" s="426"/>
      <c r="DV25" s="426"/>
      <c r="DW25" s="426"/>
      <c r="DX25" s="426"/>
      <c r="DY25" s="426"/>
      <c r="DZ25" s="426"/>
      <c r="EA25" s="426"/>
      <c r="EB25" s="426"/>
      <c r="EC25" s="426"/>
      <c r="ED25" s="426"/>
      <c r="EE25" s="426"/>
      <c r="EF25" s="426"/>
      <c r="EG25" s="426"/>
      <c r="EH25" s="426"/>
      <c r="EI25" s="426"/>
      <c r="EJ25" s="426"/>
      <c r="EK25" s="426"/>
      <c r="EL25" s="426"/>
      <c r="EM25" s="426"/>
      <c r="EN25" s="426"/>
      <c r="EO25" s="426"/>
      <c r="EP25" s="426"/>
      <c r="EQ25" s="426"/>
      <c r="ER25" s="426"/>
      <c r="ES25" s="426"/>
      <c r="ET25" s="426"/>
      <c r="EU25" s="426"/>
      <c r="EV25" s="426"/>
      <c r="EW25" s="426"/>
      <c r="EX25" s="426"/>
      <c r="EY25" s="426"/>
      <c r="EZ25" s="426"/>
      <c r="FA25" s="426"/>
      <c r="FB25" s="426"/>
      <c r="FC25" s="426"/>
      <c r="FD25" s="426"/>
      <c r="FE25" s="426"/>
      <c r="FF25" s="426"/>
      <c r="FG25" s="426"/>
      <c r="FH25" s="426"/>
      <c r="FI25" s="426"/>
      <c r="FJ25" s="426"/>
      <c r="FK25" s="426"/>
      <c r="FL25" s="426"/>
      <c r="FM25" s="426"/>
      <c r="FN25" s="426"/>
      <c r="FO25" s="426"/>
      <c r="FP25" s="426"/>
      <c r="FQ25" s="426"/>
      <c r="FR25" s="426"/>
      <c r="FS25" s="426"/>
      <c r="FT25" s="426"/>
      <c r="FU25" s="426"/>
      <c r="FV25" s="426"/>
      <c r="FW25" s="426"/>
      <c r="FX25" s="426"/>
      <c r="FY25" s="426"/>
      <c r="FZ25" s="426"/>
      <c r="GA25" s="426"/>
      <c r="GB25" s="426"/>
      <c r="GC25" s="426"/>
      <c r="GD25" s="426"/>
      <c r="GE25" s="426"/>
      <c r="GF25" s="426"/>
      <c r="GG25" s="426"/>
      <c r="GH25" s="426"/>
      <c r="GI25" s="426"/>
      <c r="GJ25" s="426"/>
      <c r="GK25" s="426"/>
      <c r="GL25" s="426"/>
      <c r="GM25" s="426"/>
      <c r="GN25" s="426"/>
      <c r="GO25" s="426"/>
      <c r="GP25" s="426"/>
      <c r="GQ25" s="426"/>
      <c r="GR25" s="426"/>
      <c r="GS25" s="426"/>
      <c r="GT25" s="426"/>
      <c r="GU25" s="426"/>
      <c r="GV25" s="426"/>
      <c r="GW25" s="426"/>
      <c r="GX25" s="426"/>
      <c r="GY25" s="426"/>
      <c r="GZ25" s="426"/>
      <c r="HA25" s="426"/>
      <c r="HB25" s="426"/>
      <c r="HC25" s="426"/>
      <c r="HD25" s="426"/>
      <c r="HE25" s="426"/>
      <c r="HF25" s="426"/>
      <c r="HG25" s="426"/>
      <c r="HH25" s="426"/>
      <c r="HI25" s="426"/>
      <c r="HJ25" s="426"/>
      <c r="HK25" s="426"/>
      <c r="HL25" s="426"/>
      <c r="HM25" s="426"/>
      <c r="HN25" s="426"/>
      <c r="HO25" s="426"/>
      <c r="HP25" s="426"/>
      <c r="HQ25" s="426"/>
      <c r="HR25" s="426"/>
      <c r="HS25" s="426"/>
      <c r="HT25" s="426"/>
      <c r="HU25" s="426"/>
      <c r="HV25" s="426"/>
      <c r="HW25" s="426"/>
      <c r="HX25" s="426"/>
      <c r="HY25" s="426"/>
      <c r="HZ25" s="426"/>
      <c r="IA25" s="426"/>
      <c r="IB25" s="426"/>
      <c r="IC25" s="426"/>
      <c r="ID25" s="426"/>
      <c r="IE25" s="426"/>
      <c r="IF25" s="426"/>
      <c r="IG25" s="426"/>
      <c r="IH25" s="426"/>
      <c r="II25" s="426"/>
      <c r="IJ25" s="426"/>
      <c r="IK25" s="426"/>
      <c r="IL25" s="426"/>
      <c r="IM25" s="426"/>
      <c r="IN25" s="426"/>
      <c r="IO25" s="426"/>
      <c r="IP25" s="426"/>
      <c r="IQ25" s="426"/>
      <c r="IR25" s="426"/>
      <c r="IS25" s="426"/>
      <c r="IT25" s="426"/>
      <c r="IU25" s="426"/>
      <c r="IV25" s="426"/>
    </row>
    <row r="26" spans="1:256" ht="15">
      <c r="A26" s="1466" t="s">
        <v>1515</v>
      </c>
      <c r="B26" s="426"/>
      <c r="C26" s="426"/>
      <c r="D26" s="426"/>
      <c r="E26" s="426"/>
      <c r="F26" s="426"/>
      <c r="G26" s="426"/>
      <c r="H26" s="426"/>
      <c r="I26" s="426"/>
      <c r="J26" s="426"/>
      <c r="K26" s="426"/>
      <c r="L26" s="426"/>
      <c r="M26" s="426"/>
      <c r="N26" s="426"/>
      <c r="O26" s="426"/>
      <c r="P26" s="426"/>
      <c r="Q26" s="426"/>
      <c r="R26" s="426"/>
      <c r="S26" s="426"/>
      <c r="T26" s="426"/>
      <c r="U26" s="426"/>
      <c r="V26" s="426"/>
      <c r="W26" s="426"/>
      <c r="X26" s="426"/>
      <c r="Y26" s="426"/>
      <c r="Z26" s="426"/>
      <c r="AA26" s="426"/>
      <c r="AB26" s="426"/>
      <c r="AC26" s="426"/>
      <c r="AD26" s="426"/>
      <c r="AE26" s="426"/>
      <c r="AF26" s="426"/>
      <c r="AG26" s="426"/>
      <c r="AH26" s="426"/>
      <c r="AI26" s="426"/>
      <c r="AJ26" s="426"/>
      <c r="AK26" s="426"/>
      <c r="AL26" s="426"/>
      <c r="AM26" s="426"/>
      <c r="AN26" s="426"/>
      <c r="AO26" s="426"/>
      <c r="AP26" s="426"/>
      <c r="AQ26" s="426"/>
      <c r="AR26" s="426"/>
      <c r="AS26" s="426"/>
      <c r="AT26" s="426"/>
      <c r="AU26" s="426"/>
      <c r="AV26" s="426"/>
      <c r="AW26" s="426"/>
      <c r="AX26" s="426"/>
      <c r="AY26" s="426"/>
      <c r="AZ26" s="426"/>
      <c r="BA26" s="426"/>
      <c r="BB26" s="426"/>
      <c r="BC26" s="426"/>
      <c r="BD26" s="426"/>
      <c r="BE26" s="426"/>
      <c r="BF26" s="426"/>
      <c r="BG26" s="426"/>
      <c r="BH26" s="426"/>
      <c r="BI26" s="426"/>
      <c r="BJ26" s="426"/>
      <c r="BK26" s="426"/>
      <c r="BL26" s="426"/>
      <c r="BM26" s="426"/>
      <c r="BN26" s="426"/>
      <c r="BO26" s="426"/>
      <c r="BP26" s="426"/>
      <c r="BQ26" s="426"/>
      <c r="BR26" s="426"/>
      <c r="BS26" s="426"/>
      <c r="BT26" s="426"/>
      <c r="BU26" s="426"/>
      <c r="BV26" s="426"/>
      <c r="BW26" s="426"/>
      <c r="BX26" s="426"/>
      <c r="BY26" s="426"/>
      <c r="BZ26" s="426"/>
      <c r="CA26" s="426"/>
      <c r="CB26" s="426"/>
      <c r="CC26" s="426"/>
      <c r="CD26" s="426"/>
      <c r="CE26" s="426"/>
      <c r="CF26" s="426"/>
      <c r="CG26" s="426"/>
      <c r="CH26" s="426"/>
      <c r="CI26" s="426"/>
      <c r="CJ26" s="426"/>
      <c r="CK26" s="426"/>
      <c r="CL26" s="426"/>
      <c r="CM26" s="426"/>
      <c r="CN26" s="426"/>
      <c r="CO26" s="426"/>
      <c r="CP26" s="426"/>
      <c r="CQ26" s="426"/>
      <c r="CR26" s="426"/>
      <c r="CS26" s="426"/>
      <c r="CT26" s="426"/>
      <c r="CU26" s="426"/>
      <c r="CV26" s="426"/>
      <c r="CW26" s="426"/>
      <c r="CX26" s="426"/>
      <c r="CY26" s="426"/>
      <c r="CZ26" s="426"/>
      <c r="DA26" s="426"/>
      <c r="DB26" s="426"/>
      <c r="DC26" s="426"/>
      <c r="DD26" s="426"/>
      <c r="DE26" s="426"/>
      <c r="DF26" s="426"/>
      <c r="DG26" s="426"/>
      <c r="DH26" s="426"/>
      <c r="DI26" s="426"/>
      <c r="DJ26" s="426"/>
      <c r="DK26" s="426"/>
      <c r="DL26" s="426"/>
      <c r="DM26" s="426"/>
      <c r="DN26" s="426"/>
      <c r="DO26" s="426"/>
      <c r="DP26" s="426"/>
      <c r="DQ26" s="426"/>
      <c r="DR26" s="426"/>
      <c r="DS26" s="426"/>
      <c r="DT26" s="426"/>
      <c r="DU26" s="426"/>
      <c r="DV26" s="426"/>
      <c r="DW26" s="426"/>
      <c r="DX26" s="426"/>
      <c r="DY26" s="426"/>
      <c r="DZ26" s="426"/>
      <c r="EA26" s="426"/>
      <c r="EB26" s="426"/>
      <c r="EC26" s="426"/>
      <c r="ED26" s="426"/>
      <c r="EE26" s="426"/>
      <c r="EF26" s="426"/>
      <c r="EG26" s="426"/>
      <c r="EH26" s="426"/>
      <c r="EI26" s="426"/>
      <c r="EJ26" s="426"/>
      <c r="EK26" s="426"/>
      <c r="EL26" s="426"/>
      <c r="EM26" s="426"/>
      <c r="EN26" s="426"/>
      <c r="EO26" s="426"/>
      <c r="EP26" s="426"/>
      <c r="EQ26" s="426"/>
      <c r="ER26" s="426"/>
      <c r="ES26" s="426"/>
      <c r="ET26" s="426"/>
      <c r="EU26" s="426"/>
      <c r="EV26" s="426"/>
      <c r="EW26" s="426"/>
      <c r="EX26" s="426"/>
      <c r="EY26" s="426"/>
      <c r="EZ26" s="426"/>
      <c r="FA26" s="426"/>
      <c r="FB26" s="426"/>
      <c r="FC26" s="426"/>
      <c r="FD26" s="426"/>
      <c r="FE26" s="426"/>
      <c r="FF26" s="426"/>
      <c r="FG26" s="426"/>
      <c r="FH26" s="426"/>
      <c r="FI26" s="426"/>
      <c r="FJ26" s="426"/>
      <c r="FK26" s="426"/>
      <c r="FL26" s="426"/>
      <c r="FM26" s="426"/>
      <c r="FN26" s="426"/>
      <c r="FO26" s="426"/>
      <c r="FP26" s="426"/>
      <c r="FQ26" s="426"/>
      <c r="FR26" s="426"/>
      <c r="FS26" s="426"/>
      <c r="FT26" s="426"/>
      <c r="FU26" s="426"/>
      <c r="FV26" s="426"/>
      <c r="FW26" s="426"/>
      <c r="FX26" s="426"/>
      <c r="FY26" s="426"/>
      <c r="FZ26" s="426"/>
      <c r="GA26" s="426"/>
      <c r="GB26" s="426"/>
      <c r="GC26" s="426"/>
      <c r="GD26" s="426"/>
      <c r="GE26" s="426"/>
      <c r="GF26" s="426"/>
      <c r="GG26" s="426"/>
      <c r="GH26" s="426"/>
      <c r="GI26" s="426"/>
      <c r="GJ26" s="426"/>
      <c r="GK26" s="426"/>
      <c r="GL26" s="426"/>
      <c r="GM26" s="426"/>
      <c r="GN26" s="426"/>
      <c r="GO26" s="426"/>
      <c r="GP26" s="426"/>
      <c r="GQ26" s="426"/>
      <c r="GR26" s="426"/>
      <c r="GS26" s="426"/>
      <c r="GT26" s="426"/>
      <c r="GU26" s="426"/>
      <c r="GV26" s="426"/>
      <c r="GW26" s="426"/>
      <c r="GX26" s="426"/>
      <c r="GY26" s="426"/>
      <c r="GZ26" s="426"/>
      <c r="HA26" s="426"/>
      <c r="HB26" s="426"/>
      <c r="HC26" s="426"/>
      <c r="HD26" s="426"/>
      <c r="HE26" s="426"/>
      <c r="HF26" s="426"/>
      <c r="HG26" s="426"/>
      <c r="HH26" s="426"/>
      <c r="HI26" s="426"/>
      <c r="HJ26" s="426"/>
      <c r="HK26" s="426"/>
      <c r="HL26" s="426"/>
      <c r="HM26" s="426"/>
      <c r="HN26" s="426"/>
      <c r="HO26" s="426"/>
      <c r="HP26" s="426"/>
      <c r="HQ26" s="426"/>
      <c r="HR26" s="426"/>
      <c r="HS26" s="426"/>
      <c r="HT26" s="426"/>
      <c r="HU26" s="426"/>
      <c r="HV26" s="426"/>
      <c r="HW26" s="426"/>
      <c r="HX26" s="426"/>
      <c r="HY26" s="426"/>
      <c r="HZ26" s="426"/>
      <c r="IA26" s="426"/>
      <c r="IB26" s="426"/>
      <c r="IC26" s="426"/>
      <c r="ID26" s="426"/>
      <c r="IE26" s="426"/>
      <c r="IF26" s="426"/>
      <c r="IG26" s="426"/>
      <c r="IH26" s="426"/>
      <c r="II26" s="426"/>
      <c r="IJ26" s="426"/>
      <c r="IK26" s="426"/>
      <c r="IL26" s="426"/>
      <c r="IM26" s="426"/>
      <c r="IN26" s="426"/>
      <c r="IO26" s="426"/>
      <c r="IP26" s="426"/>
      <c r="IQ26" s="426"/>
      <c r="IR26" s="426"/>
      <c r="IS26" s="426"/>
      <c r="IT26" s="426"/>
      <c r="IU26" s="426"/>
      <c r="IV26" s="426"/>
    </row>
    <row r="27" spans="1:256" ht="15">
      <c r="A27" s="1466"/>
      <c r="B27" s="426"/>
      <c r="C27" s="426"/>
      <c r="D27" s="426"/>
      <c r="E27" s="426"/>
      <c r="F27" s="426"/>
      <c r="G27" s="426"/>
      <c r="H27" s="426"/>
      <c r="I27" s="426"/>
      <c r="J27" s="426"/>
      <c r="K27" s="426"/>
      <c r="L27" s="426"/>
      <c r="M27" s="426"/>
      <c r="N27" s="426"/>
      <c r="O27" s="426"/>
      <c r="P27" s="426"/>
      <c r="Q27" s="426"/>
      <c r="R27" s="426"/>
      <c r="S27" s="426"/>
      <c r="T27" s="426"/>
      <c r="U27" s="426"/>
      <c r="V27" s="426"/>
      <c r="W27" s="426"/>
      <c r="X27" s="426"/>
      <c r="Y27" s="426"/>
      <c r="Z27" s="426"/>
      <c r="AA27" s="426"/>
      <c r="AB27" s="426"/>
      <c r="AC27" s="426"/>
      <c r="AD27" s="426"/>
      <c r="AE27" s="426"/>
      <c r="AF27" s="426"/>
      <c r="AG27" s="426"/>
      <c r="AH27" s="426"/>
      <c r="AI27" s="426"/>
      <c r="AJ27" s="426"/>
      <c r="AK27" s="426"/>
      <c r="AL27" s="426"/>
      <c r="AM27" s="426"/>
      <c r="AN27" s="426"/>
      <c r="AO27" s="426"/>
      <c r="AP27" s="426"/>
      <c r="AQ27" s="426"/>
      <c r="AR27" s="426"/>
      <c r="AS27" s="426"/>
      <c r="AT27" s="426"/>
      <c r="AU27" s="426"/>
      <c r="AV27" s="426"/>
      <c r="AW27" s="426"/>
      <c r="AX27" s="426"/>
      <c r="AY27" s="426"/>
      <c r="AZ27" s="426"/>
      <c r="BA27" s="426"/>
      <c r="BB27" s="426"/>
      <c r="BC27" s="426"/>
      <c r="BD27" s="426"/>
      <c r="BE27" s="426"/>
      <c r="BF27" s="426"/>
      <c r="BG27" s="426"/>
      <c r="BH27" s="426"/>
      <c r="BI27" s="426"/>
      <c r="BJ27" s="426"/>
      <c r="BK27" s="426"/>
      <c r="BL27" s="426"/>
      <c r="BM27" s="426"/>
      <c r="BN27" s="426"/>
      <c r="BO27" s="426"/>
      <c r="BP27" s="426"/>
      <c r="BQ27" s="426"/>
      <c r="BR27" s="426"/>
      <c r="BS27" s="426"/>
      <c r="BT27" s="426"/>
      <c r="BU27" s="426"/>
      <c r="BV27" s="426"/>
      <c r="BW27" s="426"/>
      <c r="BX27" s="426"/>
      <c r="BY27" s="426"/>
      <c r="BZ27" s="426"/>
      <c r="CA27" s="426"/>
      <c r="CB27" s="426"/>
      <c r="CC27" s="426"/>
      <c r="CD27" s="426"/>
      <c r="CE27" s="426"/>
      <c r="CF27" s="426"/>
      <c r="CG27" s="426"/>
      <c r="CH27" s="426"/>
      <c r="CI27" s="426"/>
      <c r="CJ27" s="426"/>
      <c r="CK27" s="426"/>
      <c r="CL27" s="426"/>
      <c r="CM27" s="426"/>
      <c r="CN27" s="426"/>
      <c r="CO27" s="426"/>
      <c r="CP27" s="426"/>
      <c r="CQ27" s="426"/>
      <c r="CR27" s="426"/>
      <c r="CS27" s="426"/>
      <c r="CT27" s="426"/>
      <c r="CU27" s="426"/>
      <c r="CV27" s="426"/>
      <c r="CW27" s="426"/>
      <c r="CX27" s="426"/>
      <c r="CY27" s="426"/>
      <c r="CZ27" s="426"/>
      <c r="DA27" s="426"/>
      <c r="DB27" s="426"/>
      <c r="DC27" s="426"/>
      <c r="DD27" s="426"/>
      <c r="DE27" s="426"/>
      <c r="DF27" s="426"/>
      <c r="DG27" s="426"/>
      <c r="DH27" s="426"/>
      <c r="DI27" s="426"/>
      <c r="DJ27" s="426"/>
      <c r="DK27" s="426"/>
      <c r="DL27" s="426"/>
      <c r="DM27" s="426"/>
      <c r="DN27" s="426"/>
      <c r="DO27" s="426"/>
      <c r="DP27" s="426"/>
      <c r="DQ27" s="426"/>
      <c r="DR27" s="426"/>
      <c r="DS27" s="426"/>
      <c r="DT27" s="426"/>
      <c r="DU27" s="426"/>
      <c r="DV27" s="426"/>
      <c r="DW27" s="426"/>
      <c r="DX27" s="426"/>
      <c r="DY27" s="426"/>
      <c r="DZ27" s="426"/>
      <c r="EA27" s="426"/>
      <c r="EB27" s="426"/>
      <c r="EC27" s="426"/>
      <c r="ED27" s="426"/>
      <c r="EE27" s="426"/>
      <c r="EF27" s="426"/>
      <c r="EG27" s="426"/>
      <c r="EH27" s="426"/>
      <c r="EI27" s="426"/>
      <c r="EJ27" s="426"/>
      <c r="EK27" s="426"/>
      <c r="EL27" s="426"/>
      <c r="EM27" s="426"/>
      <c r="EN27" s="426"/>
      <c r="EO27" s="426"/>
      <c r="EP27" s="426"/>
      <c r="EQ27" s="426"/>
      <c r="ER27" s="426"/>
      <c r="ES27" s="426"/>
      <c r="ET27" s="426"/>
      <c r="EU27" s="426"/>
      <c r="EV27" s="426"/>
      <c r="EW27" s="426"/>
      <c r="EX27" s="426"/>
      <c r="EY27" s="426"/>
      <c r="EZ27" s="426"/>
      <c r="FA27" s="426"/>
      <c r="FB27" s="426"/>
      <c r="FC27" s="426"/>
      <c r="FD27" s="426"/>
      <c r="FE27" s="426"/>
      <c r="FF27" s="426"/>
      <c r="FG27" s="426"/>
      <c r="FH27" s="426"/>
      <c r="FI27" s="426"/>
      <c r="FJ27" s="426"/>
      <c r="FK27" s="426"/>
      <c r="FL27" s="426"/>
      <c r="FM27" s="426"/>
      <c r="FN27" s="426"/>
      <c r="FO27" s="426"/>
      <c r="FP27" s="426"/>
      <c r="FQ27" s="426"/>
      <c r="FR27" s="426"/>
      <c r="FS27" s="426"/>
      <c r="FT27" s="426"/>
      <c r="FU27" s="426"/>
      <c r="FV27" s="426"/>
      <c r="FW27" s="426"/>
      <c r="FX27" s="426"/>
      <c r="FY27" s="426"/>
      <c r="FZ27" s="426"/>
      <c r="GA27" s="426"/>
      <c r="GB27" s="426"/>
      <c r="GC27" s="426"/>
      <c r="GD27" s="426"/>
      <c r="GE27" s="426"/>
      <c r="GF27" s="426"/>
      <c r="GG27" s="426"/>
      <c r="GH27" s="426"/>
      <c r="GI27" s="426"/>
      <c r="GJ27" s="426"/>
      <c r="GK27" s="426"/>
      <c r="GL27" s="426"/>
      <c r="GM27" s="426"/>
      <c r="GN27" s="426"/>
      <c r="GO27" s="426"/>
      <c r="GP27" s="426"/>
      <c r="GQ27" s="426"/>
      <c r="GR27" s="426"/>
      <c r="GS27" s="426"/>
      <c r="GT27" s="426"/>
      <c r="GU27" s="426"/>
      <c r="GV27" s="426"/>
      <c r="GW27" s="426"/>
      <c r="GX27" s="426"/>
      <c r="GY27" s="426"/>
      <c r="GZ27" s="426"/>
      <c r="HA27" s="426"/>
      <c r="HB27" s="426"/>
      <c r="HC27" s="426"/>
      <c r="HD27" s="426"/>
      <c r="HE27" s="426"/>
      <c r="HF27" s="426"/>
      <c r="HG27" s="426"/>
      <c r="HH27" s="426"/>
      <c r="HI27" s="426"/>
      <c r="HJ27" s="426"/>
      <c r="HK27" s="426"/>
      <c r="HL27" s="426"/>
      <c r="HM27" s="426"/>
      <c r="HN27" s="426"/>
      <c r="HO27" s="426"/>
      <c r="HP27" s="426"/>
      <c r="HQ27" s="426"/>
      <c r="HR27" s="426"/>
      <c r="HS27" s="426"/>
      <c r="HT27" s="426"/>
      <c r="HU27" s="426"/>
      <c r="HV27" s="426"/>
      <c r="HW27" s="426"/>
      <c r="HX27" s="426"/>
      <c r="HY27" s="426"/>
      <c r="HZ27" s="426"/>
      <c r="IA27" s="426"/>
      <c r="IB27" s="426"/>
      <c r="IC27" s="426"/>
      <c r="ID27" s="426"/>
      <c r="IE27" s="426"/>
      <c r="IF27" s="426"/>
      <c r="IG27" s="426"/>
      <c r="IH27" s="426"/>
      <c r="II27" s="426"/>
      <c r="IJ27" s="426"/>
      <c r="IK27" s="426"/>
      <c r="IL27" s="426"/>
      <c r="IM27" s="426"/>
      <c r="IN27" s="426"/>
      <c r="IO27" s="426"/>
      <c r="IP27" s="426"/>
      <c r="IQ27" s="426"/>
      <c r="IR27" s="426"/>
      <c r="IS27" s="426"/>
      <c r="IT27" s="426"/>
      <c r="IU27" s="426"/>
      <c r="IV27" s="426"/>
    </row>
    <row r="28" spans="1:256" ht="15">
      <c r="A28" s="426" t="s">
        <v>810</v>
      </c>
      <c r="B28" s="425"/>
      <c r="C28" s="425"/>
      <c r="D28" s="425"/>
      <c r="E28" s="425"/>
      <c r="F28" s="425"/>
      <c r="G28" s="425"/>
      <c r="I28" s="460">
        <v>9</v>
      </c>
      <c r="K28" s="460"/>
    </row>
    <row r="29" spans="1:256" ht="15">
      <c r="A29" s="1466" t="s">
        <v>995</v>
      </c>
      <c r="B29" s="425"/>
      <c r="C29" s="425"/>
      <c r="D29" s="425"/>
      <c r="E29" s="425"/>
      <c r="F29" s="425"/>
      <c r="G29" s="1466" t="s">
        <v>1462</v>
      </c>
      <c r="I29" s="460">
        <v>10</v>
      </c>
      <c r="K29" s="460"/>
    </row>
    <row r="30" spans="1:256" ht="15">
      <c r="A30" s="1466"/>
      <c r="B30" s="425"/>
      <c r="C30" s="425"/>
      <c r="D30" s="425"/>
      <c r="E30" s="425"/>
      <c r="F30" s="425"/>
      <c r="G30" s="966"/>
      <c r="I30" s="460"/>
      <c r="K30" s="460"/>
    </row>
    <row r="31" spans="1:256" ht="15">
      <c r="A31" s="1466" t="s">
        <v>1461</v>
      </c>
      <c r="B31" s="425"/>
      <c r="C31" s="425"/>
      <c r="D31" s="425"/>
      <c r="E31" s="425"/>
      <c r="F31" s="425"/>
      <c r="G31" s="1466" t="s">
        <v>1190</v>
      </c>
      <c r="I31" s="460">
        <v>11</v>
      </c>
      <c r="K31" s="460"/>
    </row>
    <row r="32" spans="1:256" ht="15">
      <c r="A32" s="425"/>
      <c r="B32" s="425"/>
      <c r="C32" s="425"/>
      <c r="D32" s="425"/>
      <c r="E32" s="425"/>
      <c r="F32" s="425"/>
      <c r="G32" s="425"/>
      <c r="I32" s="460"/>
      <c r="K32" s="460"/>
    </row>
    <row r="33" spans="1:11" ht="15">
      <c r="A33" s="425" t="s">
        <v>683</v>
      </c>
      <c r="G33" s="966" t="s">
        <v>765</v>
      </c>
      <c r="I33" s="460">
        <v>12</v>
      </c>
      <c r="K33" s="460"/>
    </row>
    <row r="34" spans="1:11" ht="15">
      <c r="A34" s="425"/>
      <c r="B34" s="425"/>
      <c r="C34" s="425"/>
      <c r="D34" s="425"/>
      <c r="E34" s="425"/>
      <c r="F34" s="425"/>
      <c r="G34" s="425"/>
      <c r="I34" s="460"/>
      <c r="K34" s="460"/>
    </row>
    <row r="35" spans="1:11" ht="15">
      <c r="A35" s="425" t="s">
        <v>636</v>
      </c>
      <c r="B35" s="425"/>
      <c r="C35" s="425"/>
      <c r="D35" s="425"/>
      <c r="E35" s="425"/>
      <c r="F35" s="425"/>
      <c r="G35" s="425"/>
      <c r="I35" s="460">
        <v>13</v>
      </c>
      <c r="K35" s="460"/>
    </row>
    <row r="36" spans="1:11" ht="15">
      <c r="A36" s="425"/>
      <c r="B36" s="425"/>
      <c r="C36" s="425"/>
      <c r="D36" s="425"/>
      <c r="E36" s="425"/>
      <c r="F36" s="425"/>
      <c r="G36" s="425"/>
      <c r="H36" s="425"/>
      <c r="I36" s="459"/>
      <c r="K36" s="460"/>
    </row>
    <row r="37" spans="1:11" ht="15">
      <c r="A37" s="425" t="s">
        <v>807</v>
      </c>
      <c r="B37" s="425"/>
      <c r="C37" s="425"/>
      <c r="D37" s="425"/>
      <c r="E37" s="425"/>
      <c r="F37" s="425"/>
      <c r="G37" s="425"/>
      <c r="H37" s="425"/>
      <c r="I37" s="459"/>
      <c r="K37" s="460"/>
    </row>
    <row r="38" spans="1:11" ht="15">
      <c r="A38" s="425"/>
      <c r="B38" s="461" t="s">
        <v>688</v>
      </c>
      <c r="C38" s="425"/>
      <c r="D38" s="425"/>
      <c r="E38" s="425"/>
      <c r="F38" s="425"/>
      <c r="G38" s="966" t="s">
        <v>785</v>
      </c>
      <c r="I38" s="460">
        <v>14</v>
      </c>
      <c r="K38" s="460"/>
    </row>
    <row r="39" spans="1:11" ht="15">
      <c r="A39" s="425"/>
      <c r="B39" s="461" t="s">
        <v>689</v>
      </c>
      <c r="C39" s="425"/>
      <c r="D39" s="425"/>
      <c r="E39" s="425"/>
      <c r="F39" s="425"/>
      <c r="G39" s="966" t="s">
        <v>786</v>
      </c>
      <c r="I39" s="460">
        <v>15</v>
      </c>
      <c r="K39" s="460"/>
    </row>
    <row r="40" spans="1:11" ht="15">
      <c r="A40" s="425"/>
      <c r="B40" s="461" t="s">
        <v>690</v>
      </c>
      <c r="C40" s="425"/>
      <c r="D40" s="425"/>
      <c r="E40" s="425"/>
      <c r="F40" s="425"/>
      <c r="G40" s="966" t="s">
        <v>787</v>
      </c>
      <c r="I40" s="460">
        <v>16</v>
      </c>
      <c r="K40" s="460"/>
    </row>
    <row r="41" spans="1:11" ht="15">
      <c r="A41" s="425"/>
      <c r="B41" s="461" t="s">
        <v>691</v>
      </c>
      <c r="C41" s="425"/>
      <c r="D41" s="425"/>
      <c r="E41" s="425"/>
      <c r="F41" s="425"/>
      <c r="G41" s="966" t="s">
        <v>788</v>
      </c>
      <c r="I41" s="460">
        <v>17</v>
      </c>
      <c r="K41" s="460"/>
    </row>
    <row r="42" spans="1:11" ht="15">
      <c r="A42" s="425"/>
      <c r="B42" s="461" t="s">
        <v>693</v>
      </c>
      <c r="C42" s="425"/>
      <c r="D42" s="425"/>
      <c r="E42" s="425"/>
      <c r="F42" s="425"/>
      <c r="G42" s="966" t="s">
        <v>789</v>
      </c>
      <c r="I42" s="460">
        <v>18</v>
      </c>
      <c r="K42" s="460"/>
    </row>
    <row r="43" spans="1:11" ht="15">
      <c r="A43" s="425"/>
      <c r="B43" s="425"/>
      <c r="C43" s="425"/>
      <c r="D43" s="425"/>
      <c r="E43" s="425"/>
      <c r="F43" s="425"/>
      <c r="G43" s="425"/>
      <c r="H43" s="425"/>
      <c r="I43" s="459"/>
      <c r="K43" s="460"/>
    </row>
    <row r="44" spans="1:11" ht="15">
      <c r="A44" s="425" t="s">
        <v>808</v>
      </c>
      <c r="B44" s="425"/>
      <c r="C44" s="425"/>
      <c r="D44" s="425"/>
      <c r="E44" s="425"/>
      <c r="F44" s="425"/>
      <c r="G44" s="425"/>
      <c r="H44" s="425"/>
      <c r="I44" s="459"/>
      <c r="K44" s="460"/>
    </row>
    <row r="45" spans="1:11" ht="15">
      <c r="A45" s="425"/>
      <c r="B45" s="461" t="s">
        <v>688</v>
      </c>
      <c r="C45" s="425"/>
      <c r="D45" s="425"/>
      <c r="E45" s="425"/>
      <c r="F45" s="425"/>
      <c r="G45" s="966" t="s">
        <v>790</v>
      </c>
      <c r="I45" s="460">
        <v>19</v>
      </c>
      <c r="K45" s="460"/>
    </row>
    <row r="46" spans="1:11" ht="15">
      <c r="A46" s="425"/>
      <c r="B46" s="461" t="s">
        <v>689</v>
      </c>
      <c r="C46" s="425"/>
      <c r="D46" s="425"/>
      <c r="E46" s="425"/>
      <c r="F46" s="425"/>
      <c r="G46" s="966" t="s">
        <v>945</v>
      </c>
      <c r="I46" s="460">
        <v>20</v>
      </c>
      <c r="K46" s="460"/>
    </row>
    <row r="47" spans="1:11" ht="15">
      <c r="A47" s="425"/>
      <c r="B47" s="461" t="s">
        <v>690</v>
      </c>
      <c r="C47" s="425"/>
      <c r="D47" s="425"/>
      <c r="E47" s="425"/>
      <c r="F47" s="425"/>
      <c r="G47" s="966" t="s">
        <v>946</v>
      </c>
      <c r="I47" s="460">
        <v>21</v>
      </c>
      <c r="K47" s="460"/>
    </row>
    <row r="48" spans="1:11" ht="15">
      <c r="A48" s="425"/>
      <c r="B48" s="461" t="s">
        <v>691</v>
      </c>
      <c r="C48" s="425"/>
      <c r="D48" s="425"/>
      <c r="E48" s="425"/>
      <c r="F48" s="425"/>
      <c r="G48" s="966" t="s">
        <v>947</v>
      </c>
      <c r="I48" s="460">
        <v>22</v>
      </c>
      <c r="K48" s="460"/>
    </row>
    <row r="49" spans="1:11" ht="15">
      <c r="A49" s="425"/>
      <c r="B49" s="461" t="s">
        <v>693</v>
      </c>
      <c r="C49" s="425"/>
      <c r="D49" s="425"/>
      <c r="E49" s="425"/>
      <c r="F49" s="425"/>
      <c r="G49" s="966" t="s">
        <v>948</v>
      </c>
      <c r="I49" s="460">
        <v>23</v>
      </c>
      <c r="K49" s="460"/>
    </row>
    <row r="50" spans="1:11" ht="15">
      <c r="A50" s="425"/>
      <c r="B50" s="425"/>
      <c r="C50" s="425"/>
      <c r="D50" s="425"/>
      <c r="E50" s="425"/>
      <c r="F50" s="425"/>
      <c r="G50" s="425"/>
      <c r="H50" s="425"/>
      <c r="K50" s="460"/>
    </row>
    <row r="51" spans="1:11" ht="15">
      <c r="A51" s="425" t="s">
        <v>809</v>
      </c>
      <c r="B51" s="425"/>
      <c r="C51" s="425"/>
      <c r="D51" s="425"/>
      <c r="E51" s="425"/>
      <c r="F51" s="425"/>
      <c r="G51" s="425"/>
      <c r="H51" s="425"/>
      <c r="K51" s="460"/>
    </row>
    <row r="52" spans="1:11" ht="15">
      <c r="A52" s="425"/>
      <c r="B52" s="425"/>
      <c r="C52" s="425"/>
      <c r="D52" s="425"/>
      <c r="E52" s="425"/>
      <c r="F52" s="425"/>
      <c r="G52" s="966" t="s">
        <v>791</v>
      </c>
      <c r="I52" s="460">
        <v>24</v>
      </c>
      <c r="K52" s="460"/>
    </row>
    <row r="53" spans="1:11" ht="15">
      <c r="A53" s="425"/>
      <c r="B53" s="425"/>
      <c r="C53" s="425"/>
      <c r="D53" s="425"/>
      <c r="E53" s="425"/>
      <c r="F53" s="425"/>
      <c r="G53" s="425"/>
      <c r="I53" s="460"/>
      <c r="K53" s="460"/>
    </row>
    <row r="54" spans="1:11" ht="15">
      <c r="A54" s="425" t="s">
        <v>768</v>
      </c>
      <c r="B54" s="425"/>
      <c r="C54" s="425"/>
      <c r="D54" s="425"/>
      <c r="E54" s="425"/>
      <c r="F54" s="425"/>
      <c r="G54" s="966" t="s">
        <v>792</v>
      </c>
      <c r="I54" s="460">
        <v>29</v>
      </c>
      <c r="K54" s="460"/>
    </row>
    <row r="55" spans="1:11" ht="9" customHeight="1">
      <c r="A55" s="425"/>
      <c r="B55" s="425"/>
      <c r="C55" s="425"/>
      <c r="D55" s="425"/>
      <c r="E55" s="425"/>
      <c r="F55" s="425"/>
      <c r="G55" s="425"/>
      <c r="I55" s="460"/>
      <c r="K55" s="460"/>
    </row>
    <row r="56" spans="1:11" ht="15">
      <c r="A56" s="425" t="s">
        <v>692</v>
      </c>
      <c r="B56" s="425"/>
      <c r="C56" s="425"/>
      <c r="D56" s="425"/>
      <c r="E56" s="425"/>
      <c r="F56" s="425"/>
      <c r="G56" s="966" t="s">
        <v>793</v>
      </c>
      <c r="I56" s="460">
        <v>30</v>
      </c>
      <c r="K56" s="460"/>
    </row>
    <row r="57" spans="1:11" ht="15">
      <c r="A57" s="425"/>
      <c r="B57" s="425"/>
      <c r="C57" s="425"/>
      <c r="D57" s="425"/>
      <c r="E57" s="425"/>
      <c r="F57" s="425"/>
      <c r="G57" s="425"/>
      <c r="I57" s="460"/>
      <c r="K57" s="460"/>
    </row>
    <row r="58" spans="1:11" ht="15">
      <c r="A58" s="425" t="s">
        <v>696</v>
      </c>
      <c r="B58" s="425"/>
      <c r="C58" s="425"/>
      <c r="D58" s="425"/>
      <c r="E58" s="425"/>
      <c r="F58" s="425"/>
      <c r="G58" s="425"/>
      <c r="I58" s="460"/>
      <c r="K58" s="460"/>
    </row>
    <row r="59" spans="1:11" ht="15">
      <c r="A59" s="425"/>
      <c r="B59" s="461" t="s">
        <v>688</v>
      </c>
      <c r="C59" s="425"/>
      <c r="D59" s="425"/>
      <c r="E59" s="425"/>
      <c r="F59" s="425"/>
      <c r="G59" s="425"/>
      <c r="I59" s="460">
        <v>32</v>
      </c>
      <c r="K59" s="460"/>
    </row>
    <row r="60" spans="1:11" ht="15">
      <c r="A60" s="425"/>
      <c r="B60" s="461" t="s">
        <v>689</v>
      </c>
      <c r="C60" s="425"/>
      <c r="D60" s="425"/>
      <c r="E60" s="425"/>
      <c r="F60" s="425"/>
      <c r="G60" s="425"/>
      <c r="I60" s="460">
        <v>33</v>
      </c>
      <c r="K60" s="460"/>
    </row>
    <row r="61" spans="1:11" ht="15">
      <c r="A61" s="425"/>
      <c r="B61" s="461" t="s">
        <v>690</v>
      </c>
      <c r="C61" s="425"/>
      <c r="D61" s="425"/>
      <c r="E61" s="425"/>
      <c r="F61" s="462"/>
      <c r="G61" s="425"/>
      <c r="I61" s="460">
        <v>34</v>
      </c>
      <c r="K61" s="460"/>
    </row>
    <row r="62" spans="1:11" ht="15">
      <c r="A62" s="425"/>
      <c r="B62" s="461" t="s">
        <v>691</v>
      </c>
      <c r="C62" s="425"/>
      <c r="D62" s="425"/>
      <c r="E62" s="425"/>
      <c r="F62" s="425"/>
      <c r="G62" s="425"/>
      <c r="I62" s="460">
        <v>35</v>
      </c>
      <c r="K62" s="460"/>
    </row>
    <row r="63" spans="1:11" ht="15">
      <c r="A63" s="425"/>
      <c r="B63" s="461" t="s">
        <v>693</v>
      </c>
      <c r="C63" s="425"/>
      <c r="D63" s="425"/>
      <c r="E63" s="425"/>
      <c r="F63" s="425"/>
      <c r="G63" s="425"/>
      <c r="I63" s="460">
        <v>36</v>
      </c>
      <c r="K63" s="460"/>
    </row>
    <row r="64" spans="1:11" ht="15">
      <c r="A64" s="425"/>
      <c r="B64" s="425"/>
      <c r="C64" s="425"/>
      <c r="D64" s="425"/>
      <c r="E64" s="425"/>
      <c r="F64" s="425"/>
      <c r="G64" s="425"/>
      <c r="H64" s="425"/>
    </row>
    <row r="65" spans="1:9" ht="30" customHeight="1">
      <c r="A65" s="1877" t="s">
        <v>1144</v>
      </c>
      <c r="B65" s="1878"/>
      <c r="C65" s="1878"/>
      <c r="D65" s="1878"/>
      <c r="E65" s="1878"/>
      <c r="F65" s="1878"/>
      <c r="G65" s="967" t="s">
        <v>794</v>
      </c>
      <c r="H65" s="147"/>
      <c r="I65" s="460">
        <v>37</v>
      </c>
    </row>
    <row r="66" spans="1:9" ht="9" customHeight="1">
      <c r="A66" s="464"/>
      <c r="B66" s="464"/>
      <c r="C66" s="464"/>
      <c r="D66" s="464"/>
      <c r="E66" s="464"/>
      <c r="F66" s="464"/>
      <c r="G66" s="425"/>
    </row>
    <row r="67" spans="1:9" ht="30" customHeight="1">
      <c r="A67" s="1877" t="s">
        <v>1463</v>
      </c>
      <c r="B67" s="1878"/>
      <c r="C67" s="1878"/>
      <c r="D67" s="1878"/>
      <c r="E67" s="1878"/>
      <c r="F67" s="1878"/>
      <c r="G67" s="967" t="s">
        <v>795</v>
      </c>
      <c r="I67" s="460">
        <v>39</v>
      </c>
    </row>
    <row r="68" spans="1:9" ht="15">
      <c r="G68" s="425"/>
    </row>
    <row r="69" spans="1:9" ht="15">
      <c r="A69" s="426" t="s">
        <v>1465</v>
      </c>
      <c r="G69" s="425"/>
      <c r="I69" s="460">
        <v>44</v>
      </c>
    </row>
    <row r="70" spans="1:9" ht="15">
      <c r="A70" s="426"/>
      <c r="G70" s="425"/>
    </row>
    <row r="71" spans="1:9" ht="15" customHeight="1">
      <c r="A71" s="1877" t="s">
        <v>1466</v>
      </c>
      <c r="B71" s="1877"/>
      <c r="C71" s="1877"/>
      <c r="D71" s="1877"/>
      <c r="E71" s="1877"/>
      <c r="F71" s="1877"/>
      <c r="G71" s="1466" t="s">
        <v>796</v>
      </c>
      <c r="I71" s="460">
        <v>45</v>
      </c>
    </row>
    <row r="72" spans="1:9" ht="15">
      <c r="A72" s="1710"/>
      <c r="G72" s="1466"/>
    </row>
    <row r="73" spans="1:9" ht="15">
      <c r="A73" s="1877" t="s">
        <v>1467</v>
      </c>
      <c r="B73" s="1878"/>
      <c r="C73" s="1878"/>
      <c r="D73" s="1878"/>
      <c r="E73" s="1878"/>
      <c r="F73" s="1878"/>
      <c r="G73" s="1466" t="s">
        <v>797</v>
      </c>
      <c r="I73" s="460">
        <v>46</v>
      </c>
    </row>
    <row r="74" spans="1:9" ht="15">
      <c r="A74" s="1710"/>
      <c r="G74" s="1466"/>
      <c r="I74" s="460"/>
    </row>
    <row r="75" spans="1:9" ht="15">
      <c r="A75" s="1877" t="s">
        <v>1468</v>
      </c>
      <c r="B75" s="1878"/>
      <c r="C75" s="1878"/>
      <c r="D75" s="1878"/>
      <c r="E75" s="1878"/>
      <c r="F75" s="1878"/>
      <c r="G75" s="1466" t="s">
        <v>842</v>
      </c>
      <c r="I75" s="460">
        <v>47</v>
      </c>
    </row>
    <row r="76" spans="1:9" ht="15">
      <c r="G76" s="425"/>
    </row>
    <row r="77" spans="1:9" ht="15">
      <c r="A77" s="426" t="s">
        <v>1464</v>
      </c>
      <c r="G77" s="425"/>
      <c r="I77" s="460">
        <v>49</v>
      </c>
    </row>
    <row r="78" spans="1:9" ht="15">
      <c r="G78" s="425"/>
    </row>
    <row r="79" spans="1:9" ht="15">
      <c r="A79" s="463" t="s">
        <v>3</v>
      </c>
      <c r="B79" s="147"/>
      <c r="C79" s="147"/>
      <c r="D79" s="147"/>
      <c r="E79" s="147"/>
      <c r="F79" s="147"/>
      <c r="G79" s="1711" t="s">
        <v>843</v>
      </c>
      <c r="I79" s="460">
        <v>50</v>
      </c>
    </row>
    <row r="80" spans="1:9" ht="9" customHeight="1">
      <c r="A80" s="463"/>
      <c r="B80" s="147"/>
      <c r="C80" s="147"/>
      <c r="D80" s="147"/>
      <c r="E80" s="147"/>
      <c r="F80" s="147"/>
      <c r="G80" s="463"/>
      <c r="I80" s="460"/>
    </row>
    <row r="81" spans="1:9" ht="15">
      <c r="A81" s="463" t="s">
        <v>106</v>
      </c>
      <c r="B81" s="147"/>
      <c r="C81" s="147"/>
      <c r="D81" s="147"/>
      <c r="E81" s="147"/>
      <c r="F81" s="147"/>
      <c r="G81" s="1711" t="s">
        <v>910</v>
      </c>
      <c r="I81" s="460">
        <v>51</v>
      </c>
    </row>
    <row r="82" spans="1:9" ht="9" customHeight="1">
      <c r="A82" s="463"/>
      <c r="B82" s="147"/>
      <c r="C82" s="147"/>
      <c r="D82" s="147"/>
      <c r="E82" s="147"/>
      <c r="F82" s="147"/>
      <c r="G82" s="463"/>
      <c r="I82" s="460"/>
    </row>
    <row r="83" spans="1:9" ht="27.75" customHeight="1">
      <c r="A83" s="1878" t="s">
        <v>922</v>
      </c>
      <c r="B83" s="1878"/>
      <c r="C83" s="1878"/>
      <c r="D83" s="1878"/>
      <c r="E83" s="1878"/>
      <c r="F83" s="1878"/>
      <c r="G83" s="1711" t="s">
        <v>915</v>
      </c>
      <c r="I83" s="460">
        <v>52</v>
      </c>
    </row>
    <row r="84" spans="1:9" ht="9" customHeight="1">
      <c r="A84" s="664"/>
      <c r="B84" s="665"/>
      <c r="C84" s="665"/>
      <c r="D84" s="665"/>
      <c r="E84" s="665"/>
      <c r="F84" s="665"/>
      <c r="G84" s="463"/>
      <c r="I84" s="460"/>
    </row>
    <row r="85" spans="1:9" ht="27.75" customHeight="1">
      <c r="A85" s="1878" t="s">
        <v>811</v>
      </c>
      <c r="B85" s="1878"/>
      <c r="C85" s="1878"/>
      <c r="D85" s="1878"/>
      <c r="E85" s="1878"/>
      <c r="F85" s="1878"/>
      <c r="G85" s="1711" t="s">
        <v>951</v>
      </c>
      <c r="I85" s="460">
        <v>53</v>
      </c>
    </row>
    <row r="86" spans="1:9" ht="18.75" customHeight="1">
      <c r="A86" s="1706"/>
      <c r="B86" s="1706"/>
      <c r="C86" s="1706"/>
      <c r="D86" s="1706"/>
      <c r="E86" s="1706"/>
      <c r="F86" s="1706"/>
      <c r="G86" s="1711"/>
      <c r="I86" s="460"/>
    </row>
    <row r="87" spans="1:9" ht="15">
      <c r="A87" s="426" t="s">
        <v>976</v>
      </c>
      <c r="I87" s="460">
        <v>56</v>
      </c>
    </row>
    <row r="88" spans="1:9" ht="15">
      <c r="A88" s="1063"/>
      <c r="I88" s="460"/>
    </row>
    <row r="89" spans="1:9" ht="15">
      <c r="A89" s="1108" t="s">
        <v>978</v>
      </c>
      <c r="G89" s="1711" t="s">
        <v>1469</v>
      </c>
      <c r="I89" s="460">
        <v>57</v>
      </c>
    </row>
    <row r="90" spans="1:9" ht="9" customHeight="1">
      <c r="G90" s="1064"/>
      <c r="I90" s="460"/>
    </row>
    <row r="91" spans="1:9" ht="15">
      <c r="A91" s="1108" t="s">
        <v>979</v>
      </c>
      <c r="G91" s="1711" t="s">
        <v>1188</v>
      </c>
      <c r="I91" s="460">
        <v>60</v>
      </c>
    </row>
    <row r="92" spans="1:9" ht="9" customHeight="1"/>
    <row r="93" spans="1:9" ht="15">
      <c r="A93" s="1108" t="s">
        <v>980</v>
      </c>
      <c r="G93" s="1711" t="s">
        <v>1189</v>
      </c>
      <c r="I93" s="460">
        <v>61</v>
      </c>
    </row>
    <row r="95" spans="1:9" ht="15">
      <c r="A95" s="426" t="s">
        <v>975</v>
      </c>
      <c r="I95" s="460"/>
    </row>
    <row r="97" spans="1:9" ht="15">
      <c r="A97" s="1879"/>
      <c r="B97" s="1879"/>
      <c r="C97" s="1879"/>
      <c r="D97" s="1879"/>
      <c r="E97" s="1879"/>
      <c r="F97" s="1879"/>
      <c r="G97" s="967"/>
      <c r="I97" s="460"/>
    </row>
    <row r="98" spans="1:9" ht="15">
      <c r="A98" s="1879"/>
      <c r="B98" s="1879"/>
      <c r="C98" s="1879"/>
      <c r="D98" s="1879"/>
      <c r="E98" s="1879"/>
      <c r="F98" s="1879"/>
      <c r="G98" s="967"/>
      <c r="I98" s="460"/>
    </row>
    <row r="99" spans="1:9" ht="12" customHeight="1">
      <c r="A99" s="510" t="s">
        <v>828</v>
      </c>
    </row>
    <row r="100" spans="1:9" ht="12" customHeight="1">
      <c r="A100" s="510" t="s">
        <v>825</v>
      </c>
    </row>
    <row r="101" spans="1:9" ht="12" customHeight="1">
      <c r="A101" s="510" t="s">
        <v>988</v>
      </c>
    </row>
    <row r="102" spans="1:9" ht="12" customHeight="1">
      <c r="A102" s="510" t="s">
        <v>924</v>
      </c>
    </row>
    <row r="103" spans="1:9" ht="12" customHeight="1">
      <c r="A103" s="510" t="s">
        <v>989</v>
      </c>
    </row>
    <row r="104" spans="1:9" ht="12" customHeight="1"/>
    <row r="105" spans="1:9" ht="12" customHeight="1">
      <c r="A105" s="510"/>
      <c r="B105" s="510"/>
      <c r="C105" s="510"/>
      <c r="D105" s="510"/>
      <c r="E105" s="510"/>
      <c r="F105" s="510"/>
      <c r="G105" s="510"/>
      <c r="H105" s="510"/>
    </row>
    <row r="106" spans="1:9" ht="12" customHeight="1">
      <c r="A106" s="510"/>
      <c r="B106" s="510"/>
      <c r="C106" s="510"/>
      <c r="D106" s="510"/>
      <c r="E106" s="510"/>
      <c r="F106" s="510"/>
      <c r="G106" s="510"/>
      <c r="H106" s="510"/>
    </row>
    <row r="107" spans="1:9" ht="12" customHeight="1">
      <c r="A107" s="510"/>
      <c r="B107" s="510"/>
      <c r="C107" s="510"/>
      <c r="D107" s="510"/>
      <c r="E107" s="510"/>
      <c r="F107" s="510"/>
      <c r="G107" s="510"/>
      <c r="H107" s="510"/>
    </row>
    <row r="108" spans="1:9" ht="12" customHeight="1">
      <c r="A108" s="510"/>
      <c r="B108" s="510"/>
      <c r="C108" s="510"/>
      <c r="D108" s="510"/>
      <c r="E108" s="510"/>
      <c r="F108" s="510"/>
      <c r="G108" s="510"/>
      <c r="H108" s="510"/>
    </row>
    <row r="109" spans="1:9">
      <c r="A109" s="510"/>
      <c r="B109" s="510"/>
      <c r="C109" s="510"/>
      <c r="D109" s="510"/>
      <c r="E109" s="510"/>
      <c r="F109" s="510"/>
      <c r="G109" s="510"/>
      <c r="H109" s="510"/>
    </row>
    <row r="110" spans="1:9">
      <c r="A110" s="510"/>
      <c r="B110" s="510"/>
      <c r="C110" s="510"/>
      <c r="D110" s="510"/>
      <c r="E110" s="510"/>
      <c r="F110" s="510"/>
      <c r="G110" s="510"/>
      <c r="H110" s="510"/>
    </row>
    <row r="113" spans="1:1">
      <c r="A113" s="1063"/>
    </row>
    <row r="114" spans="1:1">
      <c r="A114" s="465"/>
    </row>
    <row r="116" spans="1:1">
      <c r="A116" s="1063"/>
    </row>
    <row r="117" spans="1:1">
      <c r="A117" s="465"/>
    </row>
  </sheetData>
  <mergeCells count="9">
    <mergeCell ref="A65:F65"/>
    <mergeCell ref="A67:F67"/>
    <mergeCell ref="A83:F83"/>
    <mergeCell ref="A97:F97"/>
    <mergeCell ref="A98:F98"/>
    <mergeCell ref="A85:F85"/>
    <mergeCell ref="A71:F71"/>
    <mergeCell ref="A73:F73"/>
    <mergeCell ref="A75:F75"/>
  </mergeCells>
  <phoneticPr fontId="0" type="noConversion"/>
  <pageMargins left="0.59055118110236227" right="0.19685039370078741" top="0.98425196850393704" bottom="0.98425196850393704" header="0.51181102362204722" footer="0.51181102362204722"/>
  <pageSetup paperSize="9" scale="85" orientation="portrait" r:id="rId1"/>
  <headerFooter alignWithMargins="0"/>
  <rowBreaks count="1" manualBreakCount="1">
    <brk id="57" max="8" man="1"/>
  </rowBreaks>
</worksheet>
</file>

<file path=xl/worksheets/sheet20.xml><?xml version="1.0" encoding="utf-8"?>
<worksheet xmlns="http://schemas.openxmlformats.org/spreadsheetml/2006/main" xmlns:r="http://schemas.openxmlformats.org/officeDocument/2006/relationships">
  <sheetPr codeName="Feuil15" enableFormatConditionsCalculation="0"/>
  <dimension ref="A1:S198"/>
  <sheetViews>
    <sheetView showZeros="0" zoomScale="50" zoomScaleNormal="50" workbookViewId="0">
      <selection activeCell="F25" sqref="F25"/>
    </sheetView>
  </sheetViews>
  <sheetFormatPr baseColWidth="10" defaultColWidth="10.28515625" defaultRowHeight="19.5"/>
  <cols>
    <col min="1" max="1" width="42.85546875" style="11" customWidth="1"/>
    <col min="2" max="15" width="13.7109375" style="8" customWidth="1"/>
    <col min="16" max="16" width="15.7109375" style="8" customWidth="1"/>
    <col min="17" max="17" width="13.7109375" style="8" customWidth="1"/>
    <col min="18" max="18" width="14.5703125" style="8" customWidth="1"/>
    <col min="19" max="16384" width="10.28515625" style="8"/>
  </cols>
  <sheetData>
    <row r="1" spans="1:19" s="2" customFormat="1" ht="21.75" customHeight="1">
      <c r="A1" s="106" t="s">
        <v>1395</v>
      </c>
      <c r="B1" s="1"/>
      <c r="C1" s="1"/>
      <c r="D1" s="1"/>
      <c r="E1" s="1"/>
      <c r="F1" s="1"/>
      <c r="G1" s="1"/>
      <c r="H1" s="1"/>
      <c r="I1" s="1"/>
      <c r="J1" s="1"/>
      <c r="K1" s="1"/>
      <c r="L1" s="1"/>
      <c r="M1" s="1"/>
      <c r="N1" s="1"/>
      <c r="O1" s="1"/>
      <c r="P1" s="1"/>
      <c r="Q1" s="1"/>
      <c r="R1" s="1"/>
    </row>
    <row r="2" spans="1:19" s="4" customFormat="1" ht="23.25">
      <c r="A2" s="1"/>
      <c r="B2" s="5"/>
      <c r="C2" s="5"/>
      <c r="D2" s="5"/>
      <c r="E2" s="5"/>
      <c r="F2" s="5"/>
      <c r="G2" s="5"/>
      <c r="H2" s="5"/>
      <c r="I2" s="5"/>
      <c r="J2" s="5"/>
      <c r="K2" s="5"/>
      <c r="L2" s="5"/>
      <c r="M2" s="5"/>
      <c r="N2" s="5"/>
      <c r="O2" s="5"/>
    </row>
    <row r="3" spans="1:19" s="4" customFormat="1" ht="23.25">
      <c r="A3" s="3"/>
      <c r="B3" s="3"/>
      <c r="C3" s="3"/>
      <c r="D3" s="3"/>
      <c r="E3" s="3"/>
      <c r="F3" s="3"/>
      <c r="G3" s="3"/>
      <c r="H3" s="3"/>
      <c r="I3" s="3"/>
      <c r="J3" s="3"/>
      <c r="K3" s="3"/>
      <c r="L3" s="3"/>
      <c r="M3" s="3"/>
      <c r="N3" s="3"/>
      <c r="O3" s="3"/>
      <c r="P3" s="3"/>
      <c r="Q3" s="3"/>
      <c r="R3" s="3"/>
    </row>
    <row r="4" spans="1:19" s="4" customFormat="1" ht="23.25">
      <c r="A4" s="904" t="s">
        <v>520</v>
      </c>
      <c r="B4" s="904"/>
      <c r="C4" s="904"/>
      <c r="D4" s="904"/>
      <c r="E4" s="904"/>
      <c r="F4" s="904"/>
      <c r="G4" s="904"/>
      <c r="H4" s="904"/>
      <c r="I4" s="904"/>
      <c r="J4" s="904"/>
      <c r="K4" s="904"/>
      <c r="L4" s="904"/>
      <c r="M4" s="904"/>
      <c r="N4" s="904"/>
      <c r="O4" s="904"/>
      <c r="P4" s="904"/>
      <c r="Q4" s="904"/>
      <c r="R4" s="904"/>
    </row>
    <row r="5" spans="1:19" s="4" customFormat="1" ht="23.25">
      <c r="A5" s="906" t="s">
        <v>778</v>
      </c>
      <c r="B5" s="907"/>
      <c r="C5" s="906"/>
      <c r="D5" s="906"/>
      <c r="E5" s="906"/>
      <c r="F5" s="906"/>
      <c r="G5" s="906"/>
      <c r="H5" s="906"/>
      <c r="I5" s="906"/>
      <c r="J5" s="906"/>
      <c r="K5" s="906"/>
      <c r="L5" s="906"/>
      <c r="M5" s="906"/>
      <c r="N5" s="906"/>
      <c r="O5" s="906"/>
      <c r="P5" s="906"/>
      <c r="Q5" s="906"/>
      <c r="R5" s="906"/>
    </row>
    <row r="6" spans="1:19" ht="28.5" customHeight="1">
      <c r="A6" s="6"/>
      <c r="B6" s="7"/>
      <c r="C6" s="7"/>
      <c r="D6" s="7"/>
      <c r="E6" s="7"/>
      <c r="F6" s="7"/>
      <c r="G6" s="7"/>
      <c r="H6" s="7"/>
      <c r="I6" s="7"/>
      <c r="J6" s="7"/>
      <c r="K6" s="7"/>
      <c r="L6" s="7"/>
      <c r="M6" s="7"/>
      <c r="N6" s="7"/>
      <c r="O6" s="7"/>
      <c r="P6" s="7"/>
      <c r="Q6" s="7"/>
      <c r="R6" s="122" t="s">
        <v>946</v>
      </c>
    </row>
    <row r="7" spans="1:19" s="10" customFormat="1" ht="22.5">
      <c r="A7" s="1" t="s">
        <v>962</v>
      </c>
      <c r="B7" s="1"/>
      <c r="C7" s="1"/>
      <c r="D7" s="1"/>
      <c r="E7" s="1"/>
      <c r="F7" s="1"/>
      <c r="G7" s="1"/>
      <c r="H7" s="1"/>
      <c r="I7" s="1"/>
      <c r="J7" s="1"/>
      <c r="K7" s="1"/>
      <c r="L7" s="1"/>
      <c r="M7" s="1"/>
      <c r="N7" s="1"/>
      <c r="O7" s="1"/>
      <c r="P7" s="1"/>
      <c r="Q7" s="1"/>
      <c r="R7" s="1"/>
    </row>
    <row r="8" spans="1:19" ht="29.25" customHeight="1"/>
    <row r="9" spans="1:19" ht="147.75" customHeight="1">
      <c r="A9" s="29" t="s">
        <v>581</v>
      </c>
      <c r="B9" s="30" t="s">
        <v>573</v>
      </c>
      <c r="C9" s="1293"/>
      <c r="D9" s="1315" t="s">
        <v>574</v>
      </c>
      <c r="E9" s="1316"/>
      <c r="F9" s="1305" t="s">
        <v>439</v>
      </c>
      <c r="G9" s="1322"/>
      <c r="H9" s="1315" t="s">
        <v>440</v>
      </c>
      <c r="I9" s="1316"/>
      <c r="J9" s="1315" t="s">
        <v>441</v>
      </c>
      <c r="K9" s="1316"/>
      <c r="L9" s="12" t="s">
        <v>442</v>
      </c>
      <c r="M9" s="12"/>
      <c r="N9" s="12"/>
      <c r="O9" s="13"/>
      <c r="P9" s="30" t="s">
        <v>443</v>
      </c>
      <c r="Q9" s="1293"/>
      <c r="R9" s="31"/>
    </row>
    <row r="10" spans="1:19" ht="46.5" customHeight="1">
      <c r="A10" s="32"/>
      <c r="B10" s="33"/>
      <c r="C10" s="1336"/>
      <c r="D10" s="1317"/>
      <c r="E10" s="1318"/>
      <c r="F10" s="1306"/>
      <c r="G10" s="1323"/>
      <c r="H10" s="1317"/>
      <c r="I10" s="1318"/>
      <c r="J10" s="1317"/>
      <c r="K10" s="1318"/>
      <c r="L10" s="1345" t="s">
        <v>444</v>
      </c>
      <c r="M10" s="14"/>
      <c r="N10" s="97" t="s">
        <v>445</v>
      </c>
      <c r="O10" s="35"/>
      <c r="P10" s="36"/>
      <c r="Q10" s="1294"/>
      <c r="R10" s="37"/>
    </row>
    <row r="11" spans="1:19" s="16" customFormat="1" ht="42" customHeight="1">
      <c r="A11" s="38"/>
      <c r="B11" s="44" t="s">
        <v>547</v>
      </c>
      <c r="C11" s="1379" t="s">
        <v>548</v>
      </c>
      <c r="D11" s="1381" t="s">
        <v>547</v>
      </c>
      <c r="E11" s="1382" t="s">
        <v>548</v>
      </c>
      <c r="F11" s="1380" t="s">
        <v>547</v>
      </c>
      <c r="G11" s="1379" t="s">
        <v>548</v>
      </c>
      <c r="H11" s="1381" t="s">
        <v>547</v>
      </c>
      <c r="I11" s="1382" t="s">
        <v>548</v>
      </c>
      <c r="J11" s="1381" t="s">
        <v>547</v>
      </c>
      <c r="K11" s="1382" t="s">
        <v>548</v>
      </c>
      <c r="L11" s="1380" t="s">
        <v>547</v>
      </c>
      <c r="M11" s="44" t="s">
        <v>548</v>
      </c>
      <c r="N11" s="44" t="s">
        <v>547</v>
      </c>
      <c r="O11" s="44" t="s">
        <v>548</v>
      </c>
      <c r="P11" s="667" t="s">
        <v>547</v>
      </c>
      <c r="Q11" s="667" t="s">
        <v>548</v>
      </c>
      <c r="R11" s="667" t="s">
        <v>447</v>
      </c>
    </row>
    <row r="12" spans="1:19" ht="50.25" customHeight="1">
      <c r="A12" s="17" t="s">
        <v>517</v>
      </c>
      <c r="B12" s="39">
        <v>50</v>
      </c>
      <c r="C12" s="1337">
        <v>42</v>
      </c>
      <c r="D12" s="1341">
        <v>4</v>
      </c>
      <c r="E12" s="1342">
        <v>2</v>
      </c>
      <c r="F12" s="1339">
        <v>2</v>
      </c>
      <c r="G12" s="1337">
        <v>1</v>
      </c>
      <c r="H12" s="1341">
        <v>8</v>
      </c>
      <c r="I12" s="1342">
        <v>7</v>
      </c>
      <c r="J12" s="1341">
        <v>75</v>
      </c>
      <c r="K12" s="1342">
        <v>70</v>
      </c>
      <c r="L12" s="1346">
        <v>24</v>
      </c>
      <c r="M12" s="1299">
        <v>12</v>
      </c>
      <c r="N12" s="39"/>
      <c r="O12" s="39"/>
      <c r="P12" s="683">
        <v>163</v>
      </c>
      <c r="Q12" s="683">
        <v>134</v>
      </c>
      <c r="R12" s="1285">
        <v>297</v>
      </c>
      <c r="S12" s="43"/>
    </row>
    <row r="13" spans="1:19" ht="50.25" customHeight="1">
      <c r="A13" s="17" t="s">
        <v>518</v>
      </c>
      <c r="B13" s="39">
        <v>135</v>
      </c>
      <c r="C13" s="1337">
        <v>87</v>
      </c>
      <c r="D13" s="1341">
        <v>11</v>
      </c>
      <c r="E13" s="1342">
        <v>4</v>
      </c>
      <c r="F13" s="1339">
        <v>5</v>
      </c>
      <c r="G13" s="1337">
        <v>7</v>
      </c>
      <c r="H13" s="1341">
        <v>8</v>
      </c>
      <c r="I13" s="1342">
        <v>6</v>
      </c>
      <c r="J13" s="1341">
        <v>204</v>
      </c>
      <c r="K13" s="1342">
        <v>127</v>
      </c>
      <c r="L13" s="1346">
        <v>69</v>
      </c>
      <c r="M13" s="1299">
        <v>36</v>
      </c>
      <c r="N13" s="39">
        <v>1</v>
      </c>
      <c r="O13" s="39">
        <v>1</v>
      </c>
      <c r="P13" s="683">
        <v>432</v>
      </c>
      <c r="Q13" s="683">
        <v>267</v>
      </c>
      <c r="R13" s="1285">
        <v>699</v>
      </c>
      <c r="S13" s="43"/>
    </row>
    <row r="14" spans="1:19" ht="67.5" customHeight="1">
      <c r="A14" s="51" t="s">
        <v>519</v>
      </c>
      <c r="B14" s="39">
        <v>182</v>
      </c>
      <c r="C14" s="1337">
        <v>97</v>
      </c>
      <c r="D14" s="1341">
        <v>13</v>
      </c>
      <c r="E14" s="1342">
        <v>5</v>
      </c>
      <c r="F14" s="1339">
        <v>11</v>
      </c>
      <c r="G14" s="1337">
        <v>5</v>
      </c>
      <c r="H14" s="1341">
        <v>14</v>
      </c>
      <c r="I14" s="1342">
        <v>9</v>
      </c>
      <c r="J14" s="1341">
        <v>226</v>
      </c>
      <c r="K14" s="1342">
        <v>177</v>
      </c>
      <c r="L14" s="1346">
        <v>73</v>
      </c>
      <c r="M14" s="1299">
        <v>49</v>
      </c>
      <c r="N14" s="39"/>
      <c r="O14" s="39">
        <v>1</v>
      </c>
      <c r="P14" s="683">
        <v>519</v>
      </c>
      <c r="Q14" s="683">
        <v>342</v>
      </c>
      <c r="R14" s="1285">
        <v>861</v>
      </c>
      <c r="S14" s="43"/>
    </row>
    <row r="15" spans="1:19" ht="45.75" customHeight="1" thickBot="1">
      <c r="A15" s="17" t="s">
        <v>447</v>
      </c>
      <c r="B15" s="683">
        <v>367</v>
      </c>
      <c r="C15" s="1338">
        <v>226</v>
      </c>
      <c r="D15" s="1343">
        <v>28</v>
      </c>
      <c r="E15" s="1344">
        <v>11</v>
      </c>
      <c r="F15" s="1340">
        <v>18</v>
      </c>
      <c r="G15" s="1338">
        <v>13</v>
      </c>
      <c r="H15" s="1343">
        <v>30</v>
      </c>
      <c r="I15" s="1344">
        <v>22</v>
      </c>
      <c r="J15" s="1343">
        <v>505</v>
      </c>
      <c r="K15" s="1344">
        <v>374</v>
      </c>
      <c r="L15" s="1340">
        <v>166</v>
      </c>
      <c r="M15" s="683">
        <v>97</v>
      </c>
      <c r="N15" s="683">
        <v>1</v>
      </c>
      <c r="O15" s="683">
        <v>2</v>
      </c>
      <c r="P15" s="683">
        <v>1114</v>
      </c>
      <c r="Q15" s="683">
        <v>743</v>
      </c>
      <c r="R15" s="1285">
        <v>1857</v>
      </c>
      <c r="S15" s="43"/>
    </row>
    <row r="16" spans="1:19" ht="36.75" customHeight="1" thickTop="1" thickBot="1">
      <c r="B16" s="40"/>
      <c r="C16" s="40"/>
      <c r="D16" s="40"/>
      <c r="E16" s="40"/>
      <c r="F16" s="40"/>
      <c r="G16" s="40"/>
      <c r="H16" s="40"/>
      <c r="I16" s="40"/>
      <c r="J16" s="40"/>
      <c r="K16" s="40"/>
      <c r="L16" s="40"/>
      <c r="M16" s="40"/>
      <c r="N16" s="40"/>
      <c r="O16" s="40"/>
      <c r="P16" s="1000" t="s">
        <v>779</v>
      </c>
      <c r="Q16" s="1001">
        <v>1857</v>
      </c>
    </row>
    <row r="17" spans="1:18" ht="30" customHeight="1" thickTop="1">
      <c r="A17" s="1288" t="s">
        <v>1381</v>
      </c>
      <c r="B17" s="40"/>
      <c r="C17" s="40"/>
      <c r="D17" s="40"/>
      <c r="E17" s="40"/>
      <c r="F17" s="40"/>
      <c r="G17" s="40"/>
      <c r="H17" s="40"/>
      <c r="I17" s="40"/>
      <c r="J17" s="40"/>
      <c r="K17" s="40"/>
      <c r="L17" s="40"/>
      <c r="M17" s="40"/>
      <c r="N17" s="40"/>
      <c r="O17" s="40"/>
      <c r="P17" s="49"/>
      <c r="Q17" s="49"/>
    </row>
    <row r="18" spans="1:18" s="49" customFormat="1" ht="33" customHeight="1">
      <c r="A18" s="1497" t="s">
        <v>1092</v>
      </c>
      <c r="B18" s="1295">
        <v>51</v>
      </c>
      <c r="C18" s="1350">
        <v>31</v>
      </c>
      <c r="D18" s="1352">
        <v>6</v>
      </c>
      <c r="E18" s="1353"/>
      <c r="F18" s="1352">
        <v>12</v>
      </c>
      <c r="G18" s="1353">
        <v>9</v>
      </c>
      <c r="H18" s="1351">
        <v>2</v>
      </c>
      <c r="I18" s="1350">
        <v>1</v>
      </c>
      <c r="J18" s="1352">
        <v>8</v>
      </c>
      <c r="K18" s="1353">
        <v>8</v>
      </c>
      <c r="L18" s="1351">
        <v>166</v>
      </c>
      <c r="M18" s="1295">
        <v>97</v>
      </c>
      <c r="P18" s="1303">
        <v>245</v>
      </c>
      <c r="Q18" s="1303">
        <v>146</v>
      </c>
      <c r="R18" s="1303">
        <v>391</v>
      </c>
    </row>
    <row r="19" spans="1:18" s="49" customFormat="1" ht="18" customHeight="1">
      <c r="A19" s="11"/>
      <c r="B19" s="1265"/>
      <c r="C19" s="1265"/>
      <c r="D19" s="1265"/>
      <c r="E19" s="1265"/>
      <c r="F19" s="1265"/>
      <c r="G19" s="1265"/>
      <c r="H19" s="1265"/>
      <c r="I19" s="1265"/>
      <c r="J19" s="1265"/>
      <c r="K19" s="1265"/>
      <c r="L19" s="1265"/>
      <c r="M19" s="40"/>
      <c r="P19" s="1281"/>
      <c r="Q19" s="1292" t="s">
        <v>425</v>
      </c>
      <c r="R19" s="1281"/>
    </row>
    <row r="20" spans="1:18" s="49" customFormat="1" ht="42" customHeight="1">
      <c r="A20" s="1498" t="s">
        <v>1093</v>
      </c>
      <c r="B20" s="1368"/>
      <c r="C20" s="1387">
        <v>1</v>
      </c>
      <c r="D20" s="1389"/>
      <c r="E20" s="1390"/>
      <c r="F20" s="1388"/>
      <c r="G20" s="1387"/>
      <c r="H20" s="1389"/>
      <c r="I20" s="1390"/>
      <c r="J20" s="1389">
        <v>1</v>
      </c>
      <c r="K20" s="1390">
        <v>2</v>
      </c>
      <c r="L20" s="1388"/>
      <c r="M20" s="1368"/>
      <c r="P20" s="1303">
        <v>1</v>
      </c>
      <c r="Q20" s="1303">
        <v>3</v>
      </c>
      <c r="R20" s="1303">
        <v>4</v>
      </c>
    </row>
    <row r="21" spans="1:18" s="49" customFormat="1" ht="21" customHeight="1">
      <c r="A21" s="11"/>
      <c r="B21" s="40"/>
      <c r="C21" s="40"/>
      <c r="D21" s="40"/>
      <c r="E21" s="40"/>
      <c r="F21" s="40"/>
      <c r="G21" s="40"/>
      <c r="H21" s="40"/>
      <c r="I21" s="40"/>
      <c r="J21" s="40"/>
      <c r="K21" s="40"/>
      <c r="L21" s="40"/>
      <c r="M21" s="40"/>
    </row>
    <row r="22" spans="1:18" s="49" customFormat="1" ht="22.5">
      <c r="A22" s="687"/>
    </row>
    <row r="23" spans="1:18" s="49" customFormat="1" ht="15"/>
    <row r="24" spans="1:18" s="49" customFormat="1" ht="15"/>
    <row r="25" spans="1:18" s="49" customFormat="1" ht="15"/>
    <row r="26" spans="1:18" s="49" customFormat="1" ht="15"/>
    <row r="27" spans="1:18" s="49" customFormat="1" ht="15"/>
    <row r="28" spans="1:18" s="49" customFormat="1" ht="15"/>
    <row r="29" spans="1:18" s="49" customFormat="1" ht="15"/>
    <row r="30" spans="1:18" s="49" customFormat="1" ht="15"/>
    <row r="31" spans="1:18" s="49" customFormat="1" ht="15"/>
    <row r="32" spans="1:18" s="49" customFormat="1" ht="15"/>
    <row r="33" s="49" customFormat="1" ht="15"/>
    <row r="34" s="49" customFormat="1" ht="15"/>
    <row r="35" s="49" customFormat="1" ht="15"/>
    <row r="36" s="49" customFormat="1" ht="15"/>
    <row r="37" s="49" customFormat="1" ht="15"/>
    <row r="38" s="49" customFormat="1" ht="15"/>
    <row r="39" s="49" customFormat="1" ht="15"/>
    <row r="40" s="49" customFormat="1" ht="15"/>
    <row r="41" s="49" customFormat="1" ht="15"/>
    <row r="42" s="49" customFormat="1" ht="15"/>
    <row r="43" s="49" customFormat="1" ht="15"/>
    <row r="44" s="49" customFormat="1" ht="15"/>
    <row r="45" s="49" customFormat="1" ht="15"/>
    <row r="46" s="49" customFormat="1" ht="15"/>
    <row r="47" s="49" customFormat="1" ht="15"/>
    <row r="48" s="49" customFormat="1" ht="15"/>
    <row r="49" s="49" customFormat="1" ht="15"/>
    <row r="50" s="49" customFormat="1" ht="15"/>
    <row r="51" s="49" customFormat="1" ht="15"/>
    <row r="52" s="49" customFormat="1" ht="15"/>
    <row r="53" s="49" customFormat="1" ht="15"/>
    <row r="54" s="49" customFormat="1" ht="15"/>
    <row r="55" s="49" customFormat="1" ht="15"/>
    <row r="56" s="49" customFormat="1" ht="15"/>
    <row r="57" s="49" customFormat="1" ht="15"/>
    <row r="58" s="49" customFormat="1" ht="15"/>
    <row r="59" s="49" customFormat="1" ht="15"/>
    <row r="60" s="49" customFormat="1" ht="15"/>
    <row r="61" s="49" customFormat="1" ht="15"/>
    <row r="62" s="49" customFormat="1" ht="15"/>
    <row r="63" s="49" customFormat="1" ht="15"/>
    <row r="64" s="49" customFormat="1" ht="15"/>
    <row r="65" s="49" customFormat="1" ht="15"/>
    <row r="66" s="49" customFormat="1" ht="15"/>
    <row r="67" s="49" customFormat="1" ht="15"/>
    <row r="68" s="49" customFormat="1" ht="15"/>
    <row r="69" s="49" customFormat="1" ht="15"/>
    <row r="70" s="49" customFormat="1" ht="15"/>
    <row r="71" s="49" customFormat="1" ht="15"/>
    <row r="72" s="49" customFormat="1" ht="15"/>
    <row r="73" s="49" customFormat="1" ht="15"/>
    <row r="74" s="49" customFormat="1" ht="15"/>
    <row r="75" s="49" customFormat="1" ht="15"/>
    <row r="76" s="49" customFormat="1" ht="15"/>
    <row r="77" s="49" customFormat="1" ht="15"/>
    <row r="78" s="49" customFormat="1" ht="15"/>
    <row r="79" s="49" customFormat="1" ht="15"/>
    <row r="80" s="49" customFormat="1" ht="15"/>
    <row r="81" s="49" customFormat="1" ht="15"/>
    <row r="82" s="49" customFormat="1" ht="15"/>
    <row r="83" s="49" customFormat="1" ht="15"/>
    <row r="84" s="49" customFormat="1" ht="15"/>
    <row r="85" s="49" customFormat="1" ht="15"/>
    <row r="86" s="49" customFormat="1" ht="15"/>
    <row r="87" s="49" customFormat="1" ht="15"/>
    <row r="88" s="49" customFormat="1" ht="15"/>
    <row r="89" s="49" customFormat="1" ht="15"/>
    <row r="90" s="49" customFormat="1" ht="15"/>
    <row r="91" s="49" customFormat="1" ht="15"/>
    <row r="92" s="49" customFormat="1" ht="15"/>
    <row r="93" s="49" customFormat="1" ht="15"/>
    <row r="94" s="49" customFormat="1" ht="15"/>
    <row r="95" s="49" customFormat="1" ht="15"/>
    <row r="96" s="49" customFormat="1" ht="15"/>
    <row r="97" s="49" customFormat="1" ht="15"/>
    <row r="98" s="49" customFormat="1" ht="15"/>
    <row r="99" s="49" customFormat="1" ht="15"/>
    <row r="100" s="49" customFormat="1" ht="15"/>
    <row r="101" s="49" customFormat="1" ht="15"/>
    <row r="102" s="49" customFormat="1" ht="15"/>
    <row r="103" s="49" customFormat="1" ht="15"/>
    <row r="104" s="49" customFormat="1" ht="15"/>
    <row r="105" s="49" customFormat="1" ht="15"/>
    <row r="106" s="49" customFormat="1" ht="15"/>
    <row r="107" s="49" customFormat="1" ht="15"/>
    <row r="108" s="49" customFormat="1" ht="15"/>
    <row r="109" s="49" customFormat="1" ht="15"/>
    <row r="110" s="49" customFormat="1" ht="15"/>
    <row r="111" s="49" customFormat="1" ht="15"/>
    <row r="112" s="49" customFormat="1" ht="15"/>
    <row r="113" s="49" customFormat="1" ht="15"/>
    <row r="114" s="49" customFormat="1" ht="15"/>
    <row r="115" s="49" customFormat="1" ht="15"/>
    <row r="116" s="49" customFormat="1" ht="15"/>
    <row r="117" s="49" customFormat="1" ht="15"/>
    <row r="118" s="49" customFormat="1" ht="15"/>
    <row r="119" s="49" customFormat="1" ht="15"/>
    <row r="120" s="49" customFormat="1" ht="15"/>
    <row r="121" s="49" customFormat="1" ht="15"/>
    <row r="122" s="49" customFormat="1" ht="15"/>
    <row r="123" s="49" customFormat="1" ht="15"/>
    <row r="124" s="49" customFormat="1" ht="15"/>
    <row r="125" s="49" customFormat="1" ht="15"/>
    <row r="126" s="49" customFormat="1" ht="15"/>
    <row r="127" s="49" customFormat="1" ht="15"/>
    <row r="128" s="49" customFormat="1" ht="15"/>
    <row r="129" s="49" customFormat="1" ht="15"/>
    <row r="130" s="49" customFormat="1" ht="15"/>
    <row r="131" s="49" customFormat="1" ht="15"/>
    <row r="132" s="49" customFormat="1" ht="15"/>
    <row r="133" s="49" customFormat="1" ht="15"/>
    <row r="134" s="49" customFormat="1" ht="15"/>
    <row r="135" s="49" customFormat="1" ht="15"/>
    <row r="136" s="49" customFormat="1" ht="15"/>
    <row r="137" s="49" customFormat="1" ht="15"/>
    <row r="138" s="49" customFormat="1" ht="15"/>
    <row r="139" s="49" customFormat="1" ht="15"/>
    <row r="140" s="49" customFormat="1" ht="15"/>
    <row r="141" s="49" customFormat="1" ht="15"/>
    <row r="142" s="49" customFormat="1" ht="15"/>
    <row r="143" s="49" customFormat="1" ht="15"/>
    <row r="144" s="49" customFormat="1" ht="15"/>
    <row r="145" s="49" customFormat="1" ht="15"/>
    <row r="146" s="49" customFormat="1" ht="15"/>
    <row r="147" s="49" customFormat="1" ht="15"/>
    <row r="148" s="49" customFormat="1" ht="15"/>
    <row r="149" s="49" customFormat="1" ht="15"/>
    <row r="150" s="49" customFormat="1" ht="15"/>
    <row r="151" s="49" customFormat="1" ht="15"/>
    <row r="152" s="49" customFormat="1" ht="15"/>
    <row r="153" s="49" customFormat="1" ht="15"/>
    <row r="154" s="49" customFormat="1" ht="15"/>
    <row r="155" s="49" customFormat="1" ht="15"/>
    <row r="156" s="49" customFormat="1" ht="15"/>
    <row r="157" s="49" customFormat="1" ht="15"/>
    <row r="158" s="49" customFormat="1" ht="15"/>
    <row r="159" s="49" customFormat="1" ht="15"/>
    <row r="160" s="49" customFormat="1" ht="15"/>
    <row r="161" s="49" customFormat="1" ht="15"/>
    <row r="162" s="49" customFormat="1" ht="15"/>
    <row r="163" s="49" customFormat="1" ht="15"/>
    <row r="164" s="49" customFormat="1" ht="15"/>
    <row r="165" s="49" customFormat="1" ht="15"/>
    <row r="166" s="49" customFormat="1" ht="15"/>
    <row r="167" s="49" customFormat="1" ht="15"/>
    <row r="168" s="49" customFormat="1" ht="15"/>
    <row r="169" s="49" customFormat="1" ht="15"/>
    <row r="170" s="49" customFormat="1" ht="15"/>
    <row r="171" s="49" customFormat="1" ht="15"/>
    <row r="172" s="49" customFormat="1" ht="15"/>
    <row r="173" s="49" customFormat="1" ht="15"/>
    <row r="174" s="49" customFormat="1" ht="15"/>
    <row r="175" s="49" customFormat="1" ht="15"/>
    <row r="176" s="49" customFormat="1" ht="15"/>
    <row r="177" s="49" customFormat="1" ht="15"/>
    <row r="178" s="49" customFormat="1" ht="15"/>
    <row r="179" s="49" customFormat="1" ht="15"/>
    <row r="180" s="49" customFormat="1" ht="15"/>
    <row r="181" s="49" customFormat="1" ht="15"/>
    <row r="182" s="49" customFormat="1" ht="15"/>
    <row r="183" s="49" customFormat="1" ht="15"/>
    <row r="184" s="49" customFormat="1" ht="15"/>
    <row r="185" s="49" customFormat="1" ht="15"/>
    <row r="186" s="49" customFormat="1" ht="15"/>
    <row r="187" s="49" customFormat="1" ht="15"/>
    <row r="188" s="49" customFormat="1" ht="15"/>
    <row r="189" s="49" customFormat="1" ht="15"/>
    <row r="190" s="49" customFormat="1" ht="15"/>
    <row r="191" s="49" customFormat="1" ht="15"/>
    <row r="192" s="49" customFormat="1" ht="15"/>
    <row r="193" spans="1:13" s="49" customFormat="1" ht="15"/>
    <row r="194" spans="1:13" s="49" customFormat="1" ht="15"/>
    <row r="195" spans="1:13" s="49" customFormat="1" ht="15"/>
    <row r="196" spans="1:13" s="49" customFormat="1" ht="15"/>
    <row r="197" spans="1:13">
      <c r="A197" s="49"/>
      <c r="B197" s="49"/>
      <c r="C197" s="49"/>
      <c r="D197" s="49"/>
      <c r="E197" s="49"/>
      <c r="F197" s="49"/>
      <c r="G197" s="49"/>
      <c r="H197" s="49"/>
      <c r="I197" s="49"/>
      <c r="J197" s="49"/>
      <c r="K197" s="49"/>
      <c r="L197" s="49"/>
      <c r="M197" s="49"/>
    </row>
    <row r="198" spans="1:13">
      <c r="A198" s="49"/>
      <c r="B198" s="49"/>
      <c r="C198" s="49"/>
      <c r="D198" s="49"/>
      <c r="E198" s="49"/>
      <c r="F198" s="49"/>
      <c r="G198" s="49"/>
      <c r="H198" s="49"/>
      <c r="I198" s="49"/>
      <c r="J198" s="49"/>
      <c r="K198" s="49"/>
      <c r="L198" s="49"/>
      <c r="M198" s="49"/>
    </row>
  </sheetData>
  <phoneticPr fontId="15" type="noConversion"/>
  <printOptions horizontalCentered="1" verticalCentered="1"/>
  <pageMargins left="0.23622047244094491" right="0.19685039370078741" top="0.23622047244094491" bottom="0.19685039370078741" header="0.19685039370078741" footer="0.51181102362204722"/>
  <pageSetup paperSize="9" scale="48" firstPageNumber="16" orientation="landscape" r:id="rId1"/>
  <headerFooter alignWithMargins="0">
    <oddHeader>&amp;L&amp;"Times New Roman,Gras"DGRH A1-1&amp;RJuin 2013</oddHeader>
    <oddFooter>&amp;L        (Source:  enquête enseignants non permanents, DGRH A1-1, juin 2013)&amp;R&amp;"Times New Roman,Gras"&amp;12 &amp;P</oddFooter>
  </headerFooter>
</worksheet>
</file>

<file path=xl/worksheets/sheet21.xml><?xml version="1.0" encoding="utf-8"?>
<worksheet xmlns="http://schemas.openxmlformats.org/spreadsheetml/2006/main" xmlns:r="http://schemas.openxmlformats.org/officeDocument/2006/relationships">
  <sheetPr codeName="Feuil16" enableFormatConditionsCalculation="0"/>
  <dimension ref="A1:AG1203"/>
  <sheetViews>
    <sheetView showZeros="0" zoomScale="50" zoomScaleNormal="50" workbookViewId="0">
      <selection activeCell="F25" sqref="F25"/>
    </sheetView>
  </sheetViews>
  <sheetFormatPr baseColWidth="10" defaultColWidth="10.28515625" defaultRowHeight="19.5"/>
  <cols>
    <col min="1" max="1" width="42.85546875" style="11" customWidth="1"/>
    <col min="2" max="15" width="13.7109375" style="8" customWidth="1"/>
    <col min="16" max="16" width="15.7109375" style="8" customWidth="1"/>
    <col min="17" max="17" width="13.7109375" style="8" customWidth="1"/>
    <col min="18" max="18" width="14.5703125" style="8" customWidth="1"/>
    <col min="19" max="19" width="13.5703125" style="8" customWidth="1"/>
    <col min="20" max="16384" width="10.28515625" style="8"/>
  </cols>
  <sheetData>
    <row r="1" spans="1:20" s="2" customFormat="1" ht="21.75" customHeight="1">
      <c r="A1" s="1" t="s">
        <v>1395</v>
      </c>
      <c r="B1" s="1"/>
      <c r="C1" s="1"/>
      <c r="D1" s="1"/>
      <c r="E1" s="1"/>
      <c r="F1" s="1"/>
      <c r="G1" s="1"/>
      <c r="H1" s="1"/>
      <c r="I1" s="1"/>
      <c r="J1" s="1"/>
      <c r="K1" s="1"/>
      <c r="L1" s="1"/>
      <c r="M1" s="1"/>
      <c r="N1" s="1"/>
      <c r="O1" s="1"/>
      <c r="P1" s="1"/>
      <c r="Q1" s="1"/>
      <c r="R1" s="1"/>
    </row>
    <row r="2" spans="1:20" s="4" customFormat="1" ht="23.25">
      <c r="A2" s="1"/>
      <c r="B2" s="5"/>
      <c r="C2" s="5"/>
      <c r="D2" s="5"/>
      <c r="E2" s="5"/>
      <c r="F2" s="5"/>
      <c r="G2" s="5"/>
      <c r="H2" s="5"/>
      <c r="I2" s="5"/>
      <c r="J2" s="5"/>
      <c r="K2" s="5"/>
      <c r="L2" s="5"/>
      <c r="M2" s="5"/>
      <c r="N2" s="5"/>
      <c r="O2" s="5"/>
    </row>
    <row r="3" spans="1:20" s="4" customFormat="1" ht="23.25">
      <c r="A3" s="3"/>
      <c r="B3" s="3"/>
      <c r="C3" s="3"/>
      <c r="D3" s="3"/>
      <c r="E3" s="3"/>
      <c r="F3" s="3"/>
      <c r="G3" s="3"/>
      <c r="H3" s="3"/>
      <c r="I3" s="3"/>
      <c r="J3" s="3"/>
      <c r="K3" s="3"/>
      <c r="L3" s="3"/>
      <c r="M3" s="3"/>
      <c r="N3" s="3"/>
      <c r="O3" s="3"/>
      <c r="P3" s="3"/>
      <c r="Q3" s="3"/>
      <c r="R3" s="3"/>
    </row>
    <row r="4" spans="1:20" s="4" customFormat="1" ht="23.25">
      <c r="A4" s="904" t="s">
        <v>520</v>
      </c>
      <c r="B4" s="904"/>
      <c r="C4" s="904"/>
      <c r="D4" s="904"/>
      <c r="E4" s="904"/>
      <c r="F4" s="904"/>
      <c r="G4" s="904"/>
      <c r="H4" s="904"/>
      <c r="I4" s="904"/>
      <c r="J4" s="904"/>
      <c r="K4" s="904"/>
      <c r="L4" s="904"/>
      <c r="M4" s="904"/>
      <c r="N4" s="904"/>
      <c r="O4" s="904"/>
      <c r="P4" s="904"/>
      <c r="Q4" s="904"/>
      <c r="R4" s="904"/>
    </row>
    <row r="5" spans="1:20" s="4" customFormat="1" ht="23.25">
      <c r="A5" s="906" t="s">
        <v>778</v>
      </c>
      <c r="B5" s="907"/>
      <c r="C5" s="906"/>
      <c r="D5" s="906"/>
      <c r="E5" s="906"/>
      <c r="F5" s="906"/>
      <c r="G5" s="906"/>
      <c r="H5" s="906"/>
      <c r="I5" s="906"/>
      <c r="J5" s="906"/>
      <c r="K5" s="906"/>
      <c r="L5" s="906"/>
      <c r="M5" s="906"/>
      <c r="N5" s="906"/>
      <c r="O5" s="906"/>
      <c r="P5" s="906"/>
      <c r="Q5" s="906"/>
      <c r="R5" s="906"/>
    </row>
    <row r="6" spans="1:20" ht="28.5" customHeight="1">
      <c r="A6" s="6"/>
      <c r="B6" s="7"/>
      <c r="C6" s="7"/>
      <c r="D6" s="7"/>
      <c r="E6" s="7"/>
      <c r="F6" s="7"/>
      <c r="G6" s="7"/>
      <c r="H6" s="7"/>
      <c r="I6" s="7"/>
      <c r="J6" s="7"/>
      <c r="K6" s="7"/>
      <c r="L6" s="7"/>
      <c r="M6" s="7"/>
      <c r="N6" s="7"/>
      <c r="O6" s="7"/>
      <c r="P6" s="7"/>
      <c r="Q6" s="7"/>
      <c r="R6" s="122" t="s">
        <v>947</v>
      </c>
    </row>
    <row r="7" spans="1:20" s="10" customFormat="1" ht="21" customHeight="1">
      <c r="A7" s="1" t="s">
        <v>961</v>
      </c>
      <c r="B7" s="1"/>
      <c r="C7" s="1"/>
      <c r="D7" s="1"/>
      <c r="E7" s="1"/>
      <c r="F7" s="1"/>
      <c r="G7" s="1"/>
      <c r="H7" s="1"/>
      <c r="I7" s="1"/>
      <c r="J7" s="1"/>
      <c r="K7" s="1"/>
      <c r="L7" s="1"/>
      <c r="M7" s="1"/>
      <c r="N7" s="1"/>
      <c r="O7" s="1"/>
      <c r="P7" s="1"/>
      <c r="Q7" s="1"/>
      <c r="R7" s="1"/>
    </row>
    <row r="8" spans="1:20" ht="29.25" customHeight="1"/>
    <row r="9" spans="1:20" ht="147.75" customHeight="1">
      <c r="A9" s="29" t="s">
        <v>581</v>
      </c>
      <c r="B9" s="30" t="s">
        <v>573</v>
      </c>
      <c r="C9" s="1293"/>
      <c r="D9" s="1315" t="s">
        <v>574</v>
      </c>
      <c r="E9" s="1316"/>
      <c r="F9" s="1305" t="s">
        <v>439</v>
      </c>
      <c r="G9" s="1322"/>
      <c r="H9" s="1315" t="s">
        <v>440</v>
      </c>
      <c r="I9" s="1316"/>
      <c r="J9" s="1315" t="s">
        <v>441</v>
      </c>
      <c r="K9" s="1316"/>
      <c r="L9" s="12" t="s">
        <v>442</v>
      </c>
      <c r="M9" s="12"/>
      <c r="N9" s="12"/>
      <c r="O9" s="13"/>
      <c r="P9" s="30" t="s">
        <v>443</v>
      </c>
      <c r="Q9" s="1293"/>
      <c r="R9" s="31"/>
    </row>
    <row r="10" spans="1:20" ht="46.5" customHeight="1">
      <c r="A10" s="32"/>
      <c r="B10" s="33"/>
      <c r="C10" s="1336"/>
      <c r="D10" s="1317"/>
      <c r="E10" s="1318"/>
      <c r="F10" s="1306"/>
      <c r="G10" s="1323"/>
      <c r="H10" s="1317"/>
      <c r="I10" s="1318"/>
      <c r="J10" s="1317"/>
      <c r="K10" s="1318"/>
      <c r="L10" s="1345" t="s">
        <v>444</v>
      </c>
      <c r="M10" s="14"/>
      <c r="N10" s="97" t="s">
        <v>445</v>
      </c>
      <c r="O10" s="35"/>
      <c r="P10" s="36"/>
      <c r="Q10" s="1294"/>
      <c r="R10" s="37"/>
    </row>
    <row r="11" spans="1:20" s="16" customFormat="1" ht="42" customHeight="1">
      <c r="A11" s="38"/>
      <c r="B11" s="44" t="s">
        <v>547</v>
      </c>
      <c r="C11" s="1379" t="s">
        <v>548</v>
      </c>
      <c r="D11" s="1381" t="s">
        <v>547</v>
      </c>
      <c r="E11" s="1382" t="s">
        <v>548</v>
      </c>
      <c r="F11" s="1380" t="s">
        <v>547</v>
      </c>
      <c r="G11" s="1379" t="s">
        <v>548</v>
      </c>
      <c r="H11" s="1381" t="s">
        <v>547</v>
      </c>
      <c r="I11" s="1382" t="s">
        <v>548</v>
      </c>
      <c r="J11" s="1381" t="s">
        <v>547</v>
      </c>
      <c r="K11" s="1382" t="s">
        <v>548</v>
      </c>
      <c r="L11" s="1380" t="s">
        <v>547</v>
      </c>
      <c r="M11" s="44" t="s">
        <v>548</v>
      </c>
      <c r="N11" s="44" t="s">
        <v>547</v>
      </c>
      <c r="O11" s="44" t="s">
        <v>548</v>
      </c>
      <c r="P11" s="667" t="s">
        <v>547</v>
      </c>
      <c r="Q11" s="667" t="s">
        <v>548</v>
      </c>
      <c r="R11" s="667" t="s">
        <v>447</v>
      </c>
    </row>
    <row r="12" spans="1:20" ht="50.25" customHeight="1">
      <c r="A12" s="17" t="s">
        <v>517</v>
      </c>
      <c r="B12" s="1002">
        <v>8</v>
      </c>
      <c r="C12" s="1391">
        <v>11</v>
      </c>
      <c r="D12" s="1393">
        <v>2</v>
      </c>
      <c r="E12" s="1394"/>
      <c r="F12" s="1392">
        <v>1</v>
      </c>
      <c r="G12" s="1391"/>
      <c r="H12" s="1393">
        <v>6</v>
      </c>
      <c r="I12" s="1394">
        <v>6</v>
      </c>
      <c r="J12" s="1393">
        <v>44</v>
      </c>
      <c r="K12" s="1394">
        <v>96</v>
      </c>
      <c r="L12" s="1346">
        <v>29</v>
      </c>
      <c r="M12" s="1299">
        <v>51</v>
      </c>
      <c r="N12" s="1002"/>
      <c r="O12" s="1002"/>
      <c r="P12" s="683">
        <v>90</v>
      </c>
      <c r="Q12" s="683">
        <v>164</v>
      </c>
      <c r="R12" s="1285">
        <v>254</v>
      </c>
      <c r="T12" s="41"/>
    </row>
    <row r="13" spans="1:20" ht="50.25" customHeight="1">
      <c r="A13" s="17" t="s">
        <v>518</v>
      </c>
      <c r="B13" s="1002">
        <v>19</v>
      </c>
      <c r="C13" s="1391">
        <v>37</v>
      </c>
      <c r="D13" s="1393"/>
      <c r="E13" s="1394">
        <v>5</v>
      </c>
      <c r="F13" s="1392">
        <v>4</v>
      </c>
      <c r="G13" s="1391">
        <v>4</v>
      </c>
      <c r="H13" s="1393">
        <v>25</v>
      </c>
      <c r="I13" s="1394">
        <v>44</v>
      </c>
      <c r="J13" s="1393">
        <v>171</v>
      </c>
      <c r="K13" s="1394">
        <v>292</v>
      </c>
      <c r="L13" s="1346">
        <v>105</v>
      </c>
      <c r="M13" s="1299">
        <v>136</v>
      </c>
      <c r="N13" s="1002"/>
      <c r="O13" s="1002">
        <v>1</v>
      </c>
      <c r="P13" s="683">
        <v>324</v>
      </c>
      <c r="Q13" s="683">
        <v>518</v>
      </c>
      <c r="R13" s="1285">
        <v>842</v>
      </c>
      <c r="T13" s="41"/>
    </row>
    <row r="14" spans="1:20" ht="67.5" customHeight="1">
      <c r="A14" s="51" t="s">
        <v>519</v>
      </c>
      <c r="B14" s="1002">
        <v>7</v>
      </c>
      <c r="C14" s="1391">
        <v>25</v>
      </c>
      <c r="D14" s="1393"/>
      <c r="E14" s="1394">
        <v>6</v>
      </c>
      <c r="F14" s="1392">
        <v>3</v>
      </c>
      <c r="G14" s="1391">
        <v>6</v>
      </c>
      <c r="H14" s="1393">
        <v>22</v>
      </c>
      <c r="I14" s="1394">
        <v>34</v>
      </c>
      <c r="J14" s="1393">
        <v>158</v>
      </c>
      <c r="K14" s="1394">
        <v>357</v>
      </c>
      <c r="L14" s="1346">
        <v>97</v>
      </c>
      <c r="M14" s="1299">
        <v>129</v>
      </c>
      <c r="N14" s="1002"/>
      <c r="O14" s="1002">
        <v>1</v>
      </c>
      <c r="P14" s="683">
        <v>287</v>
      </c>
      <c r="Q14" s="683">
        <v>557</v>
      </c>
      <c r="R14" s="1285">
        <v>844</v>
      </c>
      <c r="T14" s="41"/>
    </row>
    <row r="15" spans="1:20" ht="45.75" customHeight="1" thickBot="1">
      <c r="A15" s="17" t="s">
        <v>447</v>
      </c>
      <c r="B15" s="683">
        <v>34</v>
      </c>
      <c r="C15" s="1338">
        <v>73</v>
      </c>
      <c r="D15" s="1343">
        <v>2</v>
      </c>
      <c r="E15" s="1344">
        <v>11</v>
      </c>
      <c r="F15" s="1340">
        <v>8</v>
      </c>
      <c r="G15" s="1338">
        <v>10</v>
      </c>
      <c r="H15" s="1343">
        <v>53</v>
      </c>
      <c r="I15" s="1344">
        <v>84</v>
      </c>
      <c r="J15" s="1343">
        <v>373</v>
      </c>
      <c r="K15" s="1344">
        <v>745</v>
      </c>
      <c r="L15" s="1340">
        <v>231</v>
      </c>
      <c r="M15" s="683">
        <v>316</v>
      </c>
      <c r="N15" s="683">
        <v>0</v>
      </c>
      <c r="O15" s="683">
        <v>2</v>
      </c>
      <c r="P15" s="683">
        <v>701</v>
      </c>
      <c r="Q15" s="683">
        <v>1239</v>
      </c>
      <c r="R15" s="1285">
        <v>1940</v>
      </c>
      <c r="T15" s="41"/>
    </row>
    <row r="16" spans="1:20" ht="33" thickTop="1" thickBot="1">
      <c r="B16" s="40"/>
      <c r="C16" s="40"/>
      <c r="D16" s="40"/>
      <c r="E16" s="40"/>
      <c r="F16" s="40"/>
      <c r="G16" s="40"/>
      <c r="H16" s="40"/>
      <c r="I16" s="40"/>
      <c r="J16" s="40"/>
      <c r="K16" s="40"/>
      <c r="L16" s="40"/>
      <c r="M16" s="40"/>
      <c r="N16" s="40"/>
      <c r="O16" s="40"/>
      <c r="P16" s="1000" t="s">
        <v>779</v>
      </c>
      <c r="Q16" s="1001">
        <v>1940</v>
      </c>
    </row>
    <row r="17" spans="1:33" ht="30" customHeight="1" thickTop="1">
      <c r="A17" s="1288" t="s">
        <v>1398</v>
      </c>
      <c r="B17" s="40"/>
      <c r="C17" s="40"/>
      <c r="D17" s="40"/>
      <c r="E17" s="40"/>
      <c r="F17" s="40"/>
      <c r="G17" s="40"/>
      <c r="H17" s="40"/>
      <c r="I17" s="40"/>
      <c r="J17" s="40"/>
      <c r="K17" s="40"/>
      <c r="L17" s="40"/>
      <c r="M17" s="40"/>
      <c r="N17" s="40"/>
      <c r="O17" s="40"/>
      <c r="P17" s="1261"/>
      <c r="Q17" s="1262"/>
    </row>
    <row r="18" spans="1:33" s="4" customFormat="1" ht="33" customHeight="1">
      <c r="A18" s="1497" t="s">
        <v>1092</v>
      </c>
      <c r="B18" s="1295">
        <v>8</v>
      </c>
      <c r="C18" s="1350">
        <v>17</v>
      </c>
      <c r="D18" s="1352"/>
      <c r="E18" s="1353"/>
      <c r="F18" s="1352">
        <v>8</v>
      </c>
      <c r="G18" s="1353">
        <v>8</v>
      </c>
      <c r="H18" s="1351">
        <v>10</v>
      </c>
      <c r="I18" s="1350">
        <v>9</v>
      </c>
      <c r="J18" s="1352">
        <v>21</v>
      </c>
      <c r="K18" s="1353">
        <v>66</v>
      </c>
      <c r="L18" s="1351">
        <v>231</v>
      </c>
      <c r="M18" s="1295">
        <v>316</v>
      </c>
      <c r="N18" s="49"/>
      <c r="O18" s="49"/>
      <c r="P18" s="1303">
        <v>278</v>
      </c>
      <c r="Q18" s="1303">
        <v>416</v>
      </c>
      <c r="R18" s="1303">
        <v>694</v>
      </c>
    </row>
    <row r="19" spans="1:33" ht="18" customHeight="1">
      <c r="B19" s="1265"/>
      <c r="C19" s="1265"/>
      <c r="D19" s="1265"/>
      <c r="E19" s="1265"/>
      <c r="F19" s="1265"/>
      <c r="G19" s="1265"/>
      <c r="H19" s="1265"/>
      <c r="I19" s="1265"/>
      <c r="J19" s="1265"/>
      <c r="K19" s="1265"/>
      <c r="L19" s="1265"/>
      <c r="M19" s="40"/>
      <c r="N19" s="49"/>
      <c r="O19" s="49"/>
      <c r="P19" s="1281"/>
      <c r="Q19" s="1292" t="s">
        <v>425</v>
      </c>
      <c r="R19" s="1281"/>
    </row>
    <row r="20" spans="1:33" ht="42" customHeight="1">
      <c r="A20" s="1498" t="s">
        <v>1093</v>
      </c>
      <c r="B20" s="1299"/>
      <c r="C20" s="1395"/>
      <c r="D20" s="1396"/>
      <c r="E20" s="1397"/>
      <c r="F20" s="1396">
        <v>1</v>
      </c>
      <c r="G20" s="1397"/>
      <c r="H20" s="1346"/>
      <c r="I20" s="1395"/>
      <c r="J20" s="1396"/>
      <c r="K20" s="1397"/>
      <c r="L20" s="1346"/>
      <c r="M20" s="1299">
        <v>2</v>
      </c>
      <c r="N20" s="49"/>
      <c r="O20" s="49"/>
      <c r="P20" s="1303">
        <v>1</v>
      </c>
      <c r="Q20" s="1303">
        <v>2</v>
      </c>
      <c r="R20" s="1303">
        <v>3</v>
      </c>
    </row>
    <row r="21" spans="1:33">
      <c r="B21" s="40"/>
      <c r="C21" s="40"/>
      <c r="D21" s="40"/>
      <c r="E21" s="40"/>
      <c r="F21" s="40"/>
      <c r="G21" s="40"/>
      <c r="H21" s="40"/>
      <c r="I21" s="40"/>
      <c r="J21" s="40"/>
      <c r="K21" s="40"/>
      <c r="L21" s="40"/>
      <c r="M21" s="40"/>
      <c r="N21" s="49"/>
      <c r="O21" s="49"/>
      <c r="P21" s="1261"/>
      <c r="Q21" s="1262"/>
      <c r="R21" s="1263"/>
      <c r="AG21" s="1264"/>
    </row>
    <row r="22" spans="1:33" ht="23.25">
      <c r="A22" s="687"/>
      <c r="B22" s="4"/>
      <c r="C22" s="4"/>
      <c r="D22" s="4"/>
      <c r="E22" s="4"/>
      <c r="F22" s="4"/>
      <c r="G22" s="4"/>
      <c r="H22" s="4"/>
      <c r="I22" s="4"/>
      <c r="J22" s="4"/>
      <c r="K22" s="4"/>
      <c r="L22" s="4"/>
      <c r="M22" s="4"/>
      <c r="N22" s="4"/>
      <c r="O22" s="4"/>
      <c r="P22" s="4"/>
      <c r="Q22" s="4"/>
      <c r="R22" s="4"/>
    </row>
    <row r="24" spans="1:33" s="49" customFormat="1" ht="15"/>
    <row r="25" spans="1:33" s="49" customFormat="1" ht="15"/>
    <row r="26" spans="1:33" s="49" customFormat="1" ht="15"/>
    <row r="27" spans="1:33" s="49" customFormat="1" ht="15"/>
    <row r="28" spans="1:33" s="49" customFormat="1" ht="15"/>
    <row r="29" spans="1:33" s="49" customFormat="1" ht="15"/>
    <row r="30" spans="1:33" s="49" customFormat="1" ht="15"/>
    <row r="31" spans="1:33" s="49" customFormat="1" ht="15"/>
    <row r="32" spans="1:33" s="49" customFormat="1" ht="15"/>
    <row r="33" s="49" customFormat="1" ht="15"/>
    <row r="34" s="49" customFormat="1" ht="15"/>
    <row r="35" s="49" customFormat="1" ht="15"/>
    <row r="36" s="49" customFormat="1" ht="15"/>
    <row r="37" s="49" customFormat="1" ht="15"/>
    <row r="38" s="49" customFormat="1" ht="15"/>
    <row r="39" s="49" customFormat="1" ht="15"/>
    <row r="40" s="49" customFormat="1" ht="15"/>
    <row r="41" s="49" customFormat="1" ht="15"/>
    <row r="42" s="49" customFormat="1" ht="15"/>
    <row r="43" s="49" customFormat="1" ht="15"/>
    <row r="44" s="49" customFormat="1" ht="15"/>
    <row r="45" s="49" customFormat="1" ht="15"/>
    <row r="46" s="49" customFormat="1" ht="15"/>
    <row r="47" s="49" customFormat="1" ht="15"/>
    <row r="48" s="49" customFormat="1" ht="15"/>
    <row r="49" s="49" customFormat="1" ht="15"/>
    <row r="50" s="49" customFormat="1" ht="15"/>
    <row r="51" s="49" customFormat="1" ht="15"/>
    <row r="52" s="49" customFormat="1" ht="15"/>
    <row r="53" s="49" customFormat="1" ht="15"/>
    <row r="54" s="49" customFormat="1" ht="15"/>
    <row r="55" s="49" customFormat="1" ht="15"/>
    <row r="56" s="49" customFormat="1" ht="15"/>
    <row r="57" s="49" customFormat="1" ht="15"/>
    <row r="58" s="49" customFormat="1" ht="15"/>
    <row r="59" s="49" customFormat="1" ht="15"/>
    <row r="60" s="49" customFormat="1" ht="15"/>
    <row r="61" s="49" customFormat="1" ht="15"/>
    <row r="62" s="49" customFormat="1" ht="15"/>
    <row r="63" s="49" customFormat="1" ht="15"/>
    <row r="64" s="49" customFormat="1" ht="15"/>
    <row r="65" s="49" customFormat="1" ht="15"/>
    <row r="66" s="49" customFormat="1" ht="15"/>
    <row r="67" s="49" customFormat="1" ht="15"/>
    <row r="68" s="49" customFormat="1" ht="15"/>
    <row r="69" s="49" customFormat="1" ht="15"/>
    <row r="70" s="49" customFormat="1" ht="15"/>
    <row r="71" s="49" customFormat="1" ht="15"/>
    <row r="72" s="49" customFormat="1" ht="15"/>
    <row r="73" s="49" customFormat="1" ht="15"/>
    <row r="74" s="49" customFormat="1" ht="15"/>
    <row r="75" s="49" customFormat="1" ht="15"/>
    <row r="76" s="49" customFormat="1" ht="15"/>
    <row r="77" s="49" customFormat="1" ht="15"/>
    <row r="78" s="49" customFormat="1" ht="15"/>
    <row r="79" s="49" customFormat="1" ht="15"/>
    <row r="80" s="49" customFormat="1" ht="15"/>
    <row r="81" s="49" customFormat="1" ht="15"/>
    <row r="82" s="49" customFormat="1" ht="15"/>
    <row r="83" s="49" customFormat="1" ht="15"/>
    <row r="84" s="49" customFormat="1" ht="15"/>
    <row r="85" s="49" customFormat="1" ht="15"/>
    <row r="86" s="49" customFormat="1" ht="15"/>
    <row r="87" s="49" customFormat="1" ht="15"/>
    <row r="88" s="49" customFormat="1" ht="15"/>
    <row r="89" s="49" customFormat="1" ht="15"/>
    <row r="90" s="49" customFormat="1" ht="15"/>
    <row r="91" s="49" customFormat="1" ht="15"/>
    <row r="92" s="49" customFormat="1" ht="15"/>
    <row r="93" s="49" customFormat="1" ht="15"/>
    <row r="94" s="49" customFormat="1" ht="15"/>
    <row r="95" s="49" customFormat="1" ht="15"/>
    <row r="96" s="49" customFormat="1" ht="15"/>
    <row r="97" s="49" customFormat="1" ht="15"/>
    <row r="98" s="49" customFormat="1" ht="15"/>
    <row r="99" s="49" customFormat="1" ht="15"/>
    <row r="100" s="49" customFormat="1" ht="15"/>
    <row r="101" s="49" customFormat="1" ht="15"/>
    <row r="102" s="49" customFormat="1" ht="15"/>
    <row r="103" s="49" customFormat="1" ht="15"/>
    <row r="104" s="49" customFormat="1" ht="15"/>
    <row r="105" s="49" customFormat="1" ht="15"/>
    <row r="106" s="49" customFormat="1" ht="15"/>
    <row r="107" s="49" customFormat="1" ht="15"/>
    <row r="108" s="49" customFormat="1" ht="15"/>
    <row r="109" s="49" customFormat="1" ht="15"/>
    <row r="110" s="49" customFormat="1" ht="15"/>
    <row r="111" s="49" customFormat="1" ht="15"/>
    <row r="112" s="49" customFormat="1" ht="15"/>
    <row r="113" s="49" customFormat="1" ht="15"/>
    <row r="114" s="49" customFormat="1" ht="15"/>
    <row r="115" s="49" customFormat="1" ht="15"/>
    <row r="116" s="49" customFormat="1" ht="15"/>
    <row r="117" s="49" customFormat="1" ht="15"/>
    <row r="118" s="49" customFormat="1" ht="15"/>
    <row r="119" s="49" customFormat="1" ht="15"/>
    <row r="120" s="49" customFormat="1" ht="15"/>
    <row r="121" s="49" customFormat="1" ht="15"/>
    <row r="122" s="49" customFormat="1" ht="15"/>
    <row r="123" s="49" customFormat="1" ht="15"/>
    <row r="124" s="49" customFormat="1" ht="15"/>
    <row r="125" s="49" customFormat="1" ht="15"/>
    <row r="126" s="49" customFormat="1" ht="15"/>
    <row r="127" s="49" customFormat="1" ht="15"/>
    <row r="128" s="49" customFormat="1" ht="15"/>
    <row r="129" s="49" customFormat="1" ht="15"/>
    <row r="130" s="49" customFormat="1" ht="15"/>
    <row r="131" s="49" customFormat="1" ht="15"/>
    <row r="132" s="49" customFormat="1" ht="15"/>
    <row r="133" s="49" customFormat="1" ht="15"/>
    <row r="134" s="49" customFormat="1" ht="15"/>
    <row r="135" s="49" customFormat="1" ht="15"/>
    <row r="136" s="49" customFormat="1" ht="15"/>
    <row r="137" s="49" customFormat="1" ht="15"/>
    <row r="138" s="49" customFormat="1" ht="15"/>
    <row r="139" s="49" customFormat="1" ht="15"/>
    <row r="140" s="49" customFormat="1" ht="15"/>
    <row r="141" s="49" customFormat="1" ht="15"/>
    <row r="142" s="49" customFormat="1" ht="15"/>
    <row r="143" s="49" customFormat="1" ht="15"/>
    <row r="144" s="49" customFormat="1" ht="15"/>
    <row r="145" s="49" customFormat="1" ht="15"/>
    <row r="146" s="49" customFormat="1" ht="15"/>
    <row r="147" s="49" customFormat="1" ht="15"/>
    <row r="148" s="49" customFormat="1" ht="15"/>
    <row r="149" s="49" customFormat="1" ht="15"/>
    <row r="150" s="49" customFormat="1" ht="15"/>
    <row r="151" s="49" customFormat="1" ht="15"/>
    <row r="152" s="49" customFormat="1" ht="15"/>
    <row r="153" s="49" customFormat="1" ht="15"/>
    <row r="154" s="49" customFormat="1" ht="15"/>
    <row r="155" s="49" customFormat="1" ht="15"/>
    <row r="156" s="49" customFormat="1" ht="15"/>
    <row r="157" s="49" customFormat="1" ht="15"/>
    <row r="158" s="49" customFormat="1" ht="15"/>
    <row r="159" s="49" customFormat="1" ht="15"/>
    <row r="160" s="49" customFormat="1" ht="15"/>
    <row r="161" s="49" customFormat="1" ht="15"/>
    <row r="162" s="49" customFormat="1" ht="15"/>
    <row r="163" s="49" customFormat="1" ht="15"/>
    <row r="164" s="49" customFormat="1" ht="15"/>
    <row r="165" s="49" customFormat="1" ht="15"/>
    <row r="166" s="49" customFormat="1" ht="15"/>
    <row r="167" s="49" customFormat="1" ht="15"/>
    <row r="168" s="49" customFormat="1" ht="15"/>
    <row r="169" s="49" customFormat="1" ht="15"/>
    <row r="170" s="49" customFormat="1" ht="15"/>
    <row r="171" s="49" customFormat="1" ht="15"/>
    <row r="172" s="49" customFormat="1" ht="15"/>
    <row r="173" s="49" customFormat="1" ht="15"/>
    <row r="174" s="49" customFormat="1" ht="15"/>
    <row r="175" s="49" customFormat="1" ht="15"/>
    <row r="176" s="49" customFormat="1" ht="15"/>
    <row r="177" s="49" customFormat="1" ht="15"/>
    <row r="178" s="49" customFormat="1" ht="15"/>
    <row r="179" s="49" customFormat="1" ht="15"/>
    <row r="180" s="49" customFormat="1" ht="15"/>
    <row r="181" s="49" customFormat="1" ht="15"/>
    <row r="182" s="49" customFormat="1" ht="15"/>
    <row r="183" s="49" customFormat="1" ht="15"/>
    <row r="184" s="49" customFormat="1" ht="15"/>
    <row r="185" s="49" customFormat="1" ht="15"/>
    <row r="186" s="49" customFormat="1" ht="15"/>
    <row r="187" s="49" customFormat="1" ht="15"/>
    <row r="188" s="49" customFormat="1" ht="15"/>
    <row r="189" s="49" customFormat="1" ht="15"/>
    <row r="190" s="49" customFormat="1" ht="15"/>
    <row r="191" s="49" customFormat="1" ht="15"/>
    <row r="192" s="49" customFormat="1" ht="15"/>
    <row r="193" s="49" customFormat="1" ht="15"/>
    <row r="194" s="49" customFormat="1" ht="15"/>
    <row r="195" s="49" customFormat="1" ht="15"/>
    <row r="196" s="49" customFormat="1" ht="15"/>
    <row r="197" s="49" customFormat="1" ht="15"/>
    <row r="198" s="49" customFormat="1" ht="15"/>
    <row r="199" s="49" customFormat="1" ht="15"/>
    <row r="200" s="49" customFormat="1" ht="15"/>
    <row r="201" s="49" customFormat="1" ht="15"/>
    <row r="202" s="49" customFormat="1" ht="15"/>
    <row r="203" s="49" customFormat="1" ht="15"/>
    <row r="204" s="49" customFormat="1" ht="15"/>
    <row r="205" s="49" customFormat="1" ht="15"/>
    <row r="206" s="49" customFormat="1" ht="15"/>
    <row r="207" s="49" customFormat="1" ht="15"/>
    <row r="208" s="49" customFormat="1" ht="15"/>
    <row r="209" s="49" customFormat="1" ht="15"/>
    <row r="210" s="49" customFormat="1" ht="15"/>
    <row r="211" s="49" customFormat="1" ht="15"/>
    <row r="212" s="49" customFormat="1" ht="15"/>
    <row r="213" s="49" customFormat="1" ht="15"/>
    <row r="214" s="49" customFormat="1" ht="15"/>
    <row r="215" s="49" customFormat="1" ht="15"/>
    <row r="216" s="49" customFormat="1" ht="15"/>
    <row r="217" s="49" customFormat="1" ht="15"/>
    <row r="218" s="49" customFormat="1" ht="15"/>
    <row r="219" s="49" customFormat="1" ht="15"/>
    <row r="220" s="49" customFormat="1" ht="15"/>
    <row r="221" s="49" customFormat="1" ht="15"/>
    <row r="222" s="49" customFormat="1" ht="15"/>
    <row r="223" s="49" customFormat="1" ht="15"/>
    <row r="224" s="49" customFormat="1" ht="15"/>
    <row r="225" s="49" customFormat="1" ht="15"/>
    <row r="226" s="49" customFormat="1" ht="15"/>
    <row r="227" s="49" customFormat="1" ht="15"/>
    <row r="228" s="49" customFormat="1" ht="15"/>
    <row r="229" s="49" customFormat="1" ht="15"/>
    <row r="230" s="49" customFormat="1" ht="15"/>
    <row r="231" s="49" customFormat="1" ht="15"/>
    <row r="232" s="49" customFormat="1" ht="15"/>
    <row r="233" s="49" customFormat="1" ht="15"/>
    <row r="234" s="49" customFormat="1" ht="15"/>
    <row r="235" s="49" customFormat="1" ht="15"/>
    <row r="236" s="49" customFormat="1" ht="15"/>
    <row r="237" s="49" customFormat="1" ht="15"/>
    <row r="238" s="49" customFormat="1" ht="15"/>
    <row r="239" s="49" customFormat="1" ht="15"/>
    <row r="240" s="49" customFormat="1" ht="15"/>
    <row r="241" s="49" customFormat="1" ht="15"/>
    <row r="242" s="49" customFormat="1" ht="15"/>
    <row r="243" s="49" customFormat="1" ht="15"/>
    <row r="244" s="49" customFormat="1" ht="15"/>
    <row r="245" s="49" customFormat="1" ht="15"/>
    <row r="246" s="49" customFormat="1" ht="15"/>
    <row r="247" s="49" customFormat="1" ht="15"/>
    <row r="248" s="49" customFormat="1" ht="15"/>
    <row r="249" s="49" customFormat="1" ht="15"/>
    <row r="250" s="49" customFormat="1" ht="15"/>
    <row r="251" s="49" customFormat="1" ht="15"/>
    <row r="252" s="49" customFormat="1" ht="15"/>
    <row r="253" s="49" customFormat="1" ht="15"/>
    <row r="254" s="49" customFormat="1" ht="15"/>
    <row r="255" s="49" customFormat="1" ht="15"/>
    <row r="256" s="49" customFormat="1" ht="15"/>
    <row r="257" s="49" customFormat="1" ht="15"/>
    <row r="258" s="49" customFormat="1" ht="15"/>
    <row r="259" s="49" customFormat="1" ht="15"/>
    <row r="260" s="49" customFormat="1" ht="15"/>
    <row r="261" s="49" customFormat="1" ht="15"/>
    <row r="262" s="49" customFormat="1" ht="15"/>
    <row r="263" s="49" customFormat="1" ht="15"/>
    <row r="264" s="49" customFormat="1" ht="15"/>
    <row r="265" s="49" customFormat="1" ht="15"/>
    <row r="266" s="49" customFormat="1" ht="15"/>
    <row r="267" s="49" customFormat="1" ht="15"/>
    <row r="268" s="49" customFormat="1" ht="15"/>
    <row r="269" s="49" customFormat="1" ht="15"/>
    <row r="270" s="49" customFormat="1" ht="15"/>
    <row r="271" s="49" customFormat="1" ht="15"/>
    <row r="272" s="49" customFormat="1" ht="15"/>
    <row r="273" s="49" customFormat="1" ht="15"/>
    <row r="274" s="49" customFormat="1" ht="15"/>
    <row r="275" s="49" customFormat="1" ht="15"/>
    <row r="276" s="49" customFormat="1" ht="15"/>
    <row r="277" s="49" customFormat="1" ht="15"/>
    <row r="278" s="49" customFormat="1" ht="15"/>
    <row r="279" s="49" customFormat="1" ht="15"/>
    <row r="280" s="49" customFormat="1" ht="15"/>
    <row r="281" s="49" customFormat="1" ht="15"/>
    <row r="282" s="49" customFormat="1" ht="15"/>
    <row r="283" s="49" customFormat="1" ht="15"/>
    <row r="284" s="49" customFormat="1" ht="15"/>
    <row r="285" s="49" customFormat="1" ht="15"/>
    <row r="286" s="49" customFormat="1" ht="15"/>
    <row r="287" s="49" customFormat="1" ht="15"/>
    <row r="288" s="49" customFormat="1" ht="15"/>
    <row r="289" s="49" customFormat="1" ht="15"/>
    <row r="290" s="49" customFormat="1" ht="15"/>
    <row r="291" s="49" customFormat="1" ht="15"/>
    <row r="292" s="49" customFormat="1" ht="15"/>
    <row r="293" s="49" customFormat="1" ht="15"/>
    <row r="294" s="49" customFormat="1" ht="15"/>
    <row r="295" s="49" customFormat="1" ht="15"/>
    <row r="296" s="49" customFormat="1" ht="15"/>
    <row r="297" s="49" customFormat="1" ht="15"/>
    <row r="298" s="49" customFormat="1" ht="15"/>
    <row r="299" s="49" customFormat="1" ht="15"/>
    <row r="300" s="49" customFormat="1" ht="15"/>
    <row r="301" s="49" customFormat="1" ht="15"/>
    <row r="302" s="49" customFormat="1" ht="15"/>
    <row r="303" s="49" customFormat="1" ht="15"/>
    <row r="304" s="49" customFormat="1" ht="15"/>
    <row r="305" s="49" customFormat="1" ht="15"/>
    <row r="306" s="49" customFormat="1" ht="15"/>
    <row r="307" s="49" customFormat="1" ht="15"/>
    <row r="308" s="49" customFormat="1" ht="15"/>
    <row r="309" s="49" customFormat="1" ht="15"/>
    <row r="310" s="49" customFormat="1" ht="15"/>
    <row r="311" s="49" customFormat="1" ht="15"/>
    <row r="312" s="49" customFormat="1" ht="15"/>
    <row r="313" s="49" customFormat="1" ht="15"/>
    <row r="314" s="49" customFormat="1" ht="15"/>
    <row r="315" s="49" customFormat="1" ht="15"/>
    <row r="316" s="49" customFormat="1" ht="15"/>
    <row r="317" s="49" customFormat="1" ht="15"/>
    <row r="318" s="49" customFormat="1" ht="15"/>
    <row r="319" s="49" customFormat="1" ht="15"/>
    <row r="320" s="49" customFormat="1" ht="15"/>
    <row r="321" s="49" customFormat="1" ht="15"/>
    <row r="322" s="49" customFormat="1" ht="15"/>
    <row r="323" s="49" customFormat="1" ht="15"/>
    <row r="324" s="49" customFormat="1" ht="15"/>
    <row r="325" s="49" customFormat="1" ht="15"/>
    <row r="326" s="49" customFormat="1" ht="15"/>
    <row r="327" s="49" customFormat="1" ht="15"/>
    <row r="328" s="49" customFormat="1" ht="15"/>
    <row r="329" s="49" customFormat="1" ht="15"/>
    <row r="330" s="49" customFormat="1" ht="15"/>
    <row r="331" s="49" customFormat="1" ht="15"/>
    <row r="332" s="49" customFormat="1" ht="15"/>
    <row r="333" s="49" customFormat="1" ht="15"/>
    <row r="334" s="49" customFormat="1" ht="15"/>
    <row r="335" s="49" customFormat="1" ht="15"/>
    <row r="336" s="49" customFormat="1" ht="15"/>
    <row r="337" s="49" customFormat="1" ht="15"/>
    <row r="338" s="49" customFormat="1" ht="15"/>
    <row r="339" s="49" customFormat="1" ht="15"/>
    <row r="340" s="49" customFormat="1" ht="15"/>
    <row r="341" s="49" customFormat="1" ht="15"/>
    <row r="342" s="49" customFormat="1" ht="15"/>
    <row r="343" s="49" customFormat="1" ht="15"/>
    <row r="344" s="49" customFormat="1" ht="15"/>
    <row r="345" s="49" customFormat="1" ht="15"/>
    <row r="346" s="49" customFormat="1" ht="15"/>
    <row r="347" s="49" customFormat="1" ht="15"/>
    <row r="348" s="49" customFormat="1" ht="15"/>
    <row r="349" s="49" customFormat="1" ht="15"/>
    <row r="350" s="49" customFormat="1" ht="15"/>
    <row r="351" s="49" customFormat="1" ht="15"/>
    <row r="352" s="49" customFormat="1" ht="15"/>
    <row r="353" s="49" customFormat="1" ht="15"/>
    <row r="354" s="49" customFormat="1" ht="15"/>
    <row r="355" s="49" customFormat="1" ht="15"/>
    <row r="356" s="49" customFormat="1" ht="15"/>
    <row r="357" s="49" customFormat="1" ht="15"/>
    <row r="358" s="49" customFormat="1" ht="15"/>
    <row r="359" s="49" customFormat="1" ht="15"/>
    <row r="360" s="49" customFormat="1" ht="15"/>
    <row r="361" s="49" customFormat="1" ht="15"/>
    <row r="362" s="49" customFormat="1" ht="15"/>
    <row r="363" s="49" customFormat="1" ht="15"/>
    <row r="364" s="49" customFormat="1" ht="15"/>
    <row r="365" s="49" customFormat="1" ht="15"/>
    <row r="366" s="49" customFormat="1" ht="15"/>
    <row r="367" s="49" customFormat="1" ht="15"/>
    <row r="368" s="49" customFormat="1" ht="15"/>
    <row r="369" s="49" customFormat="1" ht="15"/>
    <row r="370" s="49" customFormat="1" ht="15"/>
    <row r="371" s="49" customFormat="1" ht="15"/>
    <row r="372" s="49" customFormat="1" ht="15"/>
    <row r="373" s="49" customFormat="1" ht="15"/>
    <row r="374" s="49" customFormat="1" ht="15"/>
    <row r="375" s="49" customFormat="1" ht="15"/>
    <row r="376" s="49" customFormat="1" ht="15"/>
    <row r="377" s="49" customFormat="1" ht="15"/>
    <row r="378" s="49" customFormat="1" ht="15"/>
    <row r="379" s="49" customFormat="1" ht="15"/>
    <row r="380" s="49" customFormat="1" ht="15"/>
    <row r="381" s="49" customFormat="1" ht="15"/>
    <row r="382" s="49" customFormat="1" ht="15"/>
    <row r="383" s="49" customFormat="1" ht="15"/>
    <row r="384" s="49" customFormat="1" ht="15"/>
    <row r="385" s="49" customFormat="1" ht="15"/>
    <row r="386" s="49" customFormat="1" ht="15"/>
    <row r="387" s="49" customFormat="1" ht="15"/>
    <row r="388" s="49" customFormat="1" ht="15"/>
    <row r="389" s="49" customFormat="1" ht="15"/>
    <row r="390" s="49" customFormat="1" ht="15"/>
    <row r="391" s="49" customFormat="1" ht="15"/>
    <row r="392" s="49" customFormat="1" ht="15"/>
    <row r="393" s="49" customFormat="1" ht="15"/>
    <row r="394" s="49" customFormat="1" ht="15"/>
    <row r="395" s="49" customFormat="1" ht="15"/>
    <row r="396" s="49" customFormat="1" ht="15"/>
    <row r="397" s="49" customFormat="1" ht="15"/>
    <row r="398" s="49" customFormat="1" ht="15"/>
    <row r="399" s="49" customFormat="1" ht="15"/>
    <row r="400" s="49" customFormat="1" ht="15"/>
    <row r="401" s="49" customFormat="1" ht="15"/>
    <row r="402" s="49" customFormat="1" ht="15"/>
    <row r="403" s="49" customFormat="1" ht="15"/>
    <row r="404" s="49" customFormat="1" ht="15"/>
    <row r="405" s="49" customFormat="1" ht="15"/>
    <row r="406" s="49" customFormat="1" ht="15"/>
    <row r="407" s="49" customFormat="1" ht="15"/>
    <row r="408" s="49" customFormat="1" ht="15"/>
    <row r="409" s="49" customFormat="1" ht="15"/>
    <row r="410" s="49" customFormat="1" ht="15"/>
    <row r="411" s="49" customFormat="1" ht="15"/>
    <row r="412" s="49" customFormat="1" ht="15"/>
    <row r="413" s="49" customFormat="1" ht="15"/>
    <row r="414" s="49" customFormat="1" ht="15"/>
    <row r="415" s="49" customFormat="1" ht="15"/>
    <row r="416" s="49" customFormat="1" ht="15"/>
    <row r="417" s="49" customFormat="1" ht="15"/>
    <row r="418" s="49" customFormat="1" ht="15"/>
    <row r="419" s="49" customFormat="1" ht="15"/>
    <row r="420" s="49" customFormat="1" ht="15"/>
    <row r="421" s="49" customFormat="1" ht="15"/>
    <row r="422" s="49" customFormat="1" ht="15"/>
    <row r="423" s="49" customFormat="1" ht="15"/>
    <row r="424" s="49" customFormat="1" ht="15"/>
    <row r="425" s="49" customFormat="1" ht="15"/>
    <row r="426" s="49" customFormat="1" ht="15"/>
    <row r="427" s="49" customFormat="1" ht="15"/>
    <row r="428" s="49" customFormat="1" ht="15"/>
    <row r="429" s="49" customFormat="1" ht="15"/>
    <row r="430" s="49" customFormat="1" ht="15"/>
    <row r="431" s="49" customFormat="1" ht="15"/>
    <row r="432" s="49" customFormat="1" ht="15"/>
    <row r="433" s="49" customFormat="1" ht="15"/>
    <row r="434" s="49" customFormat="1" ht="15"/>
    <row r="435" s="49" customFormat="1" ht="15"/>
    <row r="436" s="49" customFormat="1" ht="15"/>
    <row r="437" s="49" customFormat="1" ht="15"/>
    <row r="438" s="49" customFormat="1" ht="15"/>
    <row r="439" s="49" customFormat="1" ht="15"/>
    <row r="440" s="49" customFormat="1" ht="15"/>
    <row r="441" s="49" customFormat="1" ht="15"/>
    <row r="442" s="49" customFormat="1" ht="15"/>
    <row r="443" s="49" customFormat="1" ht="15"/>
    <row r="444" s="49" customFormat="1" ht="15"/>
    <row r="445" s="49" customFormat="1" ht="15"/>
    <row r="446" s="49" customFormat="1" ht="15"/>
    <row r="447" s="49" customFormat="1" ht="15"/>
    <row r="448" s="49" customFormat="1" ht="15"/>
    <row r="449" s="49" customFormat="1" ht="15"/>
    <row r="450" s="49" customFormat="1" ht="15"/>
    <row r="451" s="49" customFormat="1" ht="15"/>
    <row r="452" s="49" customFormat="1" ht="15"/>
    <row r="453" s="49" customFormat="1" ht="15"/>
    <row r="454" s="49" customFormat="1" ht="15"/>
    <row r="455" s="49" customFormat="1" ht="15"/>
    <row r="456" s="49" customFormat="1" ht="15"/>
    <row r="457" s="49" customFormat="1" ht="15"/>
    <row r="458" s="49" customFormat="1" ht="15"/>
    <row r="459" s="49" customFormat="1" ht="15"/>
    <row r="460" s="49" customFormat="1" ht="15"/>
    <row r="461" s="49" customFormat="1" ht="15"/>
    <row r="462" s="49" customFormat="1" ht="15"/>
    <row r="463" s="49" customFormat="1" ht="15"/>
    <row r="464" s="49" customFormat="1" ht="15"/>
    <row r="465" s="49" customFormat="1" ht="15"/>
    <row r="466" s="49" customFormat="1" ht="15"/>
    <row r="467" s="49" customFormat="1" ht="15"/>
    <row r="468" s="49" customFormat="1" ht="15"/>
    <row r="469" s="49" customFormat="1" ht="15"/>
    <row r="470" s="49" customFormat="1" ht="15"/>
    <row r="471" s="49" customFormat="1" ht="15"/>
    <row r="472" s="49" customFormat="1" ht="15"/>
    <row r="473" s="49" customFormat="1" ht="15"/>
    <row r="474" s="49" customFormat="1" ht="15"/>
    <row r="475" s="49" customFormat="1" ht="15"/>
    <row r="476" s="49" customFormat="1" ht="15"/>
    <row r="477" s="49" customFormat="1" ht="15"/>
    <row r="478" s="49" customFormat="1" ht="15"/>
    <row r="479" s="49" customFormat="1" ht="15"/>
    <row r="480" s="49" customFormat="1" ht="15"/>
    <row r="481" s="49" customFormat="1" ht="15"/>
    <row r="482" s="49" customFormat="1" ht="15"/>
    <row r="483" s="49" customFormat="1" ht="15"/>
    <row r="484" s="49" customFormat="1" ht="15"/>
    <row r="485" s="49" customFormat="1" ht="15"/>
    <row r="486" s="49" customFormat="1" ht="15"/>
    <row r="487" s="49" customFormat="1" ht="15"/>
    <row r="488" s="49" customFormat="1" ht="15"/>
    <row r="489" s="49" customFormat="1" ht="15"/>
    <row r="490" s="49" customFormat="1" ht="15"/>
    <row r="491" s="49" customFormat="1" ht="15"/>
    <row r="492" s="49" customFormat="1" ht="15"/>
    <row r="493" s="49" customFormat="1" ht="15"/>
    <row r="494" s="49" customFormat="1" ht="15"/>
    <row r="495" s="49" customFormat="1" ht="15"/>
    <row r="496" s="49" customFormat="1" ht="15"/>
    <row r="497" s="49" customFormat="1" ht="15"/>
    <row r="498" s="49" customFormat="1" ht="15"/>
    <row r="499" s="49" customFormat="1" ht="15"/>
    <row r="500" s="49" customFormat="1" ht="15"/>
    <row r="501" s="49" customFormat="1" ht="15"/>
    <row r="502" s="49" customFormat="1" ht="15"/>
    <row r="503" s="49" customFormat="1" ht="15"/>
    <row r="504" s="49" customFormat="1" ht="15"/>
    <row r="505" s="49" customFormat="1" ht="15"/>
    <row r="506" s="49" customFormat="1" ht="15"/>
    <row r="507" s="49" customFormat="1" ht="15"/>
    <row r="508" s="49" customFormat="1" ht="15"/>
    <row r="509" s="49" customFormat="1" ht="15"/>
    <row r="510" s="49" customFormat="1" ht="15"/>
    <row r="511" s="49" customFormat="1" ht="15"/>
    <row r="512" s="49" customFormat="1" ht="15"/>
    <row r="513" s="49" customFormat="1" ht="15"/>
    <row r="514" s="49" customFormat="1" ht="15"/>
    <row r="515" s="49" customFormat="1" ht="15"/>
    <row r="516" s="49" customFormat="1" ht="15"/>
    <row r="517" s="49" customFormat="1" ht="15"/>
    <row r="518" s="49" customFormat="1" ht="15"/>
    <row r="519" s="49" customFormat="1" ht="15"/>
    <row r="520" s="49" customFormat="1" ht="15"/>
    <row r="521" s="49" customFormat="1" ht="15"/>
    <row r="522" s="49" customFormat="1" ht="15"/>
    <row r="523" s="49" customFormat="1" ht="15"/>
    <row r="524" s="49" customFormat="1" ht="15"/>
    <row r="525" s="49" customFormat="1" ht="15"/>
    <row r="526" s="49" customFormat="1" ht="15"/>
    <row r="527" s="49" customFormat="1" ht="15"/>
    <row r="528" s="49" customFormat="1" ht="15"/>
    <row r="529" s="49" customFormat="1" ht="15"/>
    <row r="530" s="49" customFormat="1" ht="15"/>
    <row r="531" s="49" customFormat="1" ht="15"/>
    <row r="532" s="49" customFormat="1" ht="15"/>
    <row r="533" s="49" customFormat="1" ht="15"/>
    <row r="534" s="49" customFormat="1" ht="15"/>
    <row r="535" s="49" customFormat="1" ht="15"/>
    <row r="536" s="49" customFormat="1" ht="15"/>
    <row r="537" s="49" customFormat="1" ht="15"/>
    <row r="538" s="49" customFormat="1" ht="15"/>
    <row r="539" s="49" customFormat="1" ht="15"/>
    <row r="540" s="49" customFormat="1" ht="15"/>
    <row r="541" s="49" customFormat="1" ht="15"/>
    <row r="542" s="49" customFormat="1" ht="15"/>
    <row r="543" s="49" customFormat="1" ht="15"/>
    <row r="544" s="49" customFormat="1" ht="15"/>
    <row r="545" s="49" customFormat="1" ht="15"/>
    <row r="546" s="49" customFormat="1" ht="15"/>
    <row r="547" s="49" customFormat="1" ht="15"/>
    <row r="548" s="49" customFormat="1" ht="15"/>
    <row r="549" s="49" customFormat="1" ht="15"/>
    <row r="550" s="49" customFormat="1" ht="15"/>
    <row r="551" s="49" customFormat="1" ht="15"/>
    <row r="552" s="49" customFormat="1" ht="15"/>
    <row r="553" s="49" customFormat="1" ht="15"/>
    <row r="554" s="49" customFormat="1" ht="15"/>
    <row r="555" s="49" customFormat="1" ht="15"/>
    <row r="556" s="49" customFormat="1" ht="15"/>
    <row r="557" s="49" customFormat="1" ht="15"/>
    <row r="558" s="49" customFormat="1" ht="15"/>
    <row r="559" s="49" customFormat="1" ht="15"/>
    <row r="560" s="49" customFormat="1" ht="15"/>
    <row r="561" s="49" customFormat="1" ht="15"/>
    <row r="562" s="49" customFormat="1" ht="15"/>
    <row r="563" s="49" customFormat="1" ht="15"/>
    <row r="564" s="49" customFormat="1" ht="15"/>
    <row r="565" s="49" customFormat="1" ht="15"/>
    <row r="566" s="49" customFormat="1" ht="15"/>
    <row r="567" s="49" customFormat="1" ht="15"/>
    <row r="568" s="49" customFormat="1" ht="15"/>
    <row r="569" s="49" customFormat="1" ht="15"/>
    <row r="570" s="49" customFormat="1" ht="15"/>
    <row r="571" s="49" customFormat="1" ht="15"/>
    <row r="572" s="49" customFormat="1" ht="15"/>
    <row r="573" s="49" customFormat="1" ht="15"/>
    <row r="574" s="49" customFormat="1" ht="15"/>
    <row r="575" s="49" customFormat="1" ht="15"/>
    <row r="576" s="49" customFormat="1" ht="15"/>
    <row r="577" s="49" customFormat="1" ht="15"/>
    <row r="578" s="49" customFormat="1" ht="15"/>
    <row r="579" s="49" customFormat="1" ht="15"/>
    <row r="580" s="49" customFormat="1" ht="15"/>
    <row r="581" s="49" customFormat="1" ht="15"/>
    <row r="582" s="49" customFormat="1" ht="15"/>
    <row r="583" s="49" customFormat="1" ht="15"/>
    <row r="584" s="49" customFormat="1" ht="15"/>
    <row r="585" s="49" customFormat="1" ht="15"/>
    <row r="586" s="49" customFormat="1" ht="15"/>
    <row r="587" s="49" customFormat="1" ht="15"/>
    <row r="588" s="49" customFormat="1" ht="15"/>
    <row r="589" s="49" customFormat="1" ht="15"/>
    <row r="590" s="49" customFormat="1" ht="15"/>
    <row r="591" s="49" customFormat="1" ht="15"/>
    <row r="592" s="49" customFormat="1" ht="15"/>
    <row r="593" s="49" customFormat="1" ht="15"/>
    <row r="594" s="49" customFormat="1" ht="15"/>
    <row r="595" s="49" customFormat="1" ht="15"/>
    <row r="596" s="49" customFormat="1" ht="15"/>
    <row r="597" s="49" customFormat="1" ht="15"/>
    <row r="598" s="49" customFormat="1" ht="15"/>
    <row r="599" s="49" customFormat="1" ht="15"/>
    <row r="600" s="49" customFormat="1" ht="15"/>
    <row r="601" s="49" customFormat="1" ht="15"/>
    <row r="602" s="49" customFormat="1" ht="15"/>
    <row r="603" s="49" customFormat="1" ht="15"/>
    <row r="604" s="49" customFormat="1" ht="15"/>
    <row r="605" s="49" customFormat="1" ht="15"/>
    <row r="606" s="49" customFormat="1" ht="15"/>
    <row r="607" s="49" customFormat="1" ht="15"/>
    <row r="608" s="49" customFormat="1" ht="15"/>
    <row r="609" s="49" customFormat="1" ht="15"/>
    <row r="610" s="49" customFormat="1" ht="15"/>
    <row r="611" s="49" customFormat="1" ht="15"/>
    <row r="612" s="49" customFormat="1" ht="15"/>
    <row r="613" s="49" customFormat="1" ht="15"/>
    <row r="614" s="49" customFormat="1" ht="15"/>
    <row r="615" s="49" customFormat="1" ht="15"/>
    <row r="616" s="49" customFormat="1" ht="15"/>
    <row r="617" s="49" customFormat="1" ht="15"/>
    <row r="618" s="49" customFormat="1" ht="15"/>
    <row r="619" s="49" customFormat="1" ht="15"/>
    <row r="620" s="49" customFormat="1" ht="15"/>
    <row r="621" s="49" customFormat="1" ht="15"/>
    <row r="622" s="49" customFormat="1" ht="15"/>
    <row r="623" s="49" customFormat="1" ht="15"/>
    <row r="624" s="49" customFormat="1" ht="15"/>
    <row r="625" s="49" customFormat="1" ht="15"/>
    <row r="626" s="49" customFormat="1" ht="15"/>
    <row r="627" s="49" customFormat="1" ht="15"/>
    <row r="628" s="49" customFormat="1" ht="15"/>
    <row r="629" s="49" customFormat="1" ht="15"/>
    <row r="630" s="49" customFormat="1" ht="15"/>
    <row r="631" s="49" customFormat="1" ht="15"/>
    <row r="632" s="49" customFormat="1" ht="15"/>
    <row r="633" s="49" customFormat="1" ht="15"/>
    <row r="634" s="49" customFormat="1" ht="15"/>
    <row r="635" s="49" customFormat="1" ht="15"/>
    <row r="636" s="49" customFormat="1" ht="15"/>
    <row r="637" s="49" customFormat="1" ht="15"/>
    <row r="638" s="49" customFormat="1" ht="15"/>
    <row r="639" s="49" customFormat="1" ht="15"/>
    <row r="640" s="49" customFormat="1" ht="15"/>
    <row r="641" s="49" customFormat="1" ht="15"/>
    <row r="642" s="49" customFormat="1" ht="15"/>
    <row r="643" s="49" customFormat="1" ht="15"/>
    <row r="644" s="49" customFormat="1" ht="15"/>
    <row r="645" s="49" customFormat="1" ht="15"/>
    <row r="646" s="49" customFormat="1" ht="15"/>
    <row r="647" s="49" customFormat="1" ht="15"/>
    <row r="648" s="49" customFormat="1" ht="15"/>
    <row r="649" s="49" customFormat="1" ht="15"/>
    <row r="650" s="49" customFormat="1" ht="15"/>
    <row r="651" s="49" customFormat="1" ht="15"/>
    <row r="652" s="49" customFormat="1" ht="15"/>
    <row r="653" s="49" customFormat="1" ht="15"/>
    <row r="654" s="49" customFormat="1" ht="15"/>
    <row r="655" s="49" customFormat="1" ht="15"/>
    <row r="656" s="49" customFormat="1" ht="15"/>
    <row r="657" s="49" customFormat="1" ht="15"/>
    <row r="658" s="49" customFormat="1" ht="15"/>
    <row r="659" s="49" customFormat="1" ht="15"/>
    <row r="660" s="49" customFormat="1" ht="15"/>
    <row r="661" s="49" customFormat="1" ht="15"/>
    <row r="662" s="49" customFormat="1" ht="15"/>
    <row r="663" s="49" customFormat="1" ht="15"/>
    <row r="664" s="49" customFormat="1" ht="15"/>
    <row r="665" s="49" customFormat="1" ht="15"/>
    <row r="666" s="49" customFormat="1" ht="15"/>
    <row r="667" s="49" customFormat="1" ht="15"/>
    <row r="668" s="49" customFormat="1" ht="15"/>
    <row r="669" s="49" customFormat="1" ht="15"/>
    <row r="670" s="49" customFormat="1" ht="15"/>
    <row r="671" s="49" customFormat="1" ht="15"/>
    <row r="672" s="49" customFormat="1" ht="15"/>
    <row r="673" s="49" customFormat="1" ht="15"/>
    <row r="674" s="49" customFormat="1" ht="15"/>
    <row r="675" s="49" customFormat="1" ht="15"/>
    <row r="676" s="49" customFormat="1" ht="15"/>
    <row r="677" s="49" customFormat="1" ht="15"/>
    <row r="678" s="49" customFormat="1" ht="15"/>
    <row r="679" s="49" customFormat="1" ht="15"/>
    <row r="680" s="49" customFormat="1" ht="15"/>
    <row r="681" s="49" customFormat="1" ht="15"/>
    <row r="682" s="49" customFormat="1" ht="15"/>
    <row r="683" s="49" customFormat="1" ht="15"/>
    <row r="684" s="49" customFormat="1" ht="15"/>
    <row r="685" s="49" customFormat="1" ht="15"/>
    <row r="686" s="49" customFormat="1" ht="15"/>
    <row r="687" s="49" customFormat="1" ht="15"/>
    <row r="688" s="49" customFormat="1" ht="15"/>
    <row r="689" s="49" customFormat="1" ht="15"/>
    <row r="690" s="49" customFormat="1" ht="15"/>
    <row r="691" s="49" customFormat="1" ht="15"/>
    <row r="692" s="49" customFormat="1" ht="15"/>
    <row r="693" s="49" customFormat="1" ht="15"/>
    <row r="694" s="49" customFormat="1" ht="15"/>
    <row r="695" s="49" customFormat="1" ht="15"/>
    <row r="696" s="49" customFormat="1" ht="15"/>
    <row r="697" s="49" customFormat="1" ht="15"/>
    <row r="698" s="49" customFormat="1" ht="15"/>
    <row r="699" s="49" customFormat="1" ht="15"/>
    <row r="700" s="49" customFormat="1" ht="15"/>
    <row r="701" s="49" customFormat="1" ht="15"/>
    <row r="702" s="49" customFormat="1" ht="15"/>
    <row r="703" s="49" customFormat="1" ht="15"/>
    <row r="704" s="49" customFormat="1" ht="15"/>
    <row r="705" s="49" customFormat="1" ht="15"/>
    <row r="706" s="49" customFormat="1" ht="15"/>
    <row r="707" s="49" customFormat="1" ht="15"/>
    <row r="708" s="49" customFormat="1" ht="15"/>
    <row r="709" s="49" customFormat="1" ht="15"/>
    <row r="710" s="49" customFormat="1" ht="15"/>
    <row r="711" s="49" customFormat="1" ht="15"/>
    <row r="712" s="49" customFormat="1" ht="15"/>
    <row r="713" s="49" customFormat="1" ht="15"/>
    <row r="714" s="49" customFormat="1" ht="15"/>
    <row r="715" s="49" customFormat="1" ht="15"/>
    <row r="716" s="49" customFormat="1" ht="15"/>
    <row r="717" s="49" customFormat="1" ht="15"/>
    <row r="718" s="49" customFormat="1" ht="15"/>
    <row r="719" s="49" customFormat="1" ht="15"/>
    <row r="720" s="49" customFormat="1" ht="15"/>
    <row r="721" s="49" customFormat="1" ht="15"/>
    <row r="722" s="49" customFormat="1" ht="15"/>
    <row r="723" s="49" customFormat="1" ht="15"/>
    <row r="724" s="49" customFormat="1" ht="15"/>
    <row r="725" s="49" customFormat="1" ht="15"/>
    <row r="726" s="49" customFormat="1" ht="15"/>
    <row r="727" s="49" customFormat="1" ht="15"/>
    <row r="728" s="49" customFormat="1" ht="15"/>
    <row r="729" s="49" customFormat="1" ht="15"/>
    <row r="730" s="49" customFormat="1" ht="15"/>
    <row r="731" s="49" customFormat="1" ht="15"/>
    <row r="732" s="49" customFormat="1" ht="15"/>
    <row r="733" s="49" customFormat="1" ht="15"/>
    <row r="734" s="49" customFormat="1" ht="15"/>
    <row r="735" s="49" customFormat="1" ht="15"/>
    <row r="736" s="49" customFormat="1" ht="15"/>
    <row r="737" s="49" customFormat="1" ht="15"/>
    <row r="738" s="49" customFormat="1" ht="15"/>
    <row r="739" s="49" customFormat="1" ht="15"/>
    <row r="740" s="49" customFormat="1" ht="15"/>
    <row r="741" s="49" customFormat="1" ht="15"/>
    <row r="742" s="49" customFormat="1" ht="15"/>
    <row r="743" s="49" customFormat="1" ht="15"/>
    <row r="744" s="49" customFormat="1" ht="15"/>
    <row r="745" s="49" customFormat="1" ht="15"/>
    <row r="746" s="49" customFormat="1" ht="15"/>
    <row r="747" s="49" customFormat="1" ht="15"/>
    <row r="748" s="49" customFormat="1" ht="15"/>
    <row r="749" s="49" customFormat="1" ht="15"/>
    <row r="750" s="49" customFormat="1" ht="15"/>
    <row r="751" s="49" customFormat="1" ht="15"/>
    <row r="752" s="49" customFormat="1" ht="15"/>
    <row r="753" s="49" customFormat="1" ht="15"/>
    <row r="754" s="49" customFormat="1" ht="15"/>
    <row r="755" s="49" customFormat="1" ht="15"/>
    <row r="756" s="49" customFormat="1" ht="15"/>
    <row r="757" s="49" customFormat="1" ht="15"/>
    <row r="758" s="49" customFormat="1" ht="15"/>
    <row r="759" s="49" customFormat="1" ht="15"/>
    <row r="760" s="49" customFormat="1" ht="15"/>
    <row r="761" s="49" customFormat="1" ht="15"/>
    <row r="762" s="49" customFormat="1" ht="15"/>
    <row r="763" s="49" customFormat="1" ht="15"/>
    <row r="764" s="49" customFormat="1" ht="15"/>
    <row r="765" s="49" customFormat="1" ht="15"/>
    <row r="766" s="49" customFormat="1" ht="15"/>
    <row r="767" s="49" customFormat="1" ht="15"/>
    <row r="768" s="49" customFormat="1" ht="15"/>
    <row r="769" s="49" customFormat="1" ht="15"/>
    <row r="770" s="49" customFormat="1" ht="15"/>
    <row r="771" s="49" customFormat="1" ht="15"/>
    <row r="772" s="49" customFormat="1" ht="15"/>
    <row r="773" s="49" customFormat="1" ht="15"/>
    <row r="774" s="49" customFormat="1" ht="15"/>
    <row r="775" s="49" customFormat="1" ht="15"/>
    <row r="776" s="49" customFormat="1" ht="15"/>
    <row r="777" s="49" customFormat="1" ht="15"/>
    <row r="778" s="49" customFormat="1" ht="15"/>
    <row r="779" s="49" customFormat="1" ht="15"/>
    <row r="780" s="49" customFormat="1" ht="15"/>
    <row r="781" s="49" customFormat="1" ht="15"/>
    <row r="782" s="49" customFormat="1" ht="15"/>
    <row r="783" s="49" customFormat="1" ht="15"/>
    <row r="784" s="49" customFormat="1" ht="15"/>
    <row r="785" s="49" customFormat="1" ht="15"/>
    <row r="786" s="49" customFormat="1" ht="15"/>
    <row r="787" s="49" customFormat="1" ht="15"/>
    <row r="788" s="49" customFormat="1" ht="15"/>
    <row r="789" s="49" customFormat="1" ht="15"/>
    <row r="790" s="49" customFormat="1" ht="15"/>
    <row r="791" s="49" customFormat="1" ht="15"/>
    <row r="792" s="49" customFormat="1" ht="15"/>
    <row r="793" s="49" customFormat="1" ht="15"/>
    <row r="794" s="49" customFormat="1" ht="15"/>
    <row r="795" s="49" customFormat="1" ht="15"/>
    <row r="796" s="49" customFormat="1" ht="15"/>
    <row r="797" s="49" customFormat="1" ht="15"/>
    <row r="798" s="49" customFormat="1" ht="15"/>
    <row r="799" s="49" customFormat="1" ht="15"/>
    <row r="800" s="49" customFormat="1" ht="15"/>
    <row r="801" s="49" customFormat="1" ht="15"/>
    <row r="802" s="49" customFormat="1" ht="15"/>
    <row r="803" s="49" customFormat="1" ht="15"/>
    <row r="804" s="49" customFormat="1" ht="15"/>
    <row r="805" s="49" customFormat="1" ht="15"/>
    <row r="806" s="49" customFormat="1" ht="15"/>
    <row r="807" s="49" customFormat="1" ht="15"/>
    <row r="808" s="49" customFormat="1" ht="15"/>
    <row r="809" s="49" customFormat="1" ht="15"/>
    <row r="810" s="49" customFormat="1" ht="15"/>
    <row r="811" s="49" customFormat="1" ht="15"/>
    <row r="812" s="49" customFormat="1" ht="15"/>
    <row r="813" s="49" customFormat="1" ht="15"/>
    <row r="814" s="49" customFormat="1" ht="15"/>
    <row r="815" s="49" customFormat="1" ht="15"/>
    <row r="816" s="49" customFormat="1" ht="15"/>
    <row r="817" s="49" customFormat="1" ht="15"/>
    <row r="818" s="49" customFormat="1" ht="15"/>
    <row r="819" s="49" customFormat="1" ht="15"/>
    <row r="820" s="49" customFormat="1" ht="15"/>
    <row r="821" s="49" customFormat="1" ht="15"/>
    <row r="822" s="49" customFormat="1" ht="15"/>
    <row r="823" s="49" customFormat="1" ht="15"/>
    <row r="824" s="49" customFormat="1" ht="15"/>
    <row r="825" s="49" customFormat="1" ht="15"/>
    <row r="826" s="49" customFormat="1" ht="15"/>
    <row r="827" s="49" customFormat="1" ht="15"/>
    <row r="828" s="49" customFormat="1" ht="15"/>
    <row r="829" s="49" customFormat="1" ht="15"/>
    <row r="830" s="49" customFormat="1" ht="15"/>
    <row r="831" s="49" customFormat="1" ht="15"/>
    <row r="832" s="49" customFormat="1" ht="15"/>
    <row r="833" s="49" customFormat="1" ht="15"/>
    <row r="834" s="49" customFormat="1" ht="15"/>
    <row r="835" s="49" customFormat="1" ht="15"/>
    <row r="836" s="49" customFormat="1" ht="15"/>
    <row r="837" s="49" customFormat="1" ht="15"/>
    <row r="838" s="49" customFormat="1" ht="15"/>
    <row r="839" s="49" customFormat="1" ht="15"/>
    <row r="840" s="49" customFormat="1" ht="15"/>
    <row r="841" s="49" customFormat="1" ht="15"/>
    <row r="842" s="49" customFormat="1" ht="15"/>
    <row r="843" s="49" customFormat="1" ht="15"/>
    <row r="844" s="49" customFormat="1" ht="15"/>
    <row r="845" s="49" customFormat="1" ht="15"/>
    <row r="846" s="49" customFormat="1" ht="15"/>
    <row r="847" s="49" customFormat="1" ht="15"/>
    <row r="848" s="49" customFormat="1" ht="15"/>
    <row r="849" s="49" customFormat="1" ht="15"/>
    <row r="850" s="49" customFormat="1" ht="15"/>
    <row r="851" s="49" customFormat="1" ht="15"/>
    <row r="852" s="49" customFormat="1" ht="15"/>
    <row r="853" s="49" customFormat="1" ht="15"/>
    <row r="854" s="49" customFormat="1" ht="15"/>
    <row r="855" s="49" customFormat="1" ht="15"/>
    <row r="856" s="49" customFormat="1" ht="15"/>
    <row r="857" s="49" customFormat="1" ht="15"/>
    <row r="858" s="49" customFormat="1" ht="15"/>
    <row r="859" s="49" customFormat="1" ht="15"/>
    <row r="860" s="49" customFormat="1" ht="15"/>
    <row r="861" s="49" customFormat="1" ht="15"/>
    <row r="862" s="49" customFormat="1" ht="15"/>
    <row r="863" s="49" customFormat="1" ht="15"/>
    <row r="864" s="49" customFormat="1" ht="15"/>
    <row r="865" s="49" customFormat="1" ht="15"/>
    <row r="866" s="49" customFormat="1" ht="15"/>
    <row r="867" s="49" customFormat="1" ht="15"/>
    <row r="868" s="49" customFormat="1" ht="15"/>
    <row r="869" s="49" customFormat="1" ht="15"/>
    <row r="870" s="49" customFormat="1" ht="15"/>
    <row r="871" s="49" customFormat="1" ht="15"/>
    <row r="872" s="49" customFormat="1" ht="15"/>
    <row r="873" s="49" customFormat="1" ht="15"/>
    <row r="874" s="49" customFormat="1" ht="15"/>
    <row r="875" s="49" customFormat="1" ht="15"/>
    <row r="876" s="49" customFormat="1" ht="15"/>
    <row r="877" s="49" customFormat="1" ht="15"/>
    <row r="878" s="49" customFormat="1" ht="15"/>
    <row r="879" s="49" customFormat="1" ht="15"/>
    <row r="880" s="49" customFormat="1" ht="15"/>
    <row r="881" s="49" customFormat="1" ht="15"/>
    <row r="882" s="49" customFormat="1" ht="15"/>
    <row r="883" s="49" customFormat="1" ht="15"/>
    <row r="884" s="49" customFormat="1" ht="15"/>
    <row r="885" s="49" customFormat="1" ht="15"/>
    <row r="886" s="49" customFormat="1" ht="15"/>
    <row r="887" s="49" customFormat="1" ht="15"/>
    <row r="888" s="49" customFormat="1" ht="15"/>
    <row r="889" s="49" customFormat="1" ht="15"/>
    <row r="890" s="49" customFormat="1" ht="15"/>
    <row r="891" s="49" customFormat="1" ht="15"/>
    <row r="892" s="49" customFormat="1" ht="15"/>
    <row r="893" s="49" customFormat="1" ht="15"/>
    <row r="894" s="49" customFormat="1" ht="15"/>
    <row r="895" s="49" customFormat="1" ht="15"/>
    <row r="896" s="49" customFormat="1" ht="15"/>
    <row r="897" s="49" customFormat="1" ht="15"/>
    <row r="898" s="49" customFormat="1" ht="15"/>
    <row r="899" s="49" customFormat="1" ht="15"/>
    <row r="900" s="49" customFormat="1" ht="15"/>
    <row r="901" s="49" customFormat="1" ht="15"/>
    <row r="902" s="49" customFormat="1" ht="15"/>
    <row r="903" s="49" customFormat="1" ht="15"/>
    <row r="904" s="49" customFormat="1" ht="15"/>
    <row r="905" s="49" customFormat="1" ht="15"/>
    <row r="906" s="49" customFormat="1" ht="15"/>
    <row r="907" s="49" customFormat="1" ht="15"/>
    <row r="908" s="49" customFormat="1" ht="15"/>
    <row r="909" s="49" customFormat="1" ht="15"/>
    <row r="910" s="49" customFormat="1" ht="15"/>
    <row r="911" s="49" customFormat="1" ht="15"/>
    <row r="912" s="49" customFormat="1" ht="15"/>
    <row r="913" s="49" customFormat="1" ht="15"/>
    <row r="914" s="49" customFormat="1" ht="15"/>
    <row r="915" s="49" customFormat="1" ht="15"/>
    <row r="916" s="49" customFormat="1" ht="15"/>
    <row r="917" s="49" customFormat="1" ht="15"/>
    <row r="918" s="49" customFormat="1" ht="15"/>
    <row r="919" s="49" customFormat="1" ht="15"/>
    <row r="920" s="49" customFormat="1" ht="15"/>
    <row r="921" s="49" customFormat="1" ht="15"/>
    <row r="922" s="49" customFormat="1" ht="15"/>
    <row r="923" s="49" customFormat="1" ht="15"/>
    <row r="924" s="49" customFormat="1" ht="15"/>
    <row r="925" s="49" customFormat="1" ht="15"/>
    <row r="926" s="49" customFormat="1" ht="15"/>
    <row r="927" s="49" customFormat="1" ht="15"/>
    <row r="928" s="49" customFormat="1" ht="15"/>
    <row r="929" s="49" customFormat="1" ht="15"/>
    <row r="930" s="49" customFormat="1" ht="15"/>
    <row r="931" s="49" customFormat="1" ht="15"/>
    <row r="932" s="49" customFormat="1" ht="15"/>
    <row r="933" s="49" customFormat="1" ht="15"/>
    <row r="934" s="49" customFormat="1" ht="15"/>
    <row r="935" s="49" customFormat="1" ht="15"/>
    <row r="936" s="49" customFormat="1" ht="15"/>
    <row r="937" s="49" customFormat="1" ht="15"/>
    <row r="938" s="49" customFormat="1" ht="15"/>
    <row r="939" s="49" customFormat="1" ht="15"/>
    <row r="940" s="49" customFormat="1" ht="15"/>
    <row r="941" s="49" customFormat="1" ht="15"/>
    <row r="942" s="49" customFormat="1" ht="15"/>
    <row r="943" s="49" customFormat="1" ht="15"/>
    <row r="944" s="49" customFormat="1" ht="15"/>
    <row r="945" s="49" customFormat="1" ht="15"/>
    <row r="946" s="49" customFormat="1" ht="15"/>
    <row r="947" s="49" customFormat="1" ht="15"/>
    <row r="948" s="49" customFormat="1" ht="15"/>
    <row r="949" s="49" customFormat="1" ht="15"/>
    <row r="950" s="49" customFormat="1" ht="15"/>
    <row r="951" s="49" customFormat="1" ht="15"/>
    <row r="952" s="49" customFormat="1" ht="15"/>
    <row r="953" s="49" customFormat="1" ht="15"/>
    <row r="954" s="49" customFormat="1" ht="15"/>
    <row r="955" s="49" customFormat="1" ht="15"/>
    <row r="956" s="49" customFormat="1" ht="15"/>
    <row r="957" s="49" customFormat="1" ht="15"/>
    <row r="958" s="49" customFormat="1" ht="15"/>
    <row r="959" s="49" customFormat="1" ht="15"/>
    <row r="960" s="49" customFormat="1" ht="15"/>
    <row r="961" s="49" customFormat="1" ht="15"/>
    <row r="962" s="49" customFormat="1" ht="15"/>
    <row r="963" s="49" customFormat="1" ht="15"/>
    <row r="964" s="49" customFormat="1" ht="15"/>
    <row r="965" s="49" customFormat="1" ht="15"/>
    <row r="966" s="49" customFormat="1" ht="15"/>
    <row r="967" s="49" customFormat="1" ht="15"/>
    <row r="968" s="49" customFormat="1" ht="15"/>
    <row r="969" s="49" customFormat="1" ht="15"/>
    <row r="970" s="49" customFormat="1" ht="15"/>
    <row r="971" s="49" customFormat="1" ht="15"/>
    <row r="972" s="49" customFormat="1" ht="15"/>
    <row r="973" s="49" customFormat="1" ht="15"/>
    <row r="974" s="49" customFormat="1" ht="15"/>
    <row r="975" s="49" customFormat="1" ht="15"/>
    <row r="976" s="49" customFormat="1" ht="15"/>
    <row r="977" s="49" customFormat="1" ht="15"/>
    <row r="978" s="49" customFormat="1" ht="15"/>
    <row r="979" s="49" customFormat="1" ht="15"/>
    <row r="980" s="49" customFormat="1" ht="15"/>
    <row r="981" s="49" customFormat="1" ht="15"/>
    <row r="982" s="49" customFormat="1" ht="15"/>
    <row r="983" s="49" customFormat="1" ht="15"/>
    <row r="984" s="49" customFormat="1" ht="15"/>
    <row r="985" s="49" customFormat="1" ht="15"/>
    <row r="986" s="49" customFormat="1" ht="15"/>
    <row r="987" s="49" customFormat="1" ht="15"/>
    <row r="988" s="49" customFormat="1" ht="15"/>
    <row r="989" s="49" customFormat="1" ht="15"/>
    <row r="990" s="49" customFormat="1" ht="15"/>
    <row r="991" s="49" customFormat="1" ht="15"/>
    <row r="992" s="49" customFormat="1" ht="15"/>
    <row r="993" s="49" customFormat="1" ht="15"/>
    <row r="994" s="49" customFormat="1" ht="15"/>
    <row r="995" s="49" customFormat="1" ht="15"/>
    <row r="996" s="49" customFormat="1" ht="15"/>
    <row r="997" s="49" customFormat="1" ht="15"/>
    <row r="998" s="49" customFormat="1" ht="15"/>
    <row r="999" s="49" customFormat="1" ht="15"/>
    <row r="1000" s="49" customFormat="1" ht="15"/>
    <row r="1001" s="49" customFormat="1" ht="15"/>
    <row r="1002" s="49" customFormat="1" ht="15"/>
    <row r="1003" s="49" customFormat="1" ht="15"/>
    <row r="1004" s="49" customFormat="1" ht="15"/>
    <row r="1005" s="49" customFormat="1" ht="15"/>
    <row r="1006" s="49" customFormat="1" ht="15"/>
    <row r="1007" s="49" customFormat="1" ht="15"/>
    <row r="1008" s="49" customFormat="1" ht="15"/>
    <row r="1009" s="49" customFormat="1" ht="15"/>
    <row r="1010" s="49" customFormat="1" ht="15"/>
    <row r="1011" s="49" customFormat="1" ht="15"/>
    <row r="1012" s="49" customFormat="1" ht="15"/>
    <row r="1013" s="49" customFormat="1" ht="15"/>
    <row r="1014" s="49" customFormat="1" ht="15"/>
    <row r="1015" s="49" customFormat="1" ht="15"/>
    <row r="1016" s="49" customFormat="1" ht="15"/>
    <row r="1017" s="49" customFormat="1" ht="15"/>
    <row r="1018" s="49" customFormat="1" ht="15"/>
    <row r="1019" s="49" customFormat="1" ht="15"/>
    <row r="1020" s="49" customFormat="1" ht="15"/>
    <row r="1021" s="49" customFormat="1" ht="15"/>
    <row r="1022" s="49" customFormat="1" ht="15"/>
    <row r="1023" s="49" customFormat="1" ht="15"/>
    <row r="1024" s="49" customFormat="1" ht="15"/>
    <row r="1025" s="49" customFormat="1" ht="15"/>
    <row r="1026" s="49" customFormat="1" ht="15"/>
    <row r="1027" s="49" customFormat="1" ht="15"/>
    <row r="1028" s="49" customFormat="1" ht="15"/>
    <row r="1029" s="49" customFormat="1" ht="15"/>
    <row r="1030" s="49" customFormat="1" ht="15"/>
    <row r="1031" s="49" customFormat="1" ht="15"/>
    <row r="1032" s="49" customFormat="1" ht="15"/>
    <row r="1033" s="49" customFormat="1" ht="15"/>
    <row r="1034" s="49" customFormat="1" ht="15"/>
    <row r="1035" s="49" customFormat="1" ht="15"/>
    <row r="1036" s="49" customFormat="1" ht="15"/>
    <row r="1037" s="49" customFormat="1" ht="15"/>
    <row r="1038" s="49" customFormat="1" ht="15"/>
    <row r="1039" s="49" customFormat="1" ht="15"/>
    <row r="1040" s="49" customFormat="1" ht="15"/>
    <row r="1041" s="49" customFormat="1" ht="15"/>
    <row r="1042" s="49" customFormat="1" ht="15"/>
    <row r="1043" s="49" customFormat="1" ht="15"/>
    <row r="1044" s="49" customFormat="1" ht="15"/>
    <row r="1045" s="49" customFormat="1" ht="15"/>
    <row r="1046" s="49" customFormat="1" ht="15"/>
    <row r="1047" s="49" customFormat="1" ht="15"/>
    <row r="1048" s="49" customFormat="1" ht="15"/>
    <row r="1049" s="49" customFormat="1" ht="15"/>
    <row r="1050" s="49" customFormat="1" ht="15"/>
    <row r="1051" s="49" customFormat="1" ht="15"/>
    <row r="1052" s="49" customFormat="1" ht="15"/>
    <row r="1053" s="49" customFormat="1" ht="15"/>
    <row r="1054" s="49" customFormat="1" ht="15"/>
    <row r="1055" s="49" customFormat="1" ht="15"/>
    <row r="1056" s="49" customFormat="1" ht="15"/>
    <row r="1057" s="49" customFormat="1" ht="15"/>
    <row r="1058" s="49" customFormat="1" ht="15"/>
    <row r="1059" s="49" customFormat="1" ht="15"/>
    <row r="1060" s="49" customFormat="1" ht="15"/>
    <row r="1061" s="49" customFormat="1" ht="15"/>
    <row r="1062" s="49" customFormat="1" ht="15"/>
    <row r="1063" s="49" customFormat="1" ht="15"/>
    <row r="1064" s="49" customFormat="1" ht="15"/>
    <row r="1065" s="49" customFormat="1" ht="15"/>
    <row r="1066" s="49" customFormat="1" ht="15"/>
    <row r="1067" s="49" customFormat="1" ht="15"/>
    <row r="1068" s="49" customFormat="1" ht="15"/>
    <row r="1069" s="49" customFormat="1" ht="15"/>
    <row r="1070" s="49" customFormat="1" ht="15"/>
    <row r="1071" s="49" customFormat="1" ht="15"/>
    <row r="1072" s="49" customFormat="1" ht="15"/>
    <row r="1073" s="49" customFormat="1" ht="15"/>
    <row r="1074" s="49" customFormat="1" ht="15"/>
    <row r="1075" s="49" customFormat="1" ht="15"/>
    <row r="1076" s="49" customFormat="1" ht="15"/>
    <row r="1077" s="49" customFormat="1" ht="15"/>
    <row r="1078" s="49" customFormat="1" ht="15"/>
    <row r="1079" s="49" customFormat="1" ht="15"/>
    <row r="1080" s="49" customFormat="1" ht="15"/>
    <row r="1081" s="49" customFormat="1" ht="15"/>
    <row r="1082" s="49" customFormat="1" ht="15"/>
    <row r="1083" s="49" customFormat="1" ht="15"/>
    <row r="1084" s="49" customFormat="1" ht="15"/>
    <row r="1085" s="49" customFormat="1" ht="15"/>
    <row r="1086" s="49" customFormat="1" ht="15"/>
    <row r="1087" s="49" customFormat="1" ht="15"/>
    <row r="1088" s="49" customFormat="1" ht="15"/>
    <row r="1089" s="49" customFormat="1" ht="15"/>
    <row r="1090" s="49" customFormat="1" ht="15"/>
    <row r="1091" s="49" customFormat="1" ht="15"/>
    <row r="1092" s="49" customFormat="1" ht="15"/>
    <row r="1093" s="49" customFormat="1" ht="15"/>
    <row r="1094" s="49" customFormat="1" ht="15"/>
    <row r="1095" s="49" customFormat="1" ht="15"/>
    <row r="1096" s="49" customFormat="1" ht="15"/>
    <row r="1097" s="49" customFormat="1" ht="15"/>
    <row r="1098" s="49" customFormat="1" ht="15"/>
    <row r="1099" s="49" customFormat="1" ht="15"/>
    <row r="1100" s="49" customFormat="1" ht="15"/>
    <row r="1101" s="49" customFormat="1" ht="15"/>
    <row r="1102" s="49" customFormat="1" ht="15"/>
    <row r="1103" s="49" customFormat="1" ht="15"/>
    <row r="1104" s="49" customFormat="1" ht="15"/>
    <row r="1105" s="49" customFormat="1" ht="15"/>
    <row r="1106" s="49" customFormat="1" ht="15"/>
    <row r="1107" s="49" customFormat="1" ht="15"/>
    <row r="1108" s="49" customFormat="1" ht="15"/>
    <row r="1109" s="49" customFormat="1" ht="15"/>
    <row r="1110" s="49" customFormat="1" ht="15"/>
    <row r="1111" s="49" customFormat="1" ht="15"/>
    <row r="1112" s="49" customFormat="1" ht="15"/>
    <row r="1113" s="49" customFormat="1" ht="15"/>
    <row r="1114" s="49" customFormat="1" ht="15"/>
    <row r="1115" s="49" customFormat="1" ht="15"/>
    <row r="1116" s="49" customFormat="1" ht="15"/>
    <row r="1117" s="49" customFormat="1" ht="15"/>
    <row r="1118" s="49" customFormat="1" ht="15"/>
    <row r="1119" s="49" customFormat="1" ht="15"/>
    <row r="1120" s="49" customFormat="1" ht="15"/>
    <row r="1121" s="49" customFormat="1" ht="15"/>
    <row r="1122" s="49" customFormat="1" ht="15"/>
    <row r="1123" s="49" customFormat="1" ht="15"/>
    <row r="1124" s="49" customFormat="1" ht="15"/>
    <row r="1125" s="49" customFormat="1" ht="15"/>
    <row r="1126" s="49" customFormat="1" ht="15"/>
    <row r="1127" s="49" customFormat="1" ht="15"/>
    <row r="1128" s="49" customFormat="1" ht="15"/>
    <row r="1129" s="49" customFormat="1" ht="15"/>
    <row r="1130" s="49" customFormat="1" ht="15"/>
    <row r="1131" s="49" customFormat="1" ht="15"/>
    <row r="1132" s="49" customFormat="1" ht="15"/>
    <row r="1133" s="49" customFormat="1" ht="15"/>
    <row r="1134" s="49" customFormat="1" ht="15"/>
    <row r="1135" s="49" customFormat="1" ht="15"/>
    <row r="1136" s="49" customFormat="1" ht="15"/>
    <row r="1137" s="49" customFormat="1" ht="15"/>
    <row r="1138" s="49" customFormat="1" ht="15"/>
    <row r="1139" s="49" customFormat="1" ht="15"/>
    <row r="1140" s="49" customFormat="1" ht="15"/>
    <row r="1141" s="49" customFormat="1" ht="15"/>
    <row r="1142" s="49" customFormat="1" ht="15"/>
    <row r="1143" s="49" customFormat="1" ht="15"/>
    <row r="1144" s="49" customFormat="1" ht="15"/>
    <row r="1145" s="49" customFormat="1" ht="15"/>
    <row r="1146" s="49" customFormat="1" ht="15"/>
    <row r="1147" s="49" customFormat="1" ht="15"/>
    <row r="1148" s="49" customFormat="1" ht="15"/>
    <row r="1149" s="49" customFormat="1" ht="15"/>
    <row r="1150" s="49" customFormat="1" ht="15"/>
    <row r="1151" s="49" customFormat="1" ht="15"/>
    <row r="1152" s="49" customFormat="1" ht="15"/>
    <row r="1153" s="49" customFormat="1" ht="15"/>
    <row r="1154" s="49" customFormat="1" ht="15"/>
    <row r="1155" s="49" customFormat="1" ht="15"/>
    <row r="1156" s="49" customFormat="1" ht="15"/>
    <row r="1157" s="49" customFormat="1" ht="15"/>
    <row r="1158" s="49" customFormat="1" ht="15"/>
    <row r="1159" s="49" customFormat="1" ht="15"/>
    <row r="1160" s="49" customFormat="1" ht="15"/>
    <row r="1161" s="49" customFormat="1" ht="15"/>
    <row r="1162" s="49" customFormat="1" ht="15"/>
    <row r="1163" s="49" customFormat="1" ht="15"/>
    <row r="1164" s="49" customFormat="1" ht="15"/>
    <row r="1165" s="49" customFormat="1" ht="15"/>
    <row r="1166" s="49" customFormat="1" ht="15"/>
    <row r="1167" s="49" customFormat="1" ht="15"/>
    <row r="1168" s="49" customFormat="1" ht="15"/>
    <row r="1169" s="49" customFormat="1" ht="15"/>
    <row r="1170" s="49" customFormat="1" ht="15"/>
    <row r="1171" s="49" customFormat="1" ht="15"/>
    <row r="1172" s="49" customFormat="1" ht="15"/>
    <row r="1173" s="49" customFormat="1" ht="15"/>
    <row r="1174" s="49" customFormat="1" ht="15"/>
    <row r="1175" s="49" customFormat="1" ht="15"/>
    <row r="1176" s="49" customFormat="1" ht="15"/>
    <row r="1177" s="49" customFormat="1" ht="15"/>
    <row r="1178" s="49" customFormat="1" ht="15"/>
    <row r="1179" s="49" customFormat="1" ht="15"/>
    <row r="1180" s="49" customFormat="1" ht="15"/>
    <row r="1181" s="49" customFormat="1" ht="15"/>
    <row r="1182" s="49" customFormat="1" ht="15"/>
    <row r="1183" s="49" customFormat="1" ht="15"/>
    <row r="1184" s="49" customFormat="1" ht="15"/>
    <row r="1185" spans="1:18" s="49" customFormat="1" ht="15"/>
    <row r="1186" spans="1:18" s="49" customFormat="1" ht="15"/>
    <row r="1187" spans="1:18" s="49" customFormat="1" ht="15"/>
    <row r="1188" spans="1:18" s="49" customFormat="1" ht="15"/>
    <row r="1189" spans="1:18" s="49" customFormat="1" ht="15"/>
    <row r="1190" spans="1:18" s="49" customFormat="1" ht="15"/>
    <row r="1191" spans="1:18" s="49" customFormat="1" ht="15"/>
    <row r="1192" spans="1:18" s="49" customFormat="1" ht="15"/>
    <row r="1193" spans="1:18" s="49" customFormat="1" ht="15"/>
    <row r="1194" spans="1:18" s="49" customFormat="1" ht="15"/>
    <row r="1195" spans="1:18" s="49" customFormat="1" ht="15"/>
    <row r="1196" spans="1:18" s="49" customFormat="1" ht="15"/>
    <row r="1197" spans="1:18" s="49" customFormat="1" ht="15"/>
    <row r="1198" spans="1:18" s="49" customFormat="1" ht="15"/>
    <row r="1199" spans="1:18" s="49" customFormat="1" ht="15"/>
    <row r="1200" spans="1:18">
      <c r="A1200" s="49"/>
      <c r="B1200" s="49"/>
      <c r="C1200" s="49"/>
      <c r="D1200" s="49"/>
      <c r="E1200" s="49"/>
      <c r="F1200" s="49"/>
      <c r="G1200" s="49"/>
      <c r="H1200" s="49"/>
      <c r="I1200" s="49"/>
      <c r="J1200" s="49"/>
      <c r="K1200" s="49"/>
      <c r="L1200" s="49"/>
      <c r="M1200" s="49"/>
      <c r="N1200" s="49"/>
      <c r="O1200" s="49"/>
      <c r="P1200" s="49"/>
      <c r="Q1200" s="49"/>
      <c r="R1200" s="49"/>
    </row>
    <row r="1201" spans="1:18">
      <c r="A1201" s="49"/>
      <c r="B1201" s="49"/>
      <c r="C1201" s="49"/>
      <c r="D1201" s="49"/>
      <c r="E1201" s="49"/>
      <c r="F1201" s="49"/>
      <c r="G1201" s="49"/>
      <c r="H1201" s="49"/>
      <c r="I1201" s="49"/>
      <c r="J1201" s="49"/>
      <c r="K1201" s="49"/>
      <c r="L1201" s="49"/>
      <c r="M1201" s="49"/>
      <c r="N1201" s="49"/>
      <c r="O1201" s="49"/>
      <c r="P1201" s="49"/>
      <c r="Q1201" s="49"/>
      <c r="R1201" s="49"/>
    </row>
    <row r="1202" spans="1:18">
      <c r="A1202" s="49"/>
      <c r="B1202" s="49"/>
      <c r="C1202" s="49"/>
      <c r="D1202" s="49"/>
      <c r="E1202" s="49"/>
      <c r="F1202" s="49"/>
      <c r="G1202" s="49"/>
      <c r="H1202" s="49"/>
      <c r="I1202" s="49"/>
      <c r="J1202" s="49"/>
      <c r="K1202" s="49"/>
      <c r="L1202" s="49"/>
      <c r="M1202" s="49"/>
      <c r="N1202" s="49"/>
      <c r="O1202" s="49"/>
      <c r="P1202" s="49"/>
      <c r="Q1202" s="49"/>
      <c r="R1202" s="49"/>
    </row>
    <row r="1203" spans="1:18">
      <c r="A1203" s="49"/>
      <c r="B1203" s="49"/>
      <c r="C1203" s="49"/>
      <c r="D1203" s="49"/>
      <c r="E1203" s="49"/>
      <c r="F1203" s="49"/>
      <c r="G1203" s="49"/>
      <c r="H1203" s="49"/>
      <c r="I1203" s="49"/>
      <c r="J1203" s="49"/>
      <c r="K1203" s="49"/>
      <c r="L1203" s="49"/>
      <c r="M1203" s="49"/>
      <c r="N1203" s="49"/>
      <c r="O1203" s="49"/>
      <c r="P1203" s="49"/>
      <c r="Q1203" s="49"/>
      <c r="R1203" s="49"/>
    </row>
  </sheetData>
  <phoneticPr fontId="15" type="noConversion"/>
  <printOptions horizontalCentered="1" verticalCentered="1"/>
  <pageMargins left="0.23622047244094491" right="0.19685039370078741" top="0.23622047244094491" bottom="0.19685039370078741" header="0.19685039370078741" footer="0.51181102362204722"/>
  <pageSetup paperSize="9" scale="48" firstPageNumber="17" orientation="landscape" r:id="rId1"/>
  <headerFooter alignWithMargins="0">
    <oddHeader>&amp;L&amp;"Times New Roman,Gras"DGRH A1-1&amp;RJuin 2013</oddHeader>
    <oddFooter xml:space="preserve">&amp;L        (Source:  enquête enseignants non permanents, DGRH A1-1, juin 2013)&amp;R&amp;"Times New Roman,Gras"&amp;14 &amp;P&amp;"Times New Roman,Normal"&amp;12
</oddFooter>
  </headerFooter>
</worksheet>
</file>

<file path=xl/worksheets/sheet22.xml><?xml version="1.0" encoding="utf-8"?>
<worksheet xmlns="http://schemas.openxmlformats.org/spreadsheetml/2006/main" xmlns:r="http://schemas.openxmlformats.org/officeDocument/2006/relationships">
  <sheetPr codeName="Feuil17" enableFormatConditionsCalculation="0"/>
  <dimension ref="A1:U1200"/>
  <sheetViews>
    <sheetView showZeros="0" zoomScale="50" zoomScaleNormal="50" workbookViewId="0">
      <selection activeCell="F25" sqref="F25"/>
    </sheetView>
  </sheetViews>
  <sheetFormatPr baseColWidth="10" defaultColWidth="10.28515625" defaultRowHeight="19.5"/>
  <cols>
    <col min="1" max="1" width="42.85546875" style="11" customWidth="1"/>
    <col min="2" max="15" width="13.7109375" style="8" customWidth="1"/>
    <col min="16" max="16" width="15.7109375" style="8" customWidth="1"/>
    <col min="17" max="17" width="13.7109375" style="8" customWidth="1"/>
    <col min="18" max="18" width="14.5703125" style="8" customWidth="1"/>
    <col min="19" max="16384" width="10.28515625" style="8"/>
  </cols>
  <sheetData>
    <row r="1" spans="1:21" s="2" customFormat="1" ht="21.75" customHeight="1">
      <c r="A1" s="1" t="s">
        <v>1395</v>
      </c>
      <c r="B1" s="1"/>
      <c r="C1" s="1"/>
      <c r="D1" s="1"/>
      <c r="E1" s="1"/>
      <c r="F1" s="1"/>
      <c r="G1" s="1"/>
      <c r="H1" s="1"/>
      <c r="I1" s="1"/>
      <c r="J1" s="1"/>
      <c r="K1" s="1"/>
      <c r="L1" s="1"/>
      <c r="M1" s="1"/>
      <c r="N1" s="1"/>
      <c r="O1" s="1"/>
      <c r="P1" s="1"/>
      <c r="Q1" s="1"/>
      <c r="R1" s="1"/>
    </row>
    <row r="2" spans="1:21" s="4" customFormat="1" ht="23.25">
      <c r="A2" s="1"/>
      <c r="B2" s="5"/>
      <c r="C2" s="5"/>
      <c r="D2" s="5"/>
      <c r="E2" s="5"/>
      <c r="F2" s="5"/>
      <c r="G2" s="5"/>
      <c r="H2" s="5"/>
      <c r="I2" s="5"/>
      <c r="J2" s="5"/>
      <c r="K2" s="5"/>
      <c r="L2" s="5"/>
      <c r="M2" s="5"/>
      <c r="N2" s="5"/>
      <c r="O2" s="5"/>
    </row>
    <row r="3" spans="1:21" s="4" customFormat="1" ht="23.25">
      <c r="A3" s="3"/>
      <c r="B3" s="3"/>
      <c r="C3" s="3"/>
      <c r="D3" s="3"/>
      <c r="E3" s="3"/>
      <c r="F3" s="3"/>
      <c r="G3" s="3"/>
      <c r="H3" s="3"/>
      <c r="I3" s="3"/>
      <c r="J3" s="3"/>
      <c r="K3" s="3"/>
      <c r="L3" s="3"/>
      <c r="M3" s="3"/>
      <c r="N3" s="3"/>
      <c r="O3" s="3"/>
      <c r="P3" s="3"/>
      <c r="Q3" s="3"/>
      <c r="R3" s="3"/>
    </row>
    <row r="4" spans="1:21" s="4" customFormat="1" ht="23.25">
      <c r="A4" s="904" t="s">
        <v>520</v>
      </c>
      <c r="B4" s="904"/>
      <c r="C4" s="904"/>
      <c r="D4" s="904"/>
      <c r="E4" s="904"/>
      <c r="F4" s="904"/>
      <c r="G4" s="904"/>
      <c r="H4" s="904"/>
      <c r="I4" s="904"/>
      <c r="J4" s="904"/>
      <c r="K4" s="904"/>
      <c r="L4" s="904"/>
      <c r="M4" s="904"/>
      <c r="N4" s="904"/>
      <c r="O4" s="904"/>
      <c r="P4" s="904"/>
      <c r="Q4" s="904"/>
      <c r="R4" s="904"/>
    </row>
    <row r="5" spans="1:21" s="4" customFormat="1" ht="23.25">
      <c r="A5" s="906" t="s">
        <v>778</v>
      </c>
      <c r="B5" s="907"/>
      <c r="C5" s="906"/>
      <c r="D5" s="906"/>
      <c r="E5" s="906"/>
      <c r="F5" s="906"/>
      <c r="G5" s="906"/>
      <c r="H5" s="906"/>
      <c r="I5" s="906"/>
      <c r="J5" s="906"/>
      <c r="K5" s="906"/>
      <c r="L5" s="906"/>
      <c r="M5" s="906"/>
      <c r="N5" s="906"/>
      <c r="O5" s="906"/>
      <c r="P5" s="906"/>
      <c r="Q5" s="906"/>
      <c r="R5" s="906"/>
    </row>
    <row r="6" spans="1:21" s="4" customFormat="1" ht="29.25" customHeight="1">
      <c r="A6" s="9"/>
      <c r="B6" s="5"/>
      <c r="C6" s="9"/>
      <c r="D6" s="9"/>
      <c r="E6" s="9"/>
      <c r="F6" s="9"/>
      <c r="G6" s="9"/>
      <c r="H6" s="9"/>
      <c r="I6" s="9"/>
      <c r="J6" s="9"/>
      <c r="K6" s="9"/>
      <c r="L6" s="9"/>
      <c r="M6" s="9"/>
      <c r="N6" s="9"/>
      <c r="O6" s="9"/>
      <c r="P6" s="9"/>
      <c r="Q6" s="9"/>
      <c r="R6" s="122" t="s">
        <v>948</v>
      </c>
    </row>
    <row r="7" spans="1:21" s="10" customFormat="1" ht="21" customHeight="1">
      <c r="A7" s="1" t="s">
        <v>960</v>
      </c>
      <c r="B7" s="1"/>
      <c r="C7" s="1"/>
      <c r="D7" s="1"/>
      <c r="E7" s="1"/>
      <c r="F7" s="1"/>
      <c r="G7" s="1"/>
      <c r="H7" s="1"/>
      <c r="I7" s="1"/>
      <c r="J7" s="1"/>
      <c r="K7" s="1"/>
      <c r="L7" s="1"/>
      <c r="M7" s="1"/>
      <c r="N7" s="1"/>
      <c r="O7" s="1"/>
      <c r="P7" s="1"/>
      <c r="Q7" s="1"/>
      <c r="R7" s="1"/>
    </row>
    <row r="8" spans="1:21" ht="29.25" customHeight="1"/>
    <row r="9" spans="1:21" ht="147.75" customHeight="1">
      <c r="A9" s="29" t="s">
        <v>581</v>
      </c>
      <c r="B9" s="30" t="s">
        <v>573</v>
      </c>
      <c r="C9" s="1293"/>
      <c r="D9" s="1315" t="s">
        <v>574</v>
      </c>
      <c r="E9" s="1316"/>
      <c r="F9" s="1305" t="s">
        <v>439</v>
      </c>
      <c r="G9" s="1322"/>
      <c r="H9" s="1315" t="s">
        <v>440</v>
      </c>
      <c r="I9" s="1316"/>
      <c r="J9" s="1315" t="s">
        <v>441</v>
      </c>
      <c r="K9" s="1316"/>
      <c r="L9" s="12" t="s">
        <v>442</v>
      </c>
      <c r="M9" s="12"/>
      <c r="N9" s="12"/>
      <c r="O9" s="13"/>
      <c r="P9" s="30" t="s">
        <v>443</v>
      </c>
      <c r="Q9" s="1293"/>
      <c r="R9" s="31"/>
    </row>
    <row r="10" spans="1:21" ht="46.5" customHeight="1">
      <c r="A10" s="32"/>
      <c r="B10" s="33"/>
      <c r="C10" s="1336"/>
      <c r="D10" s="1317"/>
      <c r="E10" s="1318"/>
      <c r="F10" s="1306"/>
      <c r="G10" s="1323"/>
      <c r="H10" s="1317"/>
      <c r="I10" s="1318"/>
      <c r="J10" s="1317"/>
      <c r="K10" s="1318"/>
      <c r="L10" s="1345" t="s">
        <v>444</v>
      </c>
      <c r="M10" s="14"/>
      <c r="N10" s="97" t="s">
        <v>445</v>
      </c>
      <c r="O10" s="35"/>
      <c r="P10" s="36"/>
      <c r="Q10" s="1294"/>
      <c r="R10" s="37"/>
    </row>
    <row r="11" spans="1:21" s="16" customFormat="1" ht="42" customHeight="1">
      <c r="A11" s="38"/>
      <c r="B11" s="44" t="s">
        <v>547</v>
      </c>
      <c r="C11" s="1379" t="s">
        <v>548</v>
      </c>
      <c r="D11" s="1381" t="s">
        <v>547</v>
      </c>
      <c r="E11" s="1382" t="s">
        <v>548</v>
      </c>
      <c r="F11" s="1380" t="s">
        <v>547</v>
      </c>
      <c r="G11" s="1379" t="s">
        <v>548</v>
      </c>
      <c r="H11" s="1381" t="s">
        <v>547</v>
      </c>
      <c r="I11" s="1382" t="s">
        <v>548</v>
      </c>
      <c r="J11" s="1381" t="s">
        <v>547</v>
      </c>
      <c r="K11" s="1382" t="s">
        <v>548</v>
      </c>
      <c r="L11" s="1380" t="s">
        <v>547</v>
      </c>
      <c r="M11" s="44" t="s">
        <v>548</v>
      </c>
      <c r="N11" s="44" t="s">
        <v>547</v>
      </c>
      <c r="O11" s="44" t="s">
        <v>548</v>
      </c>
      <c r="P11" s="667" t="s">
        <v>547</v>
      </c>
      <c r="Q11" s="667" t="s">
        <v>548</v>
      </c>
      <c r="R11" s="667" t="s">
        <v>447</v>
      </c>
    </row>
    <row r="12" spans="1:21" ht="50.25" customHeight="1">
      <c r="A12" s="17" t="s">
        <v>517</v>
      </c>
      <c r="B12" s="39"/>
      <c r="C12" s="1337"/>
      <c r="D12" s="1341"/>
      <c r="E12" s="1342"/>
      <c r="F12" s="1339"/>
      <c r="G12" s="1337"/>
      <c r="H12" s="1341"/>
      <c r="I12" s="1342"/>
      <c r="J12" s="1341">
        <v>4</v>
      </c>
      <c r="K12" s="1342">
        <v>1</v>
      </c>
      <c r="L12" s="1346">
        <v>6</v>
      </c>
      <c r="M12" s="1299">
        <v>2</v>
      </c>
      <c r="N12" s="39"/>
      <c r="O12" s="39"/>
      <c r="P12" s="683">
        <v>10</v>
      </c>
      <c r="Q12" s="683">
        <v>3</v>
      </c>
      <c r="R12" s="1285">
        <v>13</v>
      </c>
      <c r="S12" s="41"/>
      <c r="U12" s="41"/>
    </row>
    <row r="13" spans="1:21" ht="50.25" customHeight="1">
      <c r="A13" s="17" t="s">
        <v>518</v>
      </c>
      <c r="B13" s="39"/>
      <c r="C13" s="1337">
        <v>2</v>
      </c>
      <c r="D13" s="1341"/>
      <c r="E13" s="1342"/>
      <c r="F13" s="1339"/>
      <c r="G13" s="1337"/>
      <c r="H13" s="1341">
        <v>2</v>
      </c>
      <c r="I13" s="1342">
        <v>1</v>
      </c>
      <c r="J13" s="1341">
        <v>16</v>
      </c>
      <c r="K13" s="1342">
        <v>8</v>
      </c>
      <c r="L13" s="1346">
        <v>15</v>
      </c>
      <c r="M13" s="1299">
        <v>6</v>
      </c>
      <c r="N13" s="39"/>
      <c r="O13" s="39"/>
      <c r="P13" s="683">
        <v>33</v>
      </c>
      <c r="Q13" s="683">
        <v>17</v>
      </c>
      <c r="R13" s="1285">
        <v>50</v>
      </c>
      <c r="S13" s="41"/>
      <c r="U13" s="41"/>
    </row>
    <row r="14" spans="1:21" ht="51.75" customHeight="1">
      <c r="A14" s="51" t="s">
        <v>519</v>
      </c>
      <c r="B14" s="39">
        <v>1</v>
      </c>
      <c r="C14" s="1337"/>
      <c r="D14" s="1341"/>
      <c r="E14" s="1342"/>
      <c r="F14" s="1339"/>
      <c r="G14" s="1337"/>
      <c r="H14" s="1341">
        <v>1</v>
      </c>
      <c r="I14" s="1342"/>
      <c r="J14" s="1341">
        <v>9</v>
      </c>
      <c r="K14" s="1342">
        <v>7</v>
      </c>
      <c r="L14" s="1346">
        <v>8</v>
      </c>
      <c r="M14" s="1299">
        <v>7</v>
      </c>
      <c r="N14" s="39"/>
      <c r="O14" s="39"/>
      <c r="P14" s="683">
        <v>19</v>
      </c>
      <c r="Q14" s="683">
        <v>14</v>
      </c>
      <c r="R14" s="1285">
        <v>33</v>
      </c>
      <c r="S14" s="41"/>
      <c r="U14" s="41"/>
    </row>
    <row r="15" spans="1:21" ht="45.75" customHeight="1" thickBot="1">
      <c r="A15" s="17" t="s">
        <v>447</v>
      </c>
      <c r="B15" s="683">
        <v>1</v>
      </c>
      <c r="C15" s="1338">
        <v>2</v>
      </c>
      <c r="D15" s="1343">
        <v>0</v>
      </c>
      <c r="E15" s="1344">
        <v>0</v>
      </c>
      <c r="F15" s="1340">
        <v>0</v>
      </c>
      <c r="G15" s="1338">
        <v>0</v>
      </c>
      <c r="H15" s="1343">
        <v>3</v>
      </c>
      <c r="I15" s="1344">
        <v>1</v>
      </c>
      <c r="J15" s="1343">
        <v>29</v>
      </c>
      <c r="K15" s="1344">
        <v>16</v>
      </c>
      <c r="L15" s="1340">
        <v>29</v>
      </c>
      <c r="M15" s="683">
        <v>15</v>
      </c>
      <c r="N15" s="683">
        <v>0</v>
      </c>
      <c r="O15" s="683">
        <v>0</v>
      </c>
      <c r="P15" s="683">
        <v>62</v>
      </c>
      <c r="Q15" s="683">
        <v>34</v>
      </c>
      <c r="R15" s="1285">
        <v>96</v>
      </c>
      <c r="S15" s="41"/>
      <c r="U15" s="41"/>
    </row>
    <row r="16" spans="1:21" ht="33" thickTop="1" thickBot="1">
      <c r="B16" s="40"/>
      <c r="C16" s="40"/>
      <c r="D16" s="40"/>
      <c r="E16" s="40"/>
      <c r="F16" s="40"/>
      <c r="G16" s="40"/>
      <c r="H16" s="40"/>
      <c r="I16" s="40"/>
      <c r="J16" s="40"/>
      <c r="K16" s="40"/>
      <c r="L16" s="40"/>
      <c r="M16" s="40"/>
      <c r="N16" s="40"/>
      <c r="O16" s="40"/>
      <c r="P16" s="1000" t="s">
        <v>779</v>
      </c>
      <c r="Q16" s="1001">
        <v>96</v>
      </c>
    </row>
    <row r="17" spans="1:18" ht="30" customHeight="1" thickTop="1">
      <c r="A17" s="1288" t="s">
        <v>1386</v>
      </c>
      <c r="B17" s="40"/>
      <c r="C17" s="40"/>
      <c r="D17" s="40"/>
      <c r="E17" s="40"/>
      <c r="F17" s="40"/>
      <c r="G17" s="40"/>
      <c r="H17" s="40"/>
      <c r="I17" s="40"/>
      <c r="J17" s="40"/>
      <c r="K17" s="40"/>
      <c r="L17" s="40"/>
      <c r="M17" s="40"/>
      <c r="N17" s="40"/>
      <c r="O17" s="40"/>
      <c r="P17" s="4"/>
      <c r="Q17" s="4"/>
    </row>
    <row r="18" spans="1:18" s="4" customFormat="1" ht="33" customHeight="1">
      <c r="A18" s="1497" t="s">
        <v>1092</v>
      </c>
      <c r="B18" s="1295">
        <v>1</v>
      </c>
      <c r="C18" s="1350">
        <v>1</v>
      </c>
      <c r="D18" s="1352"/>
      <c r="E18" s="1353"/>
      <c r="F18" s="1352"/>
      <c r="G18" s="1353"/>
      <c r="H18" s="1351">
        <v>1</v>
      </c>
      <c r="I18" s="1350"/>
      <c r="J18" s="1352">
        <v>2</v>
      </c>
      <c r="K18" s="1353"/>
      <c r="L18" s="1351">
        <v>29</v>
      </c>
      <c r="M18" s="1295">
        <v>15</v>
      </c>
      <c r="N18" s="49"/>
      <c r="O18" s="49"/>
      <c r="P18" s="1303">
        <v>33</v>
      </c>
      <c r="Q18" s="1303">
        <v>16</v>
      </c>
      <c r="R18" s="1303">
        <v>49</v>
      </c>
    </row>
    <row r="19" spans="1:18" ht="18" customHeight="1">
      <c r="B19" s="1265"/>
      <c r="C19" s="1265"/>
      <c r="D19" s="1265"/>
      <c r="E19" s="1265"/>
      <c r="F19" s="1265"/>
      <c r="G19" s="1265"/>
      <c r="H19" s="1265"/>
      <c r="I19" s="1265"/>
      <c r="J19" s="1265"/>
      <c r="K19" s="1265"/>
      <c r="L19" s="1265"/>
      <c r="M19" s="40"/>
      <c r="N19" s="49"/>
      <c r="O19" s="49"/>
      <c r="P19" s="1281"/>
      <c r="Q19" s="1292" t="s">
        <v>425</v>
      </c>
      <c r="R19" s="1281"/>
    </row>
    <row r="20" spans="1:18" ht="42" customHeight="1">
      <c r="A20" s="1498" t="s">
        <v>1093</v>
      </c>
      <c r="B20" s="1299"/>
      <c r="C20" s="1395"/>
      <c r="D20" s="1396"/>
      <c r="E20" s="1397"/>
      <c r="F20" s="1346"/>
      <c r="G20" s="1395"/>
      <c r="H20" s="1396"/>
      <c r="I20" s="1397"/>
      <c r="J20" s="1396"/>
      <c r="K20" s="1397"/>
      <c r="L20" s="1346"/>
      <c r="M20" s="1299"/>
      <c r="N20" s="49"/>
      <c r="O20" s="49"/>
      <c r="P20" s="1303">
        <v>0</v>
      </c>
      <c r="Q20" s="1303">
        <v>0</v>
      </c>
      <c r="R20" s="1303">
        <v>0</v>
      </c>
    </row>
    <row r="21" spans="1:18">
      <c r="B21" s="40"/>
      <c r="C21" s="40"/>
      <c r="D21" s="40"/>
      <c r="E21" s="40"/>
      <c r="F21" s="40"/>
      <c r="G21" s="40"/>
      <c r="H21" s="40"/>
      <c r="I21" s="40"/>
      <c r="J21" s="40"/>
      <c r="K21" s="40"/>
      <c r="L21" s="40"/>
      <c r="M21" s="40"/>
      <c r="N21" s="49"/>
      <c r="O21" s="49"/>
    </row>
    <row r="22" spans="1:18" ht="23.25">
      <c r="A22" s="687"/>
      <c r="B22" s="4"/>
      <c r="C22" s="4"/>
      <c r="D22" s="4"/>
      <c r="E22" s="4"/>
      <c r="F22" s="4"/>
      <c r="G22" s="4"/>
      <c r="H22" s="4"/>
      <c r="I22" s="4"/>
      <c r="J22" s="4"/>
      <c r="K22" s="4"/>
      <c r="L22" s="4"/>
      <c r="M22" s="4"/>
      <c r="N22" s="4"/>
      <c r="O22" s="4"/>
    </row>
    <row r="24" spans="1:18" s="49" customFormat="1" ht="15"/>
    <row r="25" spans="1:18" s="49" customFormat="1" ht="15"/>
    <row r="26" spans="1:18" s="49" customFormat="1" ht="15"/>
    <row r="27" spans="1:18" s="49" customFormat="1" ht="15"/>
    <row r="28" spans="1:18" s="49" customFormat="1" ht="15"/>
    <row r="29" spans="1:18" s="49" customFormat="1" ht="15"/>
    <row r="30" spans="1:18" s="49" customFormat="1" ht="15"/>
    <row r="31" spans="1:18" s="49" customFormat="1" ht="15"/>
    <row r="32" spans="1:18" s="49" customFormat="1" ht="15"/>
    <row r="33" s="49" customFormat="1" ht="15"/>
    <row r="34" s="49" customFormat="1" ht="15"/>
    <row r="35" s="49" customFormat="1" ht="15"/>
    <row r="36" s="49" customFormat="1" ht="15"/>
    <row r="37" s="49" customFormat="1" ht="15"/>
    <row r="38" s="49" customFormat="1" ht="15"/>
    <row r="39" s="49" customFormat="1" ht="15"/>
    <row r="40" s="49" customFormat="1" ht="15"/>
    <row r="41" s="49" customFormat="1" ht="15"/>
    <row r="42" s="49" customFormat="1" ht="15"/>
    <row r="43" s="49" customFormat="1" ht="15"/>
    <row r="44" s="49" customFormat="1" ht="15"/>
    <row r="45" s="49" customFormat="1" ht="15"/>
    <row r="46" s="49" customFormat="1" ht="15"/>
    <row r="47" s="49" customFormat="1" ht="15"/>
    <row r="48" s="49" customFormat="1" ht="15"/>
    <row r="49" s="49" customFormat="1" ht="15"/>
    <row r="50" s="49" customFormat="1" ht="15"/>
    <row r="51" s="49" customFormat="1" ht="15"/>
    <row r="52" s="49" customFormat="1" ht="15"/>
    <row r="53" s="49" customFormat="1" ht="15"/>
    <row r="54" s="49" customFormat="1" ht="15"/>
    <row r="55" s="49" customFormat="1" ht="15"/>
    <row r="56" s="49" customFormat="1" ht="15"/>
    <row r="57" s="49" customFormat="1" ht="15"/>
    <row r="58" s="49" customFormat="1" ht="15"/>
    <row r="59" s="49" customFormat="1" ht="15"/>
    <row r="60" s="49" customFormat="1" ht="15"/>
    <row r="61" s="49" customFormat="1" ht="15"/>
    <row r="62" s="49" customFormat="1" ht="15"/>
    <row r="63" s="49" customFormat="1" ht="15"/>
    <row r="64" s="49" customFormat="1" ht="15"/>
    <row r="65" s="49" customFormat="1" ht="15"/>
    <row r="66" s="49" customFormat="1" ht="15"/>
    <row r="67" s="49" customFormat="1" ht="15"/>
    <row r="68" s="49" customFormat="1" ht="15"/>
    <row r="69" s="49" customFormat="1" ht="15"/>
    <row r="70" s="49" customFormat="1" ht="15"/>
    <row r="71" s="49" customFormat="1" ht="15"/>
    <row r="72" s="49" customFormat="1" ht="15"/>
    <row r="73" s="49" customFormat="1" ht="15"/>
    <row r="74" s="49" customFormat="1" ht="15"/>
    <row r="75" s="49" customFormat="1" ht="15"/>
    <row r="76" s="49" customFormat="1" ht="15"/>
    <row r="77" s="49" customFormat="1" ht="15"/>
    <row r="78" s="49" customFormat="1" ht="15"/>
    <row r="79" s="49" customFormat="1" ht="15"/>
    <row r="80" s="49" customFormat="1" ht="15"/>
    <row r="81" s="49" customFormat="1" ht="15"/>
    <row r="82" s="49" customFormat="1" ht="15"/>
    <row r="83" s="49" customFormat="1" ht="15"/>
    <row r="84" s="49" customFormat="1" ht="15"/>
    <row r="85" s="49" customFormat="1" ht="15"/>
    <row r="86" s="49" customFormat="1" ht="15"/>
    <row r="87" s="49" customFormat="1" ht="15"/>
    <row r="88" s="49" customFormat="1" ht="15"/>
    <row r="89" s="49" customFormat="1" ht="15"/>
    <row r="90" s="49" customFormat="1" ht="15"/>
    <row r="91" s="49" customFormat="1" ht="15"/>
    <row r="92" s="49" customFormat="1" ht="15"/>
    <row r="93" s="49" customFormat="1" ht="15"/>
    <row r="94" s="49" customFormat="1" ht="15"/>
    <row r="95" s="49" customFormat="1" ht="15"/>
    <row r="96" s="49" customFormat="1" ht="15"/>
    <row r="97" s="49" customFormat="1" ht="15"/>
    <row r="98" s="49" customFormat="1" ht="15"/>
    <row r="99" s="49" customFormat="1" ht="15"/>
    <row r="100" s="49" customFormat="1" ht="15"/>
    <row r="101" s="49" customFormat="1" ht="15"/>
    <row r="102" s="49" customFormat="1" ht="15"/>
    <row r="103" s="49" customFormat="1" ht="15"/>
    <row r="104" s="49" customFormat="1" ht="15"/>
    <row r="105" s="49" customFormat="1" ht="15"/>
    <row r="106" s="49" customFormat="1" ht="15"/>
    <row r="107" s="49" customFormat="1" ht="15"/>
    <row r="108" s="49" customFormat="1" ht="15"/>
    <row r="109" s="49" customFormat="1" ht="15"/>
    <row r="110" s="49" customFormat="1" ht="15"/>
    <row r="111" s="49" customFormat="1" ht="15"/>
    <row r="112" s="49" customFormat="1" ht="15"/>
    <row r="113" s="49" customFormat="1" ht="15"/>
    <row r="114" s="49" customFormat="1" ht="15"/>
    <row r="115" s="49" customFormat="1" ht="15"/>
    <row r="116" s="49" customFormat="1" ht="15"/>
    <row r="117" s="49" customFormat="1" ht="15"/>
    <row r="118" s="49" customFormat="1" ht="15"/>
    <row r="119" s="49" customFormat="1" ht="15"/>
    <row r="120" s="49" customFormat="1" ht="15"/>
    <row r="121" s="49" customFormat="1" ht="15"/>
    <row r="122" s="49" customFormat="1" ht="15"/>
    <row r="123" s="49" customFormat="1" ht="15"/>
    <row r="124" s="49" customFormat="1" ht="15"/>
    <row r="125" s="49" customFormat="1" ht="15"/>
    <row r="126" s="49" customFormat="1" ht="15"/>
    <row r="127" s="49" customFormat="1" ht="15"/>
    <row r="128" s="49" customFormat="1" ht="15"/>
    <row r="129" s="49" customFormat="1" ht="15"/>
    <row r="130" s="49" customFormat="1" ht="15"/>
    <row r="131" s="49" customFormat="1" ht="15"/>
    <row r="132" s="49" customFormat="1" ht="15"/>
    <row r="133" s="49" customFormat="1" ht="15"/>
    <row r="134" s="49" customFormat="1" ht="15"/>
    <row r="135" s="49" customFormat="1" ht="15"/>
    <row r="136" s="49" customFormat="1" ht="15"/>
    <row r="137" s="49" customFormat="1" ht="15"/>
    <row r="138" s="49" customFormat="1" ht="15"/>
    <row r="139" s="49" customFormat="1" ht="15"/>
    <row r="140" s="49" customFormat="1" ht="15"/>
    <row r="141" s="49" customFormat="1" ht="15"/>
    <row r="142" s="49" customFormat="1" ht="15"/>
    <row r="143" s="49" customFormat="1" ht="15"/>
    <row r="144" s="49" customFormat="1" ht="15"/>
    <row r="145" s="49" customFormat="1" ht="15"/>
    <row r="146" s="49" customFormat="1" ht="15"/>
    <row r="147" s="49" customFormat="1" ht="15"/>
    <row r="148" s="49" customFormat="1" ht="15"/>
    <row r="149" s="49" customFormat="1" ht="15"/>
    <row r="150" s="49" customFormat="1" ht="15"/>
    <row r="151" s="49" customFormat="1" ht="15"/>
    <row r="152" s="49" customFormat="1" ht="15"/>
    <row r="153" s="49" customFormat="1" ht="15"/>
    <row r="154" s="49" customFormat="1" ht="15"/>
    <row r="155" s="49" customFormat="1" ht="15"/>
    <row r="156" s="49" customFormat="1" ht="15"/>
    <row r="157" s="49" customFormat="1" ht="15"/>
    <row r="158" s="49" customFormat="1" ht="15"/>
    <row r="159" s="49" customFormat="1" ht="15"/>
    <row r="160" s="49" customFormat="1" ht="15"/>
    <row r="161" s="49" customFormat="1" ht="15"/>
    <row r="162" s="49" customFormat="1" ht="15"/>
    <row r="163" s="49" customFormat="1" ht="15"/>
    <row r="164" s="49" customFormat="1" ht="15"/>
    <row r="165" s="49" customFormat="1" ht="15"/>
    <row r="166" s="49" customFormat="1" ht="15"/>
    <row r="167" s="49" customFormat="1" ht="15"/>
    <row r="168" s="49" customFormat="1" ht="15"/>
    <row r="169" s="49" customFormat="1" ht="15"/>
    <row r="170" s="49" customFormat="1" ht="15"/>
    <row r="171" s="49" customFormat="1" ht="15"/>
    <row r="172" s="49" customFormat="1" ht="15"/>
    <row r="173" s="49" customFormat="1" ht="15"/>
    <row r="174" s="49" customFormat="1" ht="15"/>
    <row r="175" s="49" customFormat="1" ht="15"/>
    <row r="176" s="49" customFormat="1" ht="15"/>
    <row r="177" s="49" customFormat="1" ht="15"/>
    <row r="178" s="49" customFormat="1" ht="15"/>
    <row r="179" s="49" customFormat="1" ht="15"/>
    <row r="180" s="49" customFormat="1" ht="15"/>
    <row r="181" s="49" customFormat="1" ht="15"/>
    <row r="182" s="49" customFormat="1" ht="15"/>
    <row r="183" s="49" customFormat="1" ht="15"/>
    <row r="184" s="49" customFormat="1" ht="15"/>
    <row r="185" s="49" customFormat="1" ht="15"/>
    <row r="186" s="49" customFormat="1" ht="15"/>
    <row r="187" s="49" customFormat="1" ht="15"/>
    <row r="188" s="49" customFormat="1" ht="15"/>
    <row r="189" s="49" customFormat="1" ht="15"/>
    <row r="190" s="49" customFormat="1" ht="15"/>
    <row r="191" s="49" customFormat="1" ht="15"/>
    <row r="192" s="49" customFormat="1" ht="15"/>
    <row r="193" s="49" customFormat="1" ht="15"/>
    <row r="194" s="49" customFormat="1" ht="15"/>
    <row r="195" s="49" customFormat="1" ht="15"/>
    <row r="196" s="49" customFormat="1" ht="15"/>
    <row r="197" s="49" customFormat="1" ht="15"/>
    <row r="198" s="49" customFormat="1" ht="15"/>
    <row r="199" s="49" customFormat="1" ht="15"/>
    <row r="200" s="49" customFormat="1" ht="15"/>
    <row r="201" s="49" customFormat="1" ht="15"/>
    <row r="202" s="49" customFormat="1" ht="15"/>
    <row r="203" s="49" customFormat="1" ht="15"/>
    <row r="204" s="49" customFormat="1" ht="15"/>
    <row r="205" s="49" customFormat="1" ht="15"/>
    <row r="206" s="49" customFormat="1" ht="15"/>
    <row r="207" s="49" customFormat="1" ht="15"/>
    <row r="208" s="49" customFormat="1" ht="15"/>
    <row r="209" s="49" customFormat="1" ht="15"/>
    <row r="210" s="49" customFormat="1" ht="15"/>
    <row r="211" s="49" customFormat="1" ht="15"/>
    <row r="212" s="49" customFormat="1" ht="15"/>
    <row r="213" s="49" customFormat="1" ht="15"/>
    <row r="214" s="49" customFormat="1" ht="15"/>
    <row r="215" s="49" customFormat="1" ht="15"/>
    <row r="216" s="49" customFormat="1" ht="15"/>
    <row r="217" s="49" customFormat="1" ht="15"/>
    <row r="218" s="49" customFormat="1" ht="15"/>
    <row r="219" s="49" customFormat="1" ht="15"/>
    <row r="220" s="49" customFormat="1" ht="15"/>
    <row r="221" s="49" customFormat="1" ht="15"/>
    <row r="222" s="49" customFormat="1" ht="15"/>
    <row r="223" s="49" customFormat="1" ht="15"/>
    <row r="224" s="49" customFormat="1" ht="15"/>
    <row r="225" s="49" customFormat="1" ht="15"/>
    <row r="226" s="49" customFormat="1" ht="15"/>
    <row r="227" s="49" customFormat="1" ht="15"/>
    <row r="228" s="49" customFormat="1" ht="15"/>
    <row r="229" s="49" customFormat="1" ht="15"/>
    <row r="230" s="49" customFormat="1" ht="15"/>
    <row r="231" s="49" customFormat="1" ht="15"/>
    <row r="232" s="49" customFormat="1" ht="15"/>
    <row r="233" s="49" customFormat="1" ht="15"/>
    <row r="234" s="49" customFormat="1" ht="15"/>
    <row r="235" s="49" customFormat="1" ht="15"/>
    <row r="236" s="49" customFormat="1" ht="15"/>
    <row r="237" s="49" customFormat="1" ht="15"/>
    <row r="238" s="49" customFormat="1" ht="15"/>
    <row r="239" s="49" customFormat="1" ht="15"/>
    <row r="240" s="49" customFormat="1" ht="15"/>
    <row r="241" s="49" customFormat="1" ht="15"/>
    <row r="242" s="49" customFormat="1" ht="15"/>
    <row r="243" s="49" customFormat="1" ht="15"/>
    <row r="244" s="49" customFormat="1" ht="15"/>
    <row r="245" s="49" customFormat="1" ht="15"/>
    <row r="246" s="49" customFormat="1" ht="15"/>
    <row r="247" s="49" customFormat="1" ht="15"/>
    <row r="248" s="49" customFormat="1" ht="15"/>
    <row r="249" s="49" customFormat="1" ht="15"/>
    <row r="250" s="49" customFormat="1" ht="15"/>
    <row r="251" s="49" customFormat="1" ht="15"/>
    <row r="252" s="49" customFormat="1" ht="15"/>
    <row r="253" s="49" customFormat="1" ht="15"/>
    <row r="254" s="49" customFormat="1" ht="15"/>
    <row r="255" s="49" customFormat="1" ht="15"/>
    <row r="256" s="49" customFormat="1" ht="15"/>
    <row r="257" s="49" customFormat="1" ht="15"/>
    <row r="258" s="49" customFormat="1" ht="15"/>
    <row r="259" s="49" customFormat="1" ht="15"/>
    <row r="260" s="49" customFormat="1" ht="15"/>
    <row r="261" s="49" customFormat="1" ht="15"/>
    <row r="262" s="49" customFormat="1" ht="15"/>
    <row r="263" s="49" customFormat="1" ht="15"/>
    <row r="264" s="49" customFormat="1" ht="15"/>
    <row r="265" s="49" customFormat="1" ht="15"/>
    <row r="266" s="49" customFormat="1" ht="15"/>
    <row r="267" s="49" customFormat="1" ht="15"/>
    <row r="268" s="49" customFormat="1" ht="15"/>
    <row r="269" s="49" customFormat="1" ht="15"/>
    <row r="270" s="49" customFormat="1" ht="15"/>
    <row r="271" s="49" customFormat="1" ht="15"/>
    <row r="272" s="49" customFormat="1" ht="15"/>
    <row r="273" s="49" customFormat="1" ht="15"/>
    <row r="274" s="49" customFormat="1" ht="15"/>
    <row r="275" s="49" customFormat="1" ht="15"/>
    <row r="276" s="49" customFormat="1" ht="15"/>
    <row r="277" s="49" customFormat="1" ht="15"/>
    <row r="278" s="49" customFormat="1" ht="15"/>
    <row r="279" s="49" customFormat="1" ht="15"/>
    <row r="280" s="49" customFormat="1" ht="15"/>
    <row r="281" s="49" customFormat="1" ht="15"/>
    <row r="282" s="49" customFormat="1" ht="15"/>
    <row r="283" s="49" customFormat="1" ht="15"/>
    <row r="284" s="49" customFormat="1" ht="15"/>
    <row r="285" s="49" customFormat="1" ht="15"/>
    <row r="286" s="49" customFormat="1" ht="15"/>
    <row r="287" s="49" customFormat="1" ht="15"/>
    <row r="288" s="49" customFormat="1" ht="15"/>
    <row r="289" s="49" customFormat="1" ht="15"/>
    <row r="290" s="49" customFormat="1" ht="15"/>
    <row r="291" s="49" customFormat="1" ht="15"/>
    <row r="292" s="49" customFormat="1" ht="15"/>
    <row r="293" s="49" customFormat="1" ht="15"/>
    <row r="294" s="49" customFormat="1" ht="15"/>
    <row r="295" s="49" customFormat="1" ht="15"/>
    <row r="296" s="49" customFormat="1" ht="15"/>
    <row r="297" s="49" customFormat="1" ht="15"/>
    <row r="298" s="49" customFormat="1" ht="15"/>
    <row r="299" s="49" customFormat="1" ht="15"/>
    <row r="300" s="49" customFormat="1" ht="15"/>
    <row r="301" s="49" customFormat="1" ht="15"/>
    <row r="302" s="49" customFormat="1" ht="15"/>
    <row r="303" s="49" customFormat="1" ht="15"/>
    <row r="304" s="49" customFormat="1" ht="15"/>
    <row r="305" s="49" customFormat="1" ht="15"/>
    <row r="306" s="49" customFormat="1" ht="15"/>
    <row r="307" s="49" customFormat="1" ht="15"/>
    <row r="308" s="49" customFormat="1" ht="15"/>
    <row r="309" s="49" customFormat="1" ht="15"/>
    <row r="310" s="49" customFormat="1" ht="15"/>
    <row r="311" s="49" customFormat="1" ht="15"/>
    <row r="312" s="49" customFormat="1" ht="15"/>
    <row r="313" s="49" customFormat="1" ht="15"/>
    <row r="314" s="49" customFormat="1" ht="15"/>
    <row r="315" s="49" customFormat="1" ht="15"/>
    <row r="316" s="49" customFormat="1" ht="15"/>
    <row r="317" s="49" customFormat="1" ht="15"/>
    <row r="318" s="49" customFormat="1" ht="15"/>
    <row r="319" s="49" customFormat="1" ht="15"/>
    <row r="320" s="49" customFormat="1" ht="15"/>
    <row r="321" s="49" customFormat="1" ht="15"/>
    <row r="322" s="49" customFormat="1" ht="15"/>
    <row r="323" s="49" customFormat="1" ht="15"/>
    <row r="324" s="49" customFormat="1" ht="15"/>
    <row r="325" s="49" customFormat="1" ht="15"/>
    <row r="326" s="49" customFormat="1" ht="15"/>
    <row r="327" s="49" customFormat="1" ht="15"/>
    <row r="328" s="49" customFormat="1" ht="15"/>
    <row r="329" s="49" customFormat="1" ht="15"/>
    <row r="330" s="49" customFormat="1" ht="15"/>
    <row r="331" s="49" customFormat="1" ht="15"/>
    <row r="332" s="49" customFormat="1" ht="15"/>
    <row r="333" s="49" customFormat="1" ht="15"/>
    <row r="334" s="49" customFormat="1" ht="15"/>
    <row r="335" s="49" customFormat="1" ht="15"/>
    <row r="336" s="49" customFormat="1" ht="15"/>
    <row r="337" s="49" customFormat="1" ht="15"/>
    <row r="338" s="49" customFormat="1" ht="15"/>
    <row r="339" s="49" customFormat="1" ht="15"/>
    <row r="340" s="49" customFormat="1" ht="15"/>
    <row r="341" s="49" customFormat="1" ht="15"/>
    <row r="342" s="49" customFormat="1" ht="15"/>
    <row r="343" s="49" customFormat="1" ht="15"/>
    <row r="344" s="49" customFormat="1" ht="15"/>
    <row r="345" s="49" customFormat="1" ht="15"/>
    <row r="346" s="49" customFormat="1" ht="15"/>
    <row r="347" s="49" customFormat="1" ht="15"/>
    <row r="348" s="49" customFormat="1" ht="15"/>
    <row r="349" s="49" customFormat="1" ht="15"/>
    <row r="350" s="49" customFormat="1" ht="15"/>
    <row r="351" s="49" customFormat="1" ht="15"/>
    <row r="352" s="49" customFormat="1" ht="15"/>
    <row r="353" s="49" customFormat="1" ht="15"/>
    <row r="354" s="49" customFormat="1" ht="15"/>
    <row r="355" s="49" customFormat="1" ht="15"/>
    <row r="356" s="49" customFormat="1" ht="15"/>
    <row r="357" s="49" customFormat="1" ht="15"/>
    <row r="358" s="49" customFormat="1" ht="15"/>
    <row r="359" s="49" customFormat="1" ht="15"/>
    <row r="360" s="49" customFormat="1" ht="15"/>
    <row r="361" s="49" customFormat="1" ht="15"/>
    <row r="362" s="49" customFormat="1" ht="15"/>
    <row r="363" s="49" customFormat="1" ht="15"/>
    <row r="364" s="49" customFormat="1" ht="15"/>
    <row r="365" s="49" customFormat="1" ht="15"/>
    <row r="366" s="49" customFormat="1" ht="15"/>
    <row r="367" s="49" customFormat="1" ht="15"/>
    <row r="368" s="49" customFormat="1" ht="15"/>
    <row r="369" s="49" customFormat="1" ht="15"/>
    <row r="370" s="49" customFormat="1" ht="15"/>
    <row r="371" s="49" customFormat="1" ht="15"/>
    <row r="372" s="49" customFormat="1" ht="15"/>
    <row r="373" s="49" customFormat="1" ht="15"/>
    <row r="374" s="49" customFormat="1" ht="15"/>
    <row r="375" s="49" customFormat="1" ht="15"/>
    <row r="376" s="49" customFormat="1" ht="15"/>
    <row r="377" s="49" customFormat="1" ht="15"/>
    <row r="378" s="49" customFormat="1" ht="15"/>
    <row r="379" s="49" customFormat="1" ht="15"/>
    <row r="380" s="49" customFormat="1" ht="15"/>
    <row r="381" s="49" customFormat="1" ht="15"/>
    <row r="382" s="49" customFormat="1" ht="15"/>
    <row r="383" s="49" customFormat="1" ht="15"/>
    <row r="384" s="49" customFormat="1" ht="15"/>
    <row r="385" s="49" customFormat="1" ht="15"/>
    <row r="386" s="49" customFormat="1" ht="15"/>
    <row r="387" s="49" customFormat="1" ht="15"/>
    <row r="388" s="49" customFormat="1" ht="15"/>
    <row r="389" s="49" customFormat="1" ht="15"/>
    <row r="390" s="49" customFormat="1" ht="15"/>
    <row r="391" s="49" customFormat="1" ht="15"/>
    <row r="392" s="49" customFormat="1" ht="15"/>
    <row r="393" s="49" customFormat="1" ht="15"/>
    <row r="394" s="49" customFormat="1" ht="15"/>
    <row r="395" s="49" customFormat="1" ht="15"/>
    <row r="396" s="49" customFormat="1" ht="15"/>
    <row r="397" s="49" customFormat="1" ht="15"/>
    <row r="398" s="49" customFormat="1" ht="15"/>
    <row r="399" s="49" customFormat="1" ht="15"/>
    <row r="400" s="49" customFormat="1" ht="15"/>
    <row r="401" s="49" customFormat="1" ht="15"/>
    <row r="402" s="49" customFormat="1" ht="15"/>
    <row r="403" s="49" customFormat="1" ht="15"/>
    <row r="404" s="49" customFormat="1" ht="15"/>
    <row r="405" s="49" customFormat="1" ht="15"/>
    <row r="406" s="49" customFormat="1" ht="15"/>
    <row r="407" s="49" customFormat="1" ht="15"/>
    <row r="408" s="49" customFormat="1" ht="15"/>
    <row r="409" s="49" customFormat="1" ht="15"/>
    <row r="410" s="49" customFormat="1" ht="15"/>
    <row r="411" s="49" customFormat="1" ht="15"/>
    <row r="412" s="49" customFormat="1" ht="15"/>
    <row r="413" s="49" customFormat="1" ht="15"/>
    <row r="414" s="49" customFormat="1" ht="15"/>
    <row r="415" s="49" customFormat="1" ht="15"/>
    <row r="416" s="49" customFormat="1" ht="15"/>
    <row r="417" s="49" customFormat="1" ht="15"/>
    <row r="418" s="49" customFormat="1" ht="15"/>
    <row r="419" s="49" customFormat="1" ht="15"/>
    <row r="420" s="49" customFormat="1" ht="15"/>
    <row r="421" s="49" customFormat="1" ht="15"/>
    <row r="422" s="49" customFormat="1" ht="15"/>
    <row r="423" s="49" customFormat="1" ht="15"/>
    <row r="424" s="49" customFormat="1" ht="15"/>
    <row r="425" s="49" customFormat="1" ht="15"/>
    <row r="426" s="49" customFormat="1" ht="15"/>
    <row r="427" s="49" customFormat="1" ht="15"/>
    <row r="428" s="49" customFormat="1" ht="15"/>
    <row r="429" s="49" customFormat="1" ht="15"/>
    <row r="430" s="49" customFormat="1" ht="15"/>
    <row r="431" s="49" customFormat="1" ht="15"/>
    <row r="432" s="49" customFormat="1" ht="15"/>
    <row r="433" s="49" customFormat="1" ht="15"/>
    <row r="434" s="49" customFormat="1" ht="15"/>
    <row r="435" s="49" customFormat="1" ht="15"/>
    <row r="436" s="49" customFormat="1" ht="15"/>
    <row r="437" s="49" customFormat="1" ht="15"/>
    <row r="438" s="49" customFormat="1" ht="15"/>
    <row r="439" s="49" customFormat="1" ht="15"/>
    <row r="440" s="49" customFormat="1" ht="15"/>
    <row r="441" s="49" customFormat="1" ht="15"/>
    <row r="442" s="49" customFormat="1" ht="15"/>
    <row r="443" s="49" customFormat="1" ht="15"/>
    <row r="444" s="49" customFormat="1" ht="15"/>
    <row r="445" s="49" customFormat="1" ht="15"/>
    <row r="446" s="49" customFormat="1" ht="15"/>
    <row r="447" s="49" customFormat="1" ht="15"/>
    <row r="448" s="49" customFormat="1" ht="15"/>
    <row r="449" s="49" customFormat="1" ht="15"/>
    <row r="450" s="49" customFormat="1" ht="15"/>
    <row r="451" s="49" customFormat="1" ht="15"/>
    <row r="452" s="49" customFormat="1" ht="15"/>
    <row r="453" s="49" customFormat="1" ht="15"/>
    <row r="454" s="49" customFormat="1" ht="15"/>
    <row r="455" s="49" customFormat="1" ht="15"/>
    <row r="456" s="49" customFormat="1" ht="15"/>
    <row r="457" s="49" customFormat="1" ht="15"/>
    <row r="458" s="49" customFormat="1" ht="15"/>
    <row r="459" s="49" customFormat="1" ht="15"/>
    <row r="460" s="49" customFormat="1" ht="15"/>
    <row r="461" s="49" customFormat="1" ht="15"/>
    <row r="462" s="49" customFormat="1" ht="15"/>
    <row r="463" s="49" customFormat="1" ht="15"/>
    <row r="464" s="49" customFormat="1" ht="15"/>
    <row r="465" s="49" customFormat="1" ht="15"/>
    <row r="466" s="49" customFormat="1" ht="15"/>
    <row r="467" s="49" customFormat="1" ht="15"/>
    <row r="468" s="49" customFormat="1" ht="15"/>
    <row r="469" s="49" customFormat="1" ht="15"/>
    <row r="470" s="49" customFormat="1" ht="15"/>
    <row r="471" s="49" customFormat="1" ht="15"/>
    <row r="472" s="49" customFormat="1" ht="15"/>
    <row r="473" s="49" customFormat="1" ht="15"/>
    <row r="474" s="49" customFormat="1" ht="15"/>
    <row r="475" s="49" customFormat="1" ht="15"/>
    <row r="476" s="49" customFormat="1" ht="15"/>
    <row r="477" s="49" customFormat="1" ht="15"/>
    <row r="478" s="49" customFormat="1" ht="15"/>
    <row r="479" s="49" customFormat="1" ht="15"/>
    <row r="480" s="49" customFormat="1" ht="15"/>
    <row r="481" s="49" customFormat="1" ht="15"/>
    <row r="482" s="49" customFormat="1" ht="15"/>
    <row r="483" s="49" customFormat="1" ht="15"/>
    <row r="484" s="49" customFormat="1" ht="15"/>
    <row r="485" s="49" customFormat="1" ht="15"/>
    <row r="486" s="49" customFormat="1" ht="15"/>
    <row r="487" s="49" customFormat="1" ht="15"/>
    <row r="488" s="49" customFormat="1" ht="15"/>
    <row r="489" s="49" customFormat="1" ht="15"/>
    <row r="490" s="49" customFormat="1" ht="15"/>
    <row r="491" s="49" customFormat="1" ht="15"/>
    <row r="492" s="49" customFormat="1" ht="15"/>
    <row r="493" s="49" customFormat="1" ht="15"/>
    <row r="494" s="49" customFormat="1" ht="15"/>
    <row r="495" s="49" customFormat="1" ht="15"/>
    <row r="496" s="49" customFormat="1" ht="15"/>
    <row r="497" s="49" customFormat="1" ht="15"/>
    <row r="498" s="49" customFormat="1" ht="15"/>
    <row r="499" s="49" customFormat="1" ht="15"/>
    <row r="500" s="49" customFormat="1" ht="15"/>
    <row r="501" s="49" customFormat="1" ht="15"/>
    <row r="502" s="49" customFormat="1" ht="15"/>
    <row r="503" s="49" customFormat="1" ht="15"/>
    <row r="504" s="49" customFormat="1" ht="15"/>
    <row r="505" s="49" customFormat="1" ht="15"/>
    <row r="506" s="49" customFormat="1" ht="15"/>
    <row r="507" s="49" customFormat="1" ht="15"/>
    <row r="508" s="49" customFormat="1" ht="15"/>
    <row r="509" s="49" customFormat="1" ht="15"/>
    <row r="510" s="49" customFormat="1" ht="15"/>
    <row r="511" s="49" customFormat="1" ht="15"/>
    <row r="512" s="49" customFormat="1" ht="15"/>
    <row r="513" s="49" customFormat="1" ht="15"/>
    <row r="514" s="49" customFormat="1" ht="15"/>
    <row r="515" s="49" customFormat="1" ht="15"/>
    <row r="516" s="49" customFormat="1" ht="15"/>
    <row r="517" s="49" customFormat="1" ht="15"/>
    <row r="518" s="49" customFormat="1" ht="15"/>
    <row r="519" s="49" customFormat="1" ht="15"/>
    <row r="520" s="49" customFormat="1" ht="15"/>
    <row r="521" s="49" customFormat="1" ht="15"/>
    <row r="522" s="49" customFormat="1" ht="15"/>
    <row r="523" s="49" customFormat="1" ht="15"/>
    <row r="524" s="49" customFormat="1" ht="15"/>
    <row r="525" s="49" customFormat="1" ht="15"/>
    <row r="526" s="49" customFormat="1" ht="15"/>
    <row r="527" s="49" customFormat="1" ht="15"/>
    <row r="528" s="49" customFormat="1" ht="15"/>
    <row r="529" s="49" customFormat="1" ht="15"/>
    <row r="530" s="49" customFormat="1" ht="15"/>
    <row r="531" s="49" customFormat="1" ht="15"/>
    <row r="532" s="49" customFormat="1" ht="15"/>
    <row r="533" s="49" customFormat="1" ht="15"/>
    <row r="534" s="49" customFormat="1" ht="15"/>
    <row r="535" s="49" customFormat="1" ht="15"/>
    <row r="536" s="49" customFormat="1" ht="15"/>
    <row r="537" s="49" customFormat="1" ht="15"/>
    <row r="538" s="49" customFormat="1" ht="15"/>
    <row r="539" s="49" customFormat="1" ht="15"/>
    <row r="540" s="49" customFormat="1" ht="15"/>
    <row r="541" s="49" customFormat="1" ht="15"/>
    <row r="542" s="49" customFormat="1" ht="15"/>
    <row r="543" s="49" customFormat="1" ht="15"/>
    <row r="544" s="49" customFormat="1" ht="15"/>
    <row r="545" s="49" customFormat="1" ht="15"/>
    <row r="546" s="49" customFormat="1" ht="15"/>
    <row r="547" s="49" customFormat="1" ht="15"/>
    <row r="548" s="49" customFormat="1" ht="15"/>
    <row r="549" s="49" customFormat="1" ht="15"/>
    <row r="550" s="49" customFormat="1" ht="15"/>
    <row r="551" s="49" customFormat="1" ht="15"/>
    <row r="552" s="49" customFormat="1" ht="15"/>
    <row r="553" s="49" customFormat="1" ht="15"/>
    <row r="554" s="49" customFormat="1" ht="15"/>
    <row r="555" s="49" customFormat="1" ht="15"/>
    <row r="556" s="49" customFormat="1" ht="15"/>
    <row r="557" s="49" customFormat="1" ht="15"/>
    <row r="558" s="49" customFormat="1" ht="15"/>
    <row r="559" s="49" customFormat="1" ht="15"/>
    <row r="560" s="49" customFormat="1" ht="15"/>
    <row r="561" s="49" customFormat="1" ht="15"/>
    <row r="562" s="49" customFormat="1" ht="15"/>
    <row r="563" s="49" customFormat="1" ht="15"/>
    <row r="564" s="49" customFormat="1" ht="15"/>
    <row r="565" s="49" customFormat="1" ht="15"/>
    <row r="566" s="49" customFormat="1" ht="15"/>
    <row r="567" s="49" customFormat="1" ht="15"/>
    <row r="568" s="49" customFormat="1" ht="15"/>
    <row r="569" s="49" customFormat="1" ht="15"/>
    <row r="570" s="49" customFormat="1" ht="15"/>
    <row r="571" s="49" customFormat="1" ht="15"/>
    <row r="572" s="49" customFormat="1" ht="15"/>
    <row r="573" s="49" customFormat="1" ht="15"/>
    <row r="574" s="49" customFormat="1" ht="15"/>
    <row r="575" s="49" customFormat="1" ht="15"/>
    <row r="576" s="49" customFormat="1" ht="15"/>
    <row r="577" s="49" customFormat="1" ht="15"/>
    <row r="578" s="49" customFormat="1" ht="15"/>
    <row r="579" s="49" customFormat="1" ht="15"/>
    <row r="580" s="49" customFormat="1" ht="15"/>
    <row r="581" s="49" customFormat="1" ht="15"/>
    <row r="582" s="49" customFormat="1" ht="15"/>
    <row r="583" s="49" customFormat="1" ht="15"/>
    <row r="584" s="49" customFormat="1" ht="15"/>
    <row r="585" s="49" customFormat="1" ht="15"/>
    <row r="586" s="49" customFormat="1" ht="15"/>
    <row r="587" s="49" customFormat="1" ht="15"/>
    <row r="588" s="49" customFormat="1" ht="15"/>
    <row r="589" s="49" customFormat="1" ht="15"/>
    <row r="590" s="49" customFormat="1" ht="15"/>
    <row r="591" s="49" customFormat="1" ht="15"/>
    <row r="592" s="49" customFormat="1" ht="15"/>
    <row r="593" s="49" customFormat="1" ht="15"/>
    <row r="594" s="49" customFormat="1" ht="15"/>
    <row r="595" s="49" customFormat="1" ht="15"/>
    <row r="596" s="49" customFormat="1" ht="15"/>
    <row r="597" s="49" customFormat="1" ht="15"/>
    <row r="598" s="49" customFormat="1" ht="15"/>
    <row r="599" s="49" customFormat="1" ht="15"/>
    <row r="600" s="49" customFormat="1" ht="15"/>
    <row r="601" s="49" customFormat="1" ht="15"/>
    <row r="602" s="49" customFormat="1" ht="15"/>
    <row r="603" s="49" customFormat="1" ht="15"/>
    <row r="604" s="49" customFormat="1" ht="15"/>
    <row r="605" s="49" customFormat="1" ht="15"/>
    <row r="606" s="49" customFormat="1" ht="15"/>
    <row r="607" s="49" customFormat="1" ht="15"/>
    <row r="608" s="49" customFormat="1" ht="15"/>
    <row r="609" s="49" customFormat="1" ht="15"/>
    <row r="610" s="49" customFormat="1" ht="15"/>
    <row r="611" s="49" customFormat="1" ht="15"/>
    <row r="612" s="49" customFormat="1" ht="15"/>
    <row r="613" s="49" customFormat="1" ht="15"/>
    <row r="614" s="49" customFormat="1" ht="15"/>
    <row r="615" s="49" customFormat="1" ht="15"/>
    <row r="616" s="49" customFormat="1" ht="15"/>
    <row r="617" s="49" customFormat="1" ht="15"/>
    <row r="618" s="49" customFormat="1" ht="15"/>
    <row r="619" s="49" customFormat="1" ht="15"/>
    <row r="620" s="49" customFormat="1" ht="15"/>
    <row r="621" s="49" customFormat="1" ht="15"/>
    <row r="622" s="49" customFormat="1" ht="15"/>
    <row r="623" s="49" customFormat="1" ht="15"/>
    <row r="624" s="49" customFormat="1" ht="15"/>
    <row r="625" s="49" customFormat="1" ht="15"/>
    <row r="626" s="49" customFormat="1" ht="15"/>
    <row r="627" s="49" customFormat="1" ht="15"/>
    <row r="628" s="49" customFormat="1" ht="15"/>
    <row r="629" s="49" customFormat="1" ht="15"/>
    <row r="630" s="49" customFormat="1" ht="15"/>
    <row r="631" s="49" customFormat="1" ht="15"/>
    <row r="632" s="49" customFormat="1" ht="15"/>
    <row r="633" s="49" customFormat="1" ht="15"/>
    <row r="634" s="49" customFormat="1" ht="15"/>
    <row r="635" s="49" customFormat="1" ht="15"/>
    <row r="636" s="49" customFormat="1" ht="15"/>
    <row r="637" s="49" customFormat="1" ht="15"/>
    <row r="638" s="49" customFormat="1" ht="15"/>
    <row r="639" s="49" customFormat="1" ht="15"/>
    <row r="640" s="49" customFormat="1" ht="15"/>
    <row r="641" s="49" customFormat="1" ht="15"/>
    <row r="642" s="49" customFormat="1" ht="15"/>
    <row r="643" s="49" customFormat="1" ht="15"/>
    <row r="644" s="49" customFormat="1" ht="15"/>
    <row r="645" s="49" customFormat="1" ht="15"/>
    <row r="646" s="49" customFormat="1" ht="15"/>
    <row r="647" s="49" customFormat="1" ht="15"/>
    <row r="648" s="49" customFormat="1" ht="15"/>
    <row r="649" s="49" customFormat="1" ht="15"/>
    <row r="650" s="49" customFormat="1" ht="15"/>
    <row r="651" s="49" customFormat="1" ht="15"/>
    <row r="652" s="49" customFormat="1" ht="15"/>
    <row r="653" s="49" customFormat="1" ht="15"/>
    <row r="654" s="49" customFormat="1" ht="15"/>
    <row r="655" s="49" customFormat="1" ht="15"/>
    <row r="656" s="49" customFormat="1" ht="15"/>
    <row r="657" s="49" customFormat="1" ht="15"/>
    <row r="658" s="49" customFormat="1" ht="15"/>
    <row r="659" s="49" customFormat="1" ht="15"/>
    <row r="660" s="49" customFormat="1" ht="15"/>
    <row r="661" s="49" customFormat="1" ht="15"/>
    <row r="662" s="49" customFormat="1" ht="15"/>
    <row r="663" s="49" customFormat="1" ht="15"/>
    <row r="664" s="49" customFormat="1" ht="15"/>
    <row r="665" s="49" customFormat="1" ht="15"/>
    <row r="666" s="49" customFormat="1" ht="15"/>
    <row r="667" s="49" customFormat="1" ht="15"/>
    <row r="668" s="49" customFormat="1" ht="15"/>
    <row r="669" s="49" customFormat="1" ht="15"/>
    <row r="670" s="49" customFormat="1" ht="15"/>
    <row r="671" s="49" customFormat="1" ht="15"/>
    <row r="672" s="49" customFormat="1" ht="15"/>
    <row r="673" s="49" customFormat="1" ht="15"/>
    <row r="674" s="49" customFormat="1" ht="15"/>
    <row r="675" s="49" customFormat="1" ht="15"/>
    <row r="676" s="49" customFormat="1" ht="15"/>
    <row r="677" s="49" customFormat="1" ht="15"/>
    <row r="678" s="49" customFormat="1" ht="15"/>
    <row r="679" s="49" customFormat="1" ht="15"/>
    <row r="680" s="49" customFormat="1" ht="15"/>
    <row r="681" s="49" customFormat="1" ht="15"/>
    <row r="682" s="49" customFormat="1" ht="15"/>
    <row r="683" s="49" customFormat="1" ht="15"/>
    <row r="684" s="49" customFormat="1" ht="15"/>
    <row r="685" s="49" customFormat="1" ht="15"/>
    <row r="686" s="49" customFormat="1" ht="15"/>
    <row r="687" s="49" customFormat="1" ht="15"/>
    <row r="688" s="49" customFormat="1" ht="15"/>
    <row r="689" s="49" customFormat="1" ht="15"/>
    <row r="690" s="49" customFormat="1" ht="15"/>
    <row r="691" s="49" customFormat="1" ht="15"/>
    <row r="692" s="49" customFormat="1" ht="15"/>
    <row r="693" s="49" customFormat="1" ht="15"/>
    <row r="694" s="49" customFormat="1" ht="15"/>
    <row r="695" s="49" customFormat="1" ht="15"/>
    <row r="696" s="49" customFormat="1" ht="15"/>
    <row r="697" s="49" customFormat="1" ht="15"/>
    <row r="698" s="49" customFormat="1" ht="15"/>
    <row r="699" s="49" customFormat="1" ht="15"/>
    <row r="700" s="49" customFormat="1" ht="15"/>
    <row r="701" s="49" customFormat="1" ht="15"/>
    <row r="702" s="49" customFormat="1" ht="15"/>
    <row r="703" s="49" customFormat="1" ht="15"/>
    <row r="704" s="49" customFormat="1" ht="15"/>
    <row r="705" s="49" customFormat="1" ht="15"/>
    <row r="706" s="49" customFormat="1" ht="15"/>
    <row r="707" s="49" customFormat="1" ht="15"/>
    <row r="708" s="49" customFormat="1" ht="15"/>
    <row r="709" s="49" customFormat="1" ht="15"/>
    <row r="710" s="49" customFormat="1" ht="15"/>
    <row r="711" s="49" customFormat="1" ht="15"/>
    <row r="712" s="49" customFormat="1" ht="15"/>
    <row r="713" s="49" customFormat="1" ht="15"/>
    <row r="714" s="49" customFormat="1" ht="15"/>
    <row r="715" s="49" customFormat="1" ht="15"/>
    <row r="716" s="49" customFormat="1" ht="15"/>
    <row r="717" s="49" customFormat="1" ht="15"/>
    <row r="718" s="49" customFormat="1" ht="15"/>
    <row r="719" s="49" customFormat="1" ht="15"/>
    <row r="720" s="49" customFormat="1" ht="15"/>
    <row r="721" s="49" customFormat="1" ht="15"/>
    <row r="722" s="49" customFormat="1" ht="15"/>
    <row r="723" s="49" customFormat="1" ht="15"/>
    <row r="724" s="49" customFormat="1" ht="15"/>
    <row r="725" s="49" customFormat="1" ht="15"/>
    <row r="726" s="49" customFormat="1" ht="15"/>
    <row r="727" s="49" customFormat="1" ht="15"/>
    <row r="728" s="49" customFormat="1" ht="15"/>
    <row r="729" s="49" customFormat="1" ht="15"/>
    <row r="730" s="49" customFormat="1" ht="15"/>
    <row r="731" s="49" customFormat="1" ht="15"/>
    <row r="732" s="49" customFormat="1" ht="15"/>
    <row r="733" s="49" customFormat="1" ht="15"/>
    <row r="734" s="49" customFormat="1" ht="15"/>
    <row r="735" s="49" customFormat="1" ht="15"/>
    <row r="736" s="49" customFormat="1" ht="15"/>
    <row r="737" s="49" customFormat="1" ht="15"/>
    <row r="738" s="49" customFormat="1" ht="15"/>
    <row r="739" s="49" customFormat="1" ht="15"/>
    <row r="740" s="49" customFormat="1" ht="15"/>
    <row r="741" s="49" customFormat="1" ht="15"/>
    <row r="742" s="49" customFormat="1" ht="15"/>
    <row r="743" s="49" customFormat="1" ht="15"/>
    <row r="744" s="49" customFormat="1" ht="15"/>
    <row r="745" s="49" customFormat="1" ht="15"/>
    <row r="746" s="49" customFormat="1" ht="15"/>
    <row r="747" s="49" customFormat="1" ht="15"/>
    <row r="748" s="49" customFormat="1" ht="15"/>
    <row r="749" s="49" customFormat="1" ht="15"/>
    <row r="750" s="49" customFormat="1" ht="15"/>
    <row r="751" s="49" customFormat="1" ht="15"/>
    <row r="752" s="49" customFormat="1" ht="15"/>
    <row r="753" s="49" customFormat="1" ht="15"/>
    <row r="754" s="49" customFormat="1" ht="15"/>
    <row r="755" s="49" customFormat="1" ht="15"/>
    <row r="756" s="49" customFormat="1" ht="15"/>
    <row r="757" s="49" customFormat="1" ht="15"/>
    <row r="758" s="49" customFormat="1" ht="15"/>
    <row r="759" s="49" customFormat="1" ht="15"/>
    <row r="760" s="49" customFormat="1" ht="15"/>
    <row r="761" s="49" customFormat="1" ht="15"/>
    <row r="762" s="49" customFormat="1" ht="15"/>
    <row r="763" s="49" customFormat="1" ht="15"/>
    <row r="764" s="49" customFormat="1" ht="15"/>
    <row r="765" s="49" customFormat="1" ht="15"/>
    <row r="766" s="49" customFormat="1" ht="15"/>
    <row r="767" s="49" customFormat="1" ht="15"/>
    <row r="768" s="49" customFormat="1" ht="15"/>
    <row r="769" s="49" customFormat="1" ht="15"/>
    <row r="770" s="49" customFormat="1" ht="15"/>
    <row r="771" s="49" customFormat="1" ht="15"/>
    <row r="772" s="49" customFormat="1" ht="15"/>
    <row r="773" s="49" customFormat="1" ht="15"/>
    <row r="774" s="49" customFormat="1" ht="15"/>
    <row r="775" s="49" customFormat="1" ht="15"/>
    <row r="776" s="49" customFormat="1" ht="15"/>
    <row r="777" s="49" customFormat="1" ht="15"/>
    <row r="778" s="49" customFormat="1" ht="15"/>
    <row r="779" s="49" customFormat="1" ht="15"/>
    <row r="780" s="49" customFormat="1" ht="15"/>
    <row r="781" s="49" customFormat="1" ht="15"/>
    <row r="782" s="49" customFormat="1" ht="15"/>
    <row r="783" s="49" customFormat="1" ht="15"/>
    <row r="784" s="49" customFormat="1" ht="15"/>
    <row r="785" s="49" customFormat="1" ht="15"/>
    <row r="786" s="49" customFormat="1" ht="15"/>
    <row r="787" s="49" customFormat="1" ht="15"/>
    <row r="788" s="49" customFormat="1" ht="15"/>
    <row r="789" s="49" customFormat="1" ht="15"/>
    <row r="790" s="49" customFormat="1" ht="15"/>
    <row r="791" s="49" customFormat="1" ht="15"/>
    <row r="792" s="49" customFormat="1" ht="15"/>
    <row r="793" s="49" customFormat="1" ht="15"/>
    <row r="794" s="49" customFormat="1" ht="15"/>
    <row r="795" s="49" customFormat="1" ht="15"/>
    <row r="796" s="49" customFormat="1" ht="15"/>
    <row r="797" s="49" customFormat="1" ht="15"/>
    <row r="798" s="49" customFormat="1" ht="15"/>
    <row r="799" s="49" customFormat="1" ht="15"/>
    <row r="800" s="49" customFormat="1" ht="15"/>
    <row r="801" s="49" customFormat="1" ht="15"/>
    <row r="802" s="49" customFormat="1" ht="15"/>
    <row r="803" s="49" customFormat="1" ht="15"/>
    <row r="804" s="49" customFormat="1" ht="15"/>
    <row r="805" s="49" customFormat="1" ht="15"/>
    <row r="806" s="49" customFormat="1" ht="15"/>
    <row r="807" s="49" customFormat="1" ht="15"/>
    <row r="808" s="49" customFormat="1" ht="15"/>
    <row r="809" s="49" customFormat="1" ht="15"/>
    <row r="810" s="49" customFormat="1" ht="15"/>
    <row r="811" s="49" customFormat="1" ht="15"/>
    <row r="812" s="49" customFormat="1" ht="15"/>
    <row r="813" s="49" customFormat="1" ht="15"/>
    <row r="814" s="49" customFormat="1" ht="15"/>
    <row r="815" s="49" customFormat="1" ht="15"/>
    <row r="816" s="49" customFormat="1" ht="15"/>
    <row r="817" s="49" customFormat="1" ht="15"/>
    <row r="818" s="49" customFormat="1" ht="15"/>
    <row r="819" s="49" customFormat="1" ht="15"/>
    <row r="820" s="49" customFormat="1" ht="15"/>
    <row r="821" s="49" customFormat="1" ht="15"/>
    <row r="822" s="49" customFormat="1" ht="15"/>
    <row r="823" s="49" customFormat="1" ht="15"/>
    <row r="824" s="49" customFormat="1" ht="15"/>
    <row r="825" s="49" customFormat="1" ht="15"/>
    <row r="826" s="49" customFormat="1" ht="15"/>
    <row r="827" s="49" customFormat="1" ht="15"/>
    <row r="828" s="49" customFormat="1" ht="15"/>
    <row r="829" s="49" customFormat="1" ht="15"/>
    <row r="830" s="49" customFormat="1" ht="15"/>
    <row r="831" s="49" customFormat="1" ht="15"/>
    <row r="832" s="49" customFormat="1" ht="15"/>
    <row r="833" s="49" customFormat="1" ht="15"/>
    <row r="834" s="49" customFormat="1" ht="15"/>
    <row r="835" s="49" customFormat="1" ht="15"/>
    <row r="836" s="49" customFormat="1" ht="15"/>
    <row r="837" s="49" customFormat="1" ht="15"/>
    <row r="838" s="49" customFormat="1" ht="15"/>
    <row r="839" s="49" customFormat="1" ht="15"/>
    <row r="840" s="49" customFormat="1" ht="15"/>
    <row r="841" s="49" customFormat="1" ht="15"/>
    <row r="842" s="49" customFormat="1" ht="15"/>
    <row r="843" s="49" customFormat="1" ht="15"/>
    <row r="844" s="49" customFormat="1" ht="15"/>
    <row r="845" s="49" customFormat="1" ht="15"/>
    <row r="846" s="49" customFormat="1" ht="15"/>
    <row r="847" s="49" customFormat="1" ht="15"/>
    <row r="848" s="49" customFormat="1" ht="15"/>
    <row r="849" s="49" customFormat="1" ht="15"/>
    <row r="850" s="49" customFormat="1" ht="15"/>
    <row r="851" s="49" customFormat="1" ht="15"/>
    <row r="852" s="49" customFormat="1" ht="15"/>
    <row r="853" s="49" customFormat="1" ht="15"/>
    <row r="854" s="49" customFormat="1" ht="15"/>
    <row r="855" s="49" customFormat="1" ht="15"/>
    <row r="856" s="49" customFormat="1" ht="15"/>
    <row r="857" s="49" customFormat="1" ht="15"/>
    <row r="858" s="49" customFormat="1" ht="15"/>
    <row r="859" s="49" customFormat="1" ht="15"/>
    <row r="860" s="49" customFormat="1" ht="15"/>
    <row r="861" s="49" customFormat="1" ht="15"/>
    <row r="862" s="49" customFormat="1" ht="15"/>
    <row r="863" s="49" customFormat="1" ht="15"/>
    <row r="864" s="49" customFormat="1" ht="15"/>
    <row r="865" s="49" customFormat="1" ht="15"/>
    <row r="866" s="49" customFormat="1" ht="15"/>
    <row r="867" s="49" customFormat="1" ht="15"/>
    <row r="868" s="49" customFormat="1" ht="15"/>
    <row r="869" s="49" customFormat="1" ht="15"/>
    <row r="870" s="49" customFormat="1" ht="15"/>
    <row r="871" s="49" customFormat="1" ht="15"/>
    <row r="872" s="49" customFormat="1" ht="15"/>
    <row r="873" s="49" customFormat="1" ht="15"/>
    <row r="874" s="49" customFormat="1" ht="15"/>
    <row r="875" s="49" customFormat="1" ht="15"/>
    <row r="876" s="49" customFormat="1" ht="15"/>
    <row r="877" s="49" customFormat="1" ht="15"/>
    <row r="878" s="49" customFormat="1" ht="15"/>
    <row r="879" s="49" customFormat="1" ht="15"/>
    <row r="880" s="49" customFormat="1" ht="15"/>
    <row r="881" s="49" customFormat="1" ht="15"/>
    <row r="882" s="49" customFormat="1" ht="15"/>
    <row r="883" s="49" customFormat="1" ht="15"/>
    <row r="884" s="49" customFormat="1" ht="15"/>
    <row r="885" s="49" customFormat="1" ht="15"/>
    <row r="886" s="49" customFormat="1" ht="15"/>
    <row r="887" s="49" customFormat="1" ht="15"/>
    <row r="888" s="49" customFormat="1" ht="15"/>
    <row r="889" s="49" customFormat="1" ht="15"/>
    <row r="890" s="49" customFormat="1" ht="15"/>
    <row r="891" s="49" customFormat="1" ht="15"/>
    <row r="892" s="49" customFormat="1" ht="15"/>
    <row r="893" s="49" customFormat="1" ht="15"/>
    <row r="894" s="49" customFormat="1" ht="15"/>
    <row r="895" s="49" customFormat="1" ht="15"/>
    <row r="896" s="49" customFormat="1" ht="15"/>
    <row r="897" s="49" customFormat="1" ht="15"/>
    <row r="898" s="49" customFormat="1" ht="15"/>
    <row r="899" s="49" customFormat="1" ht="15"/>
    <row r="900" s="49" customFormat="1" ht="15"/>
    <row r="901" s="49" customFormat="1" ht="15"/>
    <row r="902" s="49" customFormat="1" ht="15"/>
    <row r="903" s="49" customFormat="1" ht="15"/>
    <row r="904" s="49" customFormat="1" ht="15"/>
    <row r="905" s="49" customFormat="1" ht="15"/>
    <row r="906" s="49" customFormat="1" ht="15"/>
    <row r="907" s="49" customFormat="1" ht="15"/>
    <row r="908" s="49" customFormat="1" ht="15"/>
    <row r="909" s="49" customFormat="1" ht="15"/>
    <row r="910" s="49" customFormat="1" ht="15"/>
    <row r="911" s="49" customFormat="1" ht="15"/>
    <row r="912" s="49" customFormat="1" ht="15"/>
    <row r="913" s="49" customFormat="1" ht="15"/>
    <row r="914" s="49" customFormat="1" ht="15"/>
    <row r="915" s="49" customFormat="1" ht="15"/>
    <row r="916" s="49" customFormat="1" ht="15"/>
    <row r="917" s="49" customFormat="1" ht="15"/>
    <row r="918" s="49" customFormat="1" ht="15"/>
    <row r="919" s="49" customFormat="1" ht="15"/>
    <row r="920" s="49" customFormat="1" ht="15"/>
    <row r="921" s="49" customFormat="1" ht="15"/>
    <row r="922" s="49" customFormat="1" ht="15"/>
    <row r="923" s="49" customFormat="1" ht="15"/>
    <row r="924" s="49" customFormat="1" ht="15"/>
    <row r="925" s="49" customFormat="1" ht="15"/>
    <row r="926" s="49" customFormat="1" ht="15"/>
    <row r="927" s="49" customFormat="1" ht="15"/>
    <row r="928" s="49" customFormat="1" ht="15"/>
    <row r="929" s="49" customFormat="1" ht="15"/>
    <row r="930" s="49" customFormat="1" ht="15"/>
    <row r="931" s="49" customFormat="1" ht="15"/>
    <row r="932" s="49" customFormat="1" ht="15"/>
    <row r="933" s="49" customFormat="1" ht="15"/>
    <row r="934" s="49" customFormat="1" ht="15"/>
    <row r="935" s="49" customFormat="1" ht="15"/>
    <row r="936" s="49" customFormat="1" ht="15"/>
    <row r="937" s="49" customFormat="1" ht="15"/>
    <row r="938" s="49" customFormat="1" ht="15"/>
    <row r="939" s="49" customFormat="1" ht="15"/>
    <row r="940" s="49" customFormat="1" ht="15"/>
    <row r="941" s="49" customFormat="1" ht="15"/>
    <row r="942" s="49" customFormat="1" ht="15"/>
    <row r="943" s="49" customFormat="1" ht="15"/>
    <row r="944" s="49" customFormat="1" ht="15"/>
    <row r="945" s="49" customFormat="1" ht="15"/>
    <row r="946" s="49" customFormat="1" ht="15"/>
    <row r="947" s="49" customFormat="1" ht="15"/>
    <row r="948" s="49" customFormat="1" ht="15"/>
    <row r="949" s="49" customFormat="1" ht="15"/>
    <row r="950" s="49" customFormat="1" ht="15"/>
    <row r="951" s="49" customFormat="1" ht="15"/>
    <row r="952" s="49" customFormat="1" ht="15"/>
    <row r="953" s="49" customFormat="1" ht="15"/>
    <row r="954" s="49" customFormat="1" ht="15"/>
    <row r="955" s="49" customFormat="1" ht="15"/>
    <row r="956" s="49" customFormat="1" ht="15"/>
    <row r="957" s="49" customFormat="1" ht="15"/>
    <row r="958" s="49" customFormat="1" ht="15"/>
    <row r="959" s="49" customFormat="1" ht="15"/>
    <row r="960" s="49" customFormat="1" ht="15"/>
    <row r="961" s="49" customFormat="1" ht="15"/>
    <row r="962" s="49" customFormat="1" ht="15"/>
    <row r="963" s="49" customFormat="1" ht="15"/>
    <row r="964" s="49" customFormat="1" ht="15"/>
    <row r="965" s="49" customFormat="1" ht="15"/>
    <row r="966" s="49" customFormat="1" ht="15"/>
    <row r="967" s="49" customFormat="1" ht="15"/>
    <row r="968" s="49" customFormat="1" ht="15"/>
    <row r="969" s="49" customFormat="1" ht="15"/>
    <row r="970" s="49" customFormat="1" ht="15"/>
    <row r="971" s="49" customFormat="1" ht="15"/>
    <row r="972" s="49" customFormat="1" ht="15"/>
    <row r="973" s="49" customFormat="1" ht="15"/>
    <row r="974" s="49" customFormat="1" ht="15"/>
    <row r="975" s="49" customFormat="1" ht="15"/>
    <row r="976" s="49" customFormat="1" ht="15"/>
    <row r="977" s="49" customFormat="1" ht="15"/>
    <row r="978" s="49" customFormat="1" ht="15"/>
    <row r="979" s="49" customFormat="1" ht="15"/>
    <row r="980" s="49" customFormat="1" ht="15"/>
    <row r="981" s="49" customFormat="1" ht="15"/>
    <row r="982" s="49" customFormat="1" ht="15"/>
    <row r="983" s="49" customFormat="1" ht="15"/>
    <row r="984" s="49" customFormat="1" ht="15"/>
    <row r="985" s="49" customFormat="1" ht="15"/>
    <row r="986" s="49" customFormat="1" ht="15"/>
    <row r="987" s="49" customFormat="1" ht="15"/>
    <row r="988" s="49" customFormat="1" ht="15"/>
    <row r="989" s="49" customFormat="1" ht="15"/>
    <row r="990" s="49" customFormat="1" ht="15"/>
    <row r="991" s="49" customFormat="1" ht="15"/>
    <row r="992" s="49" customFormat="1" ht="15"/>
    <row r="993" s="49" customFormat="1" ht="15"/>
    <row r="994" s="49" customFormat="1" ht="15"/>
    <row r="995" s="49" customFormat="1" ht="15"/>
    <row r="996" s="49" customFormat="1" ht="15"/>
    <row r="997" s="49" customFormat="1" ht="15"/>
    <row r="998" s="49" customFormat="1" ht="15"/>
    <row r="999" s="49" customFormat="1" ht="15"/>
    <row r="1000" s="49" customFormat="1" ht="15"/>
    <row r="1001" s="49" customFormat="1" ht="15"/>
    <row r="1002" s="49" customFormat="1" ht="15"/>
    <row r="1003" s="49" customFormat="1" ht="15"/>
    <row r="1004" s="49" customFormat="1" ht="15"/>
    <row r="1005" s="49" customFormat="1" ht="15"/>
    <row r="1006" s="49" customFormat="1" ht="15"/>
    <row r="1007" s="49" customFormat="1" ht="15"/>
    <row r="1008" s="49" customFormat="1" ht="15"/>
    <row r="1009" s="49" customFormat="1" ht="15"/>
    <row r="1010" s="49" customFormat="1" ht="15"/>
    <row r="1011" s="49" customFormat="1" ht="15"/>
    <row r="1012" s="49" customFormat="1" ht="15"/>
    <row r="1013" s="49" customFormat="1" ht="15"/>
    <row r="1014" s="49" customFormat="1" ht="15"/>
    <row r="1015" s="49" customFormat="1" ht="15"/>
    <row r="1016" s="49" customFormat="1" ht="15"/>
    <row r="1017" s="49" customFormat="1" ht="15"/>
    <row r="1018" s="49" customFormat="1" ht="15"/>
    <row r="1019" s="49" customFormat="1" ht="15"/>
    <row r="1020" s="49" customFormat="1" ht="15"/>
    <row r="1021" s="49" customFormat="1" ht="15"/>
    <row r="1022" s="49" customFormat="1" ht="15"/>
    <row r="1023" s="49" customFormat="1" ht="15"/>
    <row r="1024" s="49" customFormat="1" ht="15"/>
    <row r="1025" s="49" customFormat="1" ht="15"/>
    <row r="1026" s="49" customFormat="1" ht="15"/>
    <row r="1027" s="49" customFormat="1" ht="15"/>
    <row r="1028" s="49" customFormat="1" ht="15"/>
    <row r="1029" s="49" customFormat="1" ht="15"/>
    <row r="1030" s="49" customFormat="1" ht="15"/>
    <row r="1031" s="49" customFormat="1" ht="15"/>
    <row r="1032" s="49" customFormat="1" ht="15"/>
    <row r="1033" s="49" customFormat="1" ht="15"/>
    <row r="1034" s="49" customFormat="1" ht="15"/>
    <row r="1035" s="49" customFormat="1" ht="15"/>
    <row r="1036" s="49" customFormat="1" ht="15"/>
    <row r="1037" s="49" customFormat="1" ht="15"/>
    <row r="1038" s="49" customFormat="1" ht="15"/>
    <row r="1039" s="49" customFormat="1" ht="15"/>
    <row r="1040" s="49" customFormat="1" ht="15"/>
    <row r="1041" s="49" customFormat="1" ht="15"/>
    <row r="1042" s="49" customFormat="1" ht="15"/>
    <row r="1043" s="49" customFormat="1" ht="15"/>
    <row r="1044" s="49" customFormat="1" ht="15"/>
    <row r="1045" s="49" customFormat="1" ht="15"/>
    <row r="1046" s="49" customFormat="1" ht="15"/>
    <row r="1047" s="49" customFormat="1" ht="15"/>
    <row r="1048" s="49" customFormat="1" ht="15"/>
    <row r="1049" s="49" customFormat="1" ht="15"/>
    <row r="1050" s="49" customFormat="1" ht="15"/>
    <row r="1051" s="49" customFormat="1" ht="15"/>
    <row r="1052" s="49" customFormat="1" ht="15"/>
    <row r="1053" s="49" customFormat="1" ht="15"/>
    <row r="1054" s="49" customFormat="1" ht="15"/>
    <row r="1055" s="49" customFormat="1" ht="15"/>
    <row r="1056" s="49" customFormat="1" ht="15"/>
    <row r="1057" s="49" customFormat="1" ht="15"/>
    <row r="1058" s="49" customFormat="1" ht="15"/>
    <row r="1059" s="49" customFormat="1" ht="15"/>
    <row r="1060" s="49" customFormat="1" ht="15"/>
    <row r="1061" s="49" customFormat="1" ht="15"/>
    <row r="1062" s="49" customFormat="1" ht="15"/>
    <row r="1063" s="49" customFormat="1" ht="15"/>
    <row r="1064" s="49" customFormat="1" ht="15"/>
    <row r="1065" s="49" customFormat="1" ht="15"/>
    <row r="1066" s="49" customFormat="1" ht="15"/>
    <row r="1067" s="49" customFormat="1" ht="15"/>
    <row r="1068" s="49" customFormat="1" ht="15"/>
    <row r="1069" s="49" customFormat="1" ht="15"/>
    <row r="1070" s="49" customFormat="1" ht="15"/>
    <row r="1071" s="49" customFormat="1" ht="15"/>
    <row r="1072" s="49" customFormat="1" ht="15"/>
    <row r="1073" s="49" customFormat="1" ht="15"/>
    <row r="1074" s="49" customFormat="1" ht="15"/>
    <row r="1075" s="49" customFormat="1" ht="15"/>
    <row r="1076" s="49" customFormat="1" ht="15"/>
    <row r="1077" s="49" customFormat="1" ht="15"/>
    <row r="1078" s="49" customFormat="1" ht="15"/>
    <row r="1079" s="49" customFormat="1" ht="15"/>
    <row r="1080" s="49" customFormat="1" ht="15"/>
    <row r="1081" s="49" customFormat="1" ht="15"/>
    <row r="1082" s="49" customFormat="1" ht="15"/>
    <row r="1083" s="49" customFormat="1" ht="15"/>
    <row r="1084" s="49" customFormat="1" ht="15"/>
    <row r="1085" s="49" customFormat="1" ht="15"/>
    <row r="1086" s="49" customFormat="1" ht="15"/>
    <row r="1087" s="49" customFormat="1" ht="15"/>
    <row r="1088" s="49" customFormat="1" ht="15"/>
    <row r="1089" s="49" customFormat="1" ht="15"/>
    <row r="1090" s="49" customFormat="1" ht="15"/>
    <row r="1091" s="49" customFormat="1" ht="15"/>
    <row r="1092" s="49" customFormat="1" ht="15"/>
    <row r="1093" s="49" customFormat="1" ht="15"/>
    <row r="1094" s="49" customFormat="1" ht="15"/>
    <row r="1095" s="49" customFormat="1" ht="15"/>
    <row r="1096" s="49" customFormat="1" ht="15"/>
    <row r="1097" s="49" customFormat="1" ht="15"/>
    <row r="1098" s="49" customFormat="1" ht="15"/>
    <row r="1099" s="49" customFormat="1" ht="15"/>
    <row r="1100" s="49" customFormat="1" ht="15"/>
    <row r="1101" s="49" customFormat="1" ht="15"/>
    <row r="1102" s="49" customFormat="1" ht="15"/>
    <row r="1103" s="49" customFormat="1" ht="15"/>
    <row r="1104" s="49" customFormat="1" ht="15"/>
    <row r="1105" s="49" customFormat="1" ht="15"/>
    <row r="1106" s="49" customFormat="1" ht="15"/>
    <row r="1107" s="49" customFormat="1" ht="15"/>
    <row r="1108" s="49" customFormat="1" ht="15"/>
    <row r="1109" s="49" customFormat="1" ht="15"/>
    <row r="1110" s="49" customFormat="1" ht="15"/>
    <row r="1111" s="49" customFormat="1" ht="15"/>
    <row r="1112" s="49" customFormat="1" ht="15"/>
    <row r="1113" s="49" customFormat="1" ht="15"/>
    <row r="1114" s="49" customFormat="1" ht="15"/>
    <row r="1115" s="49" customFormat="1" ht="15"/>
    <row r="1116" s="49" customFormat="1" ht="15"/>
    <row r="1117" s="49" customFormat="1" ht="15"/>
    <row r="1118" s="49" customFormat="1" ht="15"/>
    <row r="1119" s="49" customFormat="1" ht="15"/>
    <row r="1120" s="49" customFormat="1" ht="15"/>
    <row r="1121" s="49" customFormat="1" ht="15"/>
    <row r="1122" s="49" customFormat="1" ht="15"/>
    <row r="1123" s="49" customFormat="1" ht="15"/>
    <row r="1124" s="49" customFormat="1" ht="15"/>
    <row r="1125" s="49" customFormat="1" ht="15"/>
    <row r="1126" s="49" customFormat="1" ht="15"/>
    <row r="1127" s="49" customFormat="1" ht="15"/>
    <row r="1128" s="49" customFormat="1" ht="15"/>
    <row r="1129" s="49" customFormat="1" ht="15"/>
    <row r="1130" s="49" customFormat="1" ht="15"/>
    <row r="1131" s="49" customFormat="1" ht="15"/>
    <row r="1132" s="49" customFormat="1" ht="15"/>
    <row r="1133" s="49" customFormat="1" ht="15"/>
    <row r="1134" s="49" customFormat="1" ht="15"/>
    <row r="1135" s="49" customFormat="1" ht="15"/>
    <row r="1136" s="49" customFormat="1" ht="15"/>
    <row r="1137" s="49" customFormat="1" ht="15"/>
    <row r="1138" s="49" customFormat="1" ht="15"/>
    <row r="1139" s="49" customFormat="1" ht="15"/>
    <row r="1140" s="49" customFormat="1" ht="15"/>
    <row r="1141" s="49" customFormat="1" ht="15"/>
    <row r="1142" s="49" customFormat="1" ht="15"/>
    <row r="1143" s="49" customFormat="1" ht="15"/>
    <row r="1144" s="49" customFormat="1" ht="15"/>
    <row r="1145" s="49" customFormat="1" ht="15"/>
    <row r="1146" s="49" customFormat="1" ht="15"/>
    <row r="1147" s="49" customFormat="1" ht="15"/>
    <row r="1148" s="49" customFormat="1" ht="15"/>
    <row r="1149" s="49" customFormat="1" ht="15"/>
    <row r="1150" s="49" customFormat="1" ht="15"/>
    <row r="1151" s="49" customFormat="1" ht="15"/>
    <row r="1152" s="49" customFormat="1" ht="15"/>
    <row r="1153" s="49" customFormat="1" ht="15"/>
    <row r="1154" s="49" customFormat="1" ht="15"/>
    <row r="1155" s="49" customFormat="1" ht="15"/>
    <row r="1156" s="49" customFormat="1" ht="15"/>
    <row r="1157" s="49" customFormat="1" ht="15"/>
    <row r="1158" s="49" customFormat="1" ht="15"/>
    <row r="1159" s="49" customFormat="1" ht="15"/>
    <row r="1160" s="49" customFormat="1" ht="15"/>
    <row r="1161" s="49" customFormat="1" ht="15"/>
    <row r="1162" s="49" customFormat="1" ht="15"/>
    <row r="1163" s="49" customFormat="1" ht="15"/>
    <row r="1164" s="49" customFormat="1" ht="15"/>
    <row r="1165" s="49" customFormat="1" ht="15"/>
    <row r="1166" s="49" customFormat="1" ht="15"/>
    <row r="1167" s="49" customFormat="1" ht="15"/>
    <row r="1168" s="49" customFormat="1" ht="15"/>
    <row r="1169" s="49" customFormat="1" ht="15"/>
    <row r="1170" s="49" customFormat="1" ht="15"/>
    <row r="1171" s="49" customFormat="1" ht="15"/>
    <row r="1172" s="49" customFormat="1" ht="15"/>
    <row r="1173" s="49" customFormat="1" ht="15"/>
    <row r="1174" s="49" customFormat="1" ht="15"/>
    <row r="1175" s="49" customFormat="1" ht="15"/>
    <row r="1176" s="49" customFormat="1" ht="15"/>
    <row r="1177" s="49" customFormat="1" ht="15"/>
    <row r="1178" s="49" customFormat="1" ht="15"/>
    <row r="1179" s="49" customFormat="1" ht="15"/>
    <row r="1180" s="49" customFormat="1" ht="15"/>
    <row r="1181" s="49" customFormat="1" ht="15"/>
    <row r="1182" s="49" customFormat="1" ht="15"/>
    <row r="1183" s="49" customFormat="1" ht="15"/>
    <row r="1184" s="49" customFormat="1" ht="15"/>
    <row r="1185" spans="1:15" s="49" customFormat="1" ht="15"/>
    <row r="1186" spans="1:15" s="49" customFormat="1" ht="15"/>
    <row r="1187" spans="1:15" s="49" customFormat="1" ht="15"/>
    <row r="1188" spans="1:15" s="49" customFormat="1" ht="15"/>
    <row r="1189" spans="1:15" s="49" customFormat="1" ht="15"/>
    <row r="1190" spans="1:15" s="49" customFormat="1" ht="15"/>
    <row r="1191" spans="1:15" s="49" customFormat="1" ht="15"/>
    <row r="1192" spans="1:15" s="49" customFormat="1" ht="15"/>
    <row r="1193" spans="1:15" s="49" customFormat="1" ht="15"/>
    <row r="1194" spans="1:15" s="49" customFormat="1" ht="15"/>
    <row r="1195" spans="1:15" s="49" customFormat="1" ht="15"/>
    <row r="1196" spans="1:15" s="49" customFormat="1" ht="15"/>
    <row r="1197" spans="1:15">
      <c r="A1197" s="49"/>
      <c r="B1197" s="49"/>
      <c r="C1197" s="49"/>
      <c r="D1197" s="49"/>
      <c r="E1197" s="49"/>
      <c r="F1197" s="49"/>
      <c r="G1197" s="49"/>
      <c r="H1197" s="49"/>
      <c r="I1197" s="49"/>
      <c r="J1197" s="49"/>
      <c r="K1197" s="49"/>
      <c r="L1197" s="49"/>
      <c r="M1197" s="49"/>
      <c r="N1197" s="49"/>
      <c r="O1197" s="49"/>
    </row>
    <row r="1198" spans="1:15">
      <c r="A1198" s="49"/>
      <c r="B1198" s="49"/>
      <c r="C1198" s="49"/>
      <c r="D1198" s="49"/>
      <c r="E1198" s="49"/>
      <c r="F1198" s="49"/>
      <c r="G1198" s="49"/>
      <c r="H1198" s="49"/>
      <c r="I1198" s="49"/>
      <c r="J1198" s="49"/>
      <c r="K1198" s="49"/>
      <c r="L1198" s="49"/>
      <c r="M1198" s="49"/>
      <c r="N1198" s="49"/>
      <c r="O1198" s="49"/>
    </row>
    <row r="1199" spans="1:15">
      <c r="A1199" s="49"/>
      <c r="B1199" s="49"/>
      <c r="C1199" s="49"/>
      <c r="D1199" s="49"/>
      <c r="E1199" s="49"/>
      <c r="F1199" s="49"/>
      <c r="G1199" s="49"/>
      <c r="H1199" s="49"/>
      <c r="I1199" s="49"/>
      <c r="J1199" s="49"/>
      <c r="K1199" s="49"/>
      <c r="L1199" s="49"/>
      <c r="M1199" s="49"/>
      <c r="N1199" s="49"/>
      <c r="O1199" s="49"/>
    </row>
    <row r="1200" spans="1:15">
      <c r="A1200" s="49"/>
      <c r="B1200" s="49"/>
      <c r="C1200" s="49"/>
      <c r="D1200" s="49"/>
      <c r="E1200" s="49"/>
      <c r="F1200" s="49"/>
      <c r="G1200" s="49"/>
      <c r="H1200" s="49"/>
      <c r="I1200" s="49"/>
      <c r="J1200" s="49"/>
      <c r="K1200" s="49"/>
      <c r="L1200" s="49"/>
      <c r="M1200" s="49"/>
      <c r="N1200" s="49"/>
      <c r="O1200" s="49"/>
    </row>
  </sheetData>
  <phoneticPr fontId="15" type="noConversion"/>
  <printOptions horizontalCentered="1" verticalCentered="1"/>
  <pageMargins left="0.19685039370078741" right="0.19685039370078741" top="0.23622047244094491" bottom="0" header="0.19685039370078741" footer="0.51181102362204722"/>
  <pageSetup paperSize="9" scale="48" firstPageNumber="18" orientation="landscape" r:id="rId1"/>
  <headerFooter alignWithMargins="0">
    <oddHeader>&amp;L&amp;"Times New Roman,Gras"DGRH A1-1&amp;RJuin 2013</oddHeader>
    <oddFooter>&amp;L        (Source:  enquête enseignants non permanents, DGRH A1-1, juin 2013)&amp;R&amp;"Times New Roman,Gras"&amp;12&amp;P</oddFooter>
  </headerFooter>
</worksheet>
</file>

<file path=xl/worksheets/sheet23.xml><?xml version="1.0" encoding="utf-8"?>
<worksheet xmlns="http://schemas.openxmlformats.org/spreadsheetml/2006/main" xmlns:r="http://schemas.openxmlformats.org/officeDocument/2006/relationships">
  <sheetPr codeName="Feuil25" enableFormatConditionsCalculation="0"/>
  <dimension ref="A1:O212"/>
  <sheetViews>
    <sheetView showZeros="0" tabSelected="1" topLeftCell="B1" zoomScaleNormal="100" workbookViewId="0">
      <pane xSplit="1" ySplit="2" topLeftCell="C3" activePane="bottomRight" state="frozen"/>
      <selection activeCell="F25" sqref="F25"/>
      <selection pane="topRight" activeCell="F25" sqref="F25"/>
      <selection pane="bottomLeft" activeCell="F25" sqref="F25"/>
      <selection pane="bottomRight" activeCell="F25" sqref="F25"/>
    </sheetView>
  </sheetViews>
  <sheetFormatPr baseColWidth="10" defaultColWidth="11.42578125" defaultRowHeight="11.45" customHeight="1"/>
  <cols>
    <col min="1" max="1" width="10.7109375" style="107" hidden="1" customWidth="1"/>
    <col min="2" max="2" width="29" style="107" customWidth="1"/>
    <col min="3" max="4" width="9.7109375" style="107" customWidth="1"/>
    <col min="5" max="5" width="9.7109375" style="113" customWidth="1"/>
    <col min="6" max="13" width="9.7109375" style="107" customWidth="1"/>
    <col min="14" max="15" width="12.7109375" style="107" customWidth="1"/>
    <col min="16" max="16384" width="11.42578125" style="107"/>
  </cols>
  <sheetData>
    <row r="1" spans="1:15" ht="17.25" customHeight="1" thickTop="1">
      <c r="A1" s="107" t="s">
        <v>698</v>
      </c>
      <c r="B1" s="108" t="s">
        <v>699</v>
      </c>
      <c r="C1" s="1929" t="s">
        <v>372</v>
      </c>
      <c r="D1" s="1930"/>
      <c r="E1" s="1931"/>
      <c r="F1" s="1932" t="s">
        <v>373</v>
      </c>
      <c r="G1" s="1930"/>
      <c r="H1" s="1933"/>
      <c r="I1" s="1929" t="s">
        <v>941</v>
      </c>
      <c r="J1" s="1930"/>
      <c r="K1" s="1933"/>
      <c r="L1" s="1929" t="s">
        <v>447</v>
      </c>
      <c r="M1" s="1930"/>
      <c r="N1" s="1933"/>
      <c r="O1" s="1927" t="s">
        <v>700</v>
      </c>
    </row>
    <row r="2" spans="1:15" ht="11.25" customHeight="1">
      <c r="B2" s="851" t="s">
        <v>155</v>
      </c>
      <c r="C2" s="856" t="s">
        <v>701</v>
      </c>
      <c r="D2" s="109" t="s">
        <v>702</v>
      </c>
      <c r="E2" s="109" t="s">
        <v>550</v>
      </c>
      <c r="F2" s="109" t="s">
        <v>701</v>
      </c>
      <c r="G2" s="109" t="s">
        <v>702</v>
      </c>
      <c r="H2" s="857" t="s">
        <v>550</v>
      </c>
      <c r="I2" s="856" t="s">
        <v>701</v>
      </c>
      <c r="J2" s="109" t="s">
        <v>702</v>
      </c>
      <c r="K2" s="857" t="s">
        <v>550</v>
      </c>
      <c r="L2" s="856" t="s">
        <v>701</v>
      </c>
      <c r="M2" s="109" t="s">
        <v>702</v>
      </c>
      <c r="N2" s="857" t="s">
        <v>550</v>
      </c>
      <c r="O2" s="1928"/>
    </row>
    <row r="3" spans="1:15" ht="11.45" customHeight="1">
      <c r="A3" s="107" t="s">
        <v>224</v>
      </c>
      <c r="B3" s="852" t="s">
        <v>467</v>
      </c>
      <c r="C3" s="858">
        <v>12</v>
      </c>
      <c r="D3" s="848">
        <v>21</v>
      </c>
      <c r="E3" s="848">
        <v>33</v>
      </c>
      <c r="F3" s="848">
        <v>33</v>
      </c>
      <c r="G3" s="848">
        <v>42</v>
      </c>
      <c r="H3" s="859">
        <v>75</v>
      </c>
      <c r="I3" s="858">
        <v>24</v>
      </c>
      <c r="J3" s="848">
        <v>64</v>
      </c>
      <c r="K3" s="859">
        <v>88</v>
      </c>
      <c r="L3" s="858">
        <v>69</v>
      </c>
      <c r="M3" s="848">
        <v>127</v>
      </c>
      <c r="N3" s="859">
        <v>196</v>
      </c>
      <c r="O3" s="872">
        <v>161.5</v>
      </c>
    </row>
    <row r="4" spans="1:15" ht="11.45" customHeight="1">
      <c r="A4" s="107" t="s">
        <v>225</v>
      </c>
      <c r="B4" s="853" t="s">
        <v>468</v>
      </c>
      <c r="C4" s="860">
        <v>0</v>
      </c>
      <c r="D4" s="654">
        <v>2</v>
      </c>
      <c r="E4" s="654">
        <v>2</v>
      </c>
      <c r="F4" s="654">
        <v>0</v>
      </c>
      <c r="G4" s="654">
        <v>5</v>
      </c>
      <c r="H4" s="861">
        <v>5</v>
      </c>
      <c r="I4" s="860">
        <v>10</v>
      </c>
      <c r="J4" s="654">
        <v>9</v>
      </c>
      <c r="K4" s="861">
        <v>19</v>
      </c>
      <c r="L4" s="860">
        <v>10</v>
      </c>
      <c r="M4" s="654">
        <v>16</v>
      </c>
      <c r="N4" s="861">
        <v>26</v>
      </c>
      <c r="O4" s="873">
        <v>21</v>
      </c>
    </row>
    <row r="5" spans="1:15" ht="11.45" customHeight="1">
      <c r="A5" s="107" t="s">
        <v>226</v>
      </c>
      <c r="B5" s="853" t="s">
        <v>469</v>
      </c>
      <c r="C5" s="860">
        <v>3</v>
      </c>
      <c r="D5" s="654">
        <v>1</v>
      </c>
      <c r="E5" s="654">
        <v>4</v>
      </c>
      <c r="F5" s="654">
        <v>2</v>
      </c>
      <c r="G5" s="654">
        <v>0</v>
      </c>
      <c r="H5" s="861">
        <v>2</v>
      </c>
      <c r="I5" s="860">
        <v>1</v>
      </c>
      <c r="J5" s="654">
        <v>1</v>
      </c>
      <c r="K5" s="861">
        <v>2</v>
      </c>
      <c r="L5" s="860">
        <v>6</v>
      </c>
      <c r="M5" s="654">
        <v>2</v>
      </c>
      <c r="N5" s="861">
        <v>8</v>
      </c>
      <c r="O5" s="873">
        <v>5</v>
      </c>
    </row>
    <row r="6" spans="1:15" ht="11.45" customHeight="1">
      <c r="A6" s="107" t="s">
        <v>227</v>
      </c>
      <c r="B6" s="853" t="s">
        <v>754</v>
      </c>
      <c r="C6" s="860">
        <v>0</v>
      </c>
      <c r="D6" s="654">
        <v>0</v>
      </c>
      <c r="E6" s="654">
        <v>0</v>
      </c>
      <c r="F6" s="654">
        <v>0</v>
      </c>
      <c r="G6" s="654">
        <v>0</v>
      </c>
      <c r="H6" s="861">
        <v>0</v>
      </c>
      <c r="I6" s="860">
        <v>2</v>
      </c>
      <c r="J6" s="654">
        <v>1</v>
      </c>
      <c r="K6" s="861">
        <v>3</v>
      </c>
      <c r="L6" s="860">
        <v>2</v>
      </c>
      <c r="M6" s="654">
        <v>1</v>
      </c>
      <c r="N6" s="861">
        <v>3</v>
      </c>
      <c r="O6" s="873">
        <v>2</v>
      </c>
    </row>
    <row r="7" spans="1:15" ht="11.45" customHeight="1">
      <c r="B7" s="854" t="s">
        <v>156</v>
      </c>
      <c r="C7" s="862">
        <v>15</v>
      </c>
      <c r="D7" s="849">
        <v>24</v>
      </c>
      <c r="E7" s="849">
        <v>39</v>
      </c>
      <c r="F7" s="849">
        <v>35</v>
      </c>
      <c r="G7" s="849">
        <v>47</v>
      </c>
      <c r="H7" s="863">
        <v>82</v>
      </c>
      <c r="I7" s="864">
        <v>37</v>
      </c>
      <c r="J7" s="849">
        <v>75</v>
      </c>
      <c r="K7" s="863">
        <v>112</v>
      </c>
      <c r="L7" s="864">
        <v>87</v>
      </c>
      <c r="M7" s="849">
        <v>146</v>
      </c>
      <c r="N7" s="863">
        <v>233</v>
      </c>
      <c r="O7" s="855">
        <v>189.5</v>
      </c>
    </row>
    <row r="8" spans="1:15" ht="11.45" customHeight="1">
      <c r="A8" s="107" t="s">
        <v>228</v>
      </c>
      <c r="B8" s="852" t="s">
        <v>470</v>
      </c>
      <c r="C8" s="858">
        <v>0</v>
      </c>
      <c r="D8" s="848">
        <v>14</v>
      </c>
      <c r="E8" s="848">
        <v>14</v>
      </c>
      <c r="F8" s="848">
        <v>0</v>
      </c>
      <c r="G8" s="848">
        <v>7</v>
      </c>
      <c r="H8" s="859">
        <v>7</v>
      </c>
      <c r="I8" s="858">
        <v>0</v>
      </c>
      <c r="J8" s="848">
        <v>19</v>
      </c>
      <c r="K8" s="859">
        <v>19</v>
      </c>
      <c r="L8" s="858">
        <v>0</v>
      </c>
      <c r="M8" s="848">
        <v>40</v>
      </c>
      <c r="N8" s="859">
        <v>40</v>
      </c>
      <c r="O8" s="872">
        <v>40</v>
      </c>
    </row>
    <row r="9" spans="1:15" ht="11.45" customHeight="1">
      <c r="A9" s="107" t="s">
        <v>229</v>
      </c>
      <c r="B9" s="853" t="s">
        <v>703</v>
      </c>
      <c r="C9" s="860">
        <v>0</v>
      </c>
      <c r="D9" s="654">
        <v>0</v>
      </c>
      <c r="E9" s="654">
        <v>0</v>
      </c>
      <c r="F9" s="654">
        <v>0</v>
      </c>
      <c r="G9" s="654">
        <v>2</v>
      </c>
      <c r="H9" s="861">
        <v>2</v>
      </c>
      <c r="I9" s="860">
        <v>8</v>
      </c>
      <c r="J9" s="654">
        <v>14</v>
      </c>
      <c r="K9" s="861">
        <v>22</v>
      </c>
      <c r="L9" s="860">
        <v>8</v>
      </c>
      <c r="M9" s="654">
        <v>16</v>
      </c>
      <c r="N9" s="861">
        <v>24</v>
      </c>
      <c r="O9" s="873">
        <v>20</v>
      </c>
    </row>
    <row r="10" spans="1:15" ht="11.45" customHeight="1">
      <c r="B10" s="854" t="s">
        <v>157</v>
      </c>
      <c r="C10" s="864">
        <v>0</v>
      </c>
      <c r="D10" s="849">
        <v>14</v>
      </c>
      <c r="E10" s="849">
        <v>14</v>
      </c>
      <c r="F10" s="849">
        <v>0</v>
      </c>
      <c r="G10" s="849">
        <v>9</v>
      </c>
      <c r="H10" s="863">
        <v>9</v>
      </c>
      <c r="I10" s="864">
        <v>8</v>
      </c>
      <c r="J10" s="849">
        <v>33</v>
      </c>
      <c r="K10" s="863">
        <v>41</v>
      </c>
      <c r="L10" s="864">
        <v>8</v>
      </c>
      <c r="M10" s="849">
        <v>56</v>
      </c>
      <c r="N10" s="863">
        <v>64</v>
      </c>
      <c r="O10" s="855">
        <v>60</v>
      </c>
    </row>
    <row r="11" spans="1:15" ht="11.45" customHeight="1">
      <c r="A11" s="107" t="s">
        <v>230</v>
      </c>
      <c r="B11" s="852" t="s">
        <v>473</v>
      </c>
      <c r="C11" s="858">
        <v>2</v>
      </c>
      <c r="D11" s="848">
        <v>7</v>
      </c>
      <c r="E11" s="848">
        <v>9</v>
      </c>
      <c r="F11" s="848">
        <v>1</v>
      </c>
      <c r="G11" s="848">
        <v>8</v>
      </c>
      <c r="H11" s="859">
        <v>9</v>
      </c>
      <c r="I11" s="858">
        <v>2</v>
      </c>
      <c r="J11" s="848">
        <v>22</v>
      </c>
      <c r="K11" s="859">
        <v>24</v>
      </c>
      <c r="L11" s="858">
        <v>5</v>
      </c>
      <c r="M11" s="848">
        <v>37</v>
      </c>
      <c r="N11" s="859">
        <v>42</v>
      </c>
      <c r="O11" s="872">
        <v>39.5</v>
      </c>
    </row>
    <row r="12" spans="1:15" s="1154" customFormat="1" ht="25.5" customHeight="1">
      <c r="B12" s="1155" t="s">
        <v>991</v>
      </c>
      <c r="C12" s="1156">
        <v>2</v>
      </c>
      <c r="D12" s="1157">
        <v>7</v>
      </c>
      <c r="E12" s="1158">
        <v>9</v>
      </c>
      <c r="F12" s="1157">
        <v>1</v>
      </c>
      <c r="G12" s="1157">
        <v>8</v>
      </c>
      <c r="H12" s="1159">
        <v>9</v>
      </c>
      <c r="I12" s="1156">
        <v>2</v>
      </c>
      <c r="J12" s="1157">
        <v>22</v>
      </c>
      <c r="K12" s="1159">
        <v>24</v>
      </c>
      <c r="L12" s="1156">
        <v>5</v>
      </c>
      <c r="M12" s="1157">
        <v>37</v>
      </c>
      <c r="N12" s="1159">
        <v>42</v>
      </c>
      <c r="O12" s="1160">
        <v>39.5</v>
      </c>
    </row>
    <row r="13" spans="1:15" ht="11.45" customHeight="1">
      <c r="A13" s="107" t="s">
        <v>231</v>
      </c>
      <c r="B13" s="852" t="s">
        <v>474</v>
      </c>
      <c r="C13" s="865">
        <v>1</v>
      </c>
      <c r="D13" s="850">
        <v>14</v>
      </c>
      <c r="E13" s="848">
        <v>15</v>
      </c>
      <c r="F13" s="850">
        <v>2</v>
      </c>
      <c r="G13" s="850">
        <v>19</v>
      </c>
      <c r="H13" s="866">
        <v>21</v>
      </c>
      <c r="I13" s="865">
        <v>12</v>
      </c>
      <c r="J13" s="850">
        <v>18</v>
      </c>
      <c r="K13" s="866">
        <v>30</v>
      </c>
      <c r="L13" s="865">
        <v>15</v>
      </c>
      <c r="M13" s="850">
        <v>51</v>
      </c>
      <c r="N13" s="859">
        <v>66</v>
      </c>
      <c r="O13" s="874">
        <v>58.5</v>
      </c>
    </row>
    <row r="14" spans="1:15" ht="11.45" customHeight="1">
      <c r="A14" s="107" t="s">
        <v>232</v>
      </c>
      <c r="B14" s="853" t="s">
        <v>704</v>
      </c>
      <c r="C14" s="867">
        <v>0</v>
      </c>
      <c r="D14" s="660">
        <v>0</v>
      </c>
      <c r="E14" s="654">
        <v>0</v>
      </c>
      <c r="F14" s="660">
        <v>0</v>
      </c>
      <c r="G14" s="660">
        <v>0</v>
      </c>
      <c r="H14" s="868">
        <v>0</v>
      </c>
      <c r="I14" s="867">
        <v>8</v>
      </c>
      <c r="J14" s="660">
        <v>8</v>
      </c>
      <c r="K14" s="868">
        <v>16</v>
      </c>
      <c r="L14" s="867">
        <v>8</v>
      </c>
      <c r="M14" s="660">
        <v>8</v>
      </c>
      <c r="N14" s="861">
        <v>16</v>
      </c>
      <c r="O14" s="875">
        <v>12</v>
      </c>
    </row>
    <row r="15" spans="1:15" ht="11.45" customHeight="1">
      <c r="A15" s="107" t="s">
        <v>233</v>
      </c>
      <c r="B15" s="853" t="s">
        <v>476</v>
      </c>
      <c r="C15" s="867">
        <v>1</v>
      </c>
      <c r="D15" s="660">
        <v>0</v>
      </c>
      <c r="E15" s="654">
        <v>1</v>
      </c>
      <c r="F15" s="660">
        <v>2</v>
      </c>
      <c r="G15" s="660">
        <v>0</v>
      </c>
      <c r="H15" s="868">
        <v>2</v>
      </c>
      <c r="I15" s="867">
        <v>1</v>
      </c>
      <c r="J15" s="660">
        <v>2</v>
      </c>
      <c r="K15" s="868">
        <v>3</v>
      </c>
      <c r="L15" s="867">
        <v>4</v>
      </c>
      <c r="M15" s="660">
        <v>2</v>
      </c>
      <c r="N15" s="861">
        <v>6</v>
      </c>
      <c r="O15" s="875">
        <v>4</v>
      </c>
    </row>
    <row r="16" spans="1:15" ht="11.45" customHeight="1">
      <c r="B16" s="854" t="s">
        <v>159</v>
      </c>
      <c r="C16" s="864">
        <v>2</v>
      </c>
      <c r="D16" s="849">
        <v>14</v>
      </c>
      <c r="E16" s="849">
        <v>16</v>
      </c>
      <c r="F16" s="849">
        <v>4</v>
      </c>
      <c r="G16" s="849">
        <v>19</v>
      </c>
      <c r="H16" s="863">
        <v>23</v>
      </c>
      <c r="I16" s="864">
        <v>21</v>
      </c>
      <c r="J16" s="849">
        <v>28</v>
      </c>
      <c r="K16" s="863">
        <v>49</v>
      </c>
      <c r="L16" s="864">
        <v>27</v>
      </c>
      <c r="M16" s="849">
        <v>61</v>
      </c>
      <c r="N16" s="863">
        <v>88</v>
      </c>
      <c r="O16" s="855">
        <v>74.5</v>
      </c>
    </row>
    <row r="17" spans="1:15" ht="11.45" customHeight="1">
      <c r="A17" s="107" t="s">
        <v>234</v>
      </c>
      <c r="B17" s="852" t="s">
        <v>478</v>
      </c>
      <c r="C17" s="858">
        <v>0</v>
      </c>
      <c r="D17" s="848">
        <v>3</v>
      </c>
      <c r="E17" s="848">
        <v>3</v>
      </c>
      <c r="F17" s="848">
        <v>0</v>
      </c>
      <c r="G17" s="848">
        <v>19</v>
      </c>
      <c r="H17" s="859">
        <v>19</v>
      </c>
      <c r="I17" s="858">
        <v>0</v>
      </c>
      <c r="J17" s="848">
        <v>11</v>
      </c>
      <c r="K17" s="859">
        <v>11</v>
      </c>
      <c r="L17" s="858">
        <v>0</v>
      </c>
      <c r="M17" s="848">
        <v>33</v>
      </c>
      <c r="N17" s="859">
        <v>33</v>
      </c>
      <c r="O17" s="872">
        <v>33</v>
      </c>
    </row>
    <row r="18" spans="1:15" ht="11.45" customHeight="1">
      <c r="A18" s="107" t="s">
        <v>235</v>
      </c>
      <c r="B18" s="853" t="s">
        <v>479</v>
      </c>
      <c r="C18" s="860">
        <v>2</v>
      </c>
      <c r="D18" s="654">
        <v>0</v>
      </c>
      <c r="E18" s="654">
        <v>2</v>
      </c>
      <c r="F18" s="654">
        <v>0</v>
      </c>
      <c r="G18" s="654">
        <v>2</v>
      </c>
      <c r="H18" s="861">
        <v>2</v>
      </c>
      <c r="I18" s="860">
        <v>2</v>
      </c>
      <c r="J18" s="654">
        <v>10</v>
      </c>
      <c r="K18" s="861">
        <v>12</v>
      </c>
      <c r="L18" s="860">
        <v>4</v>
      </c>
      <c r="M18" s="654">
        <v>12</v>
      </c>
      <c r="N18" s="861">
        <v>16</v>
      </c>
      <c r="O18" s="873">
        <v>14</v>
      </c>
    </row>
    <row r="19" spans="1:15" ht="11.45" customHeight="1">
      <c r="A19" s="107" t="s">
        <v>236</v>
      </c>
      <c r="B19" s="853" t="s">
        <v>480</v>
      </c>
      <c r="C19" s="860">
        <v>0</v>
      </c>
      <c r="D19" s="654">
        <v>3</v>
      </c>
      <c r="E19" s="654">
        <v>3</v>
      </c>
      <c r="F19" s="654">
        <v>0</v>
      </c>
      <c r="G19" s="654">
        <v>17</v>
      </c>
      <c r="H19" s="861">
        <v>17</v>
      </c>
      <c r="I19" s="860">
        <v>9</v>
      </c>
      <c r="J19" s="654">
        <v>2</v>
      </c>
      <c r="K19" s="861">
        <v>11</v>
      </c>
      <c r="L19" s="860">
        <v>9</v>
      </c>
      <c r="M19" s="654">
        <v>22</v>
      </c>
      <c r="N19" s="861">
        <v>31</v>
      </c>
      <c r="O19" s="873">
        <v>26.5</v>
      </c>
    </row>
    <row r="20" spans="1:15" ht="11.45" customHeight="1">
      <c r="A20" s="107" t="s">
        <v>237</v>
      </c>
      <c r="B20" s="853" t="s">
        <v>481</v>
      </c>
      <c r="C20" s="860">
        <v>14</v>
      </c>
      <c r="D20" s="654">
        <v>1</v>
      </c>
      <c r="E20" s="654">
        <v>15</v>
      </c>
      <c r="F20" s="654">
        <v>5</v>
      </c>
      <c r="G20" s="654">
        <v>3</v>
      </c>
      <c r="H20" s="861">
        <v>8</v>
      </c>
      <c r="I20" s="860">
        <v>50</v>
      </c>
      <c r="J20" s="654">
        <v>3</v>
      </c>
      <c r="K20" s="861">
        <v>53</v>
      </c>
      <c r="L20" s="860">
        <v>69</v>
      </c>
      <c r="M20" s="654">
        <v>7</v>
      </c>
      <c r="N20" s="861">
        <v>76</v>
      </c>
      <c r="O20" s="873">
        <v>41.5</v>
      </c>
    </row>
    <row r="21" spans="1:15" ht="11.45" customHeight="1">
      <c r="A21" s="107" t="s">
        <v>238</v>
      </c>
      <c r="B21" s="853" t="s">
        <v>482</v>
      </c>
      <c r="C21" s="860">
        <v>0</v>
      </c>
      <c r="D21" s="654">
        <v>6</v>
      </c>
      <c r="E21" s="654">
        <v>6</v>
      </c>
      <c r="F21" s="654">
        <v>1</v>
      </c>
      <c r="G21" s="654">
        <v>12</v>
      </c>
      <c r="H21" s="861">
        <v>13</v>
      </c>
      <c r="I21" s="860">
        <v>13</v>
      </c>
      <c r="J21" s="654">
        <v>13</v>
      </c>
      <c r="K21" s="861">
        <v>26</v>
      </c>
      <c r="L21" s="860">
        <v>14</v>
      </c>
      <c r="M21" s="654">
        <v>31</v>
      </c>
      <c r="N21" s="861">
        <v>45</v>
      </c>
      <c r="O21" s="873">
        <v>38</v>
      </c>
    </row>
    <row r="22" spans="1:15" ht="11.45" customHeight="1">
      <c r="A22" s="107" t="s">
        <v>239</v>
      </c>
      <c r="B22" s="853" t="s">
        <v>483</v>
      </c>
      <c r="C22" s="860">
        <v>0</v>
      </c>
      <c r="D22" s="654">
        <v>0</v>
      </c>
      <c r="E22" s="654">
        <v>0</v>
      </c>
      <c r="F22" s="654">
        <v>0</v>
      </c>
      <c r="G22" s="654">
        <v>0</v>
      </c>
      <c r="H22" s="861">
        <v>0</v>
      </c>
      <c r="I22" s="860">
        <v>8</v>
      </c>
      <c r="J22" s="654">
        <v>1</v>
      </c>
      <c r="K22" s="861">
        <v>9</v>
      </c>
      <c r="L22" s="860">
        <v>8</v>
      </c>
      <c r="M22" s="654">
        <v>1</v>
      </c>
      <c r="N22" s="861">
        <v>9</v>
      </c>
      <c r="O22" s="873">
        <v>5</v>
      </c>
    </row>
    <row r="23" spans="1:15" ht="11.45" customHeight="1">
      <c r="A23" s="107" t="s">
        <v>240</v>
      </c>
      <c r="B23" s="853" t="s">
        <v>938</v>
      </c>
      <c r="C23" s="860">
        <v>8</v>
      </c>
      <c r="D23" s="654">
        <v>2</v>
      </c>
      <c r="E23" s="654">
        <v>10</v>
      </c>
      <c r="F23" s="654">
        <v>0</v>
      </c>
      <c r="G23" s="654">
        <v>0</v>
      </c>
      <c r="H23" s="861">
        <v>0</v>
      </c>
      <c r="I23" s="860">
        <v>0</v>
      </c>
      <c r="J23" s="654">
        <v>7</v>
      </c>
      <c r="K23" s="861">
        <v>7</v>
      </c>
      <c r="L23" s="860">
        <v>8</v>
      </c>
      <c r="M23" s="654">
        <v>9</v>
      </c>
      <c r="N23" s="861">
        <v>17</v>
      </c>
      <c r="O23" s="873">
        <v>13</v>
      </c>
    </row>
    <row r="24" spans="1:15" ht="11.45" customHeight="1">
      <c r="B24" s="854" t="s">
        <v>160</v>
      </c>
      <c r="C24" s="864">
        <v>24</v>
      </c>
      <c r="D24" s="849">
        <v>15</v>
      </c>
      <c r="E24" s="849">
        <v>39</v>
      </c>
      <c r="F24" s="849">
        <v>6</v>
      </c>
      <c r="G24" s="849">
        <v>53</v>
      </c>
      <c r="H24" s="863">
        <v>59</v>
      </c>
      <c r="I24" s="864">
        <v>82</v>
      </c>
      <c r="J24" s="849">
        <v>47</v>
      </c>
      <c r="K24" s="863">
        <v>129</v>
      </c>
      <c r="L24" s="864">
        <v>112</v>
      </c>
      <c r="M24" s="849">
        <v>115</v>
      </c>
      <c r="N24" s="863">
        <v>227</v>
      </c>
      <c r="O24" s="855">
        <v>171</v>
      </c>
    </row>
    <row r="25" spans="1:15" ht="11.45" customHeight="1">
      <c r="A25" s="107" t="s">
        <v>241</v>
      </c>
      <c r="B25" s="852" t="s">
        <v>485</v>
      </c>
      <c r="C25" s="858">
        <v>15</v>
      </c>
      <c r="D25" s="848">
        <v>7</v>
      </c>
      <c r="E25" s="848">
        <v>22</v>
      </c>
      <c r="F25" s="848">
        <v>13</v>
      </c>
      <c r="G25" s="848">
        <v>19</v>
      </c>
      <c r="H25" s="859">
        <v>32</v>
      </c>
      <c r="I25" s="858">
        <v>27</v>
      </c>
      <c r="J25" s="848">
        <v>16</v>
      </c>
      <c r="K25" s="859">
        <v>43</v>
      </c>
      <c r="L25" s="858">
        <v>55</v>
      </c>
      <c r="M25" s="848">
        <v>42</v>
      </c>
      <c r="N25" s="859">
        <v>97</v>
      </c>
      <c r="O25" s="872">
        <v>69.5</v>
      </c>
    </row>
    <row r="26" spans="1:15" ht="11.45" customHeight="1">
      <c r="A26" s="107" t="s">
        <v>242</v>
      </c>
      <c r="B26" s="853" t="s">
        <v>487</v>
      </c>
      <c r="C26" s="860">
        <v>0</v>
      </c>
      <c r="D26" s="654">
        <v>0</v>
      </c>
      <c r="E26" s="654">
        <v>0</v>
      </c>
      <c r="F26" s="654">
        <v>0</v>
      </c>
      <c r="G26" s="654">
        <v>2</v>
      </c>
      <c r="H26" s="861">
        <v>2</v>
      </c>
      <c r="I26" s="860">
        <v>1</v>
      </c>
      <c r="J26" s="654">
        <v>3</v>
      </c>
      <c r="K26" s="861">
        <v>4</v>
      </c>
      <c r="L26" s="860">
        <v>1</v>
      </c>
      <c r="M26" s="654">
        <v>5</v>
      </c>
      <c r="N26" s="861">
        <v>6</v>
      </c>
      <c r="O26" s="873">
        <v>5.5</v>
      </c>
    </row>
    <row r="27" spans="1:15" ht="11.45" customHeight="1">
      <c r="B27" s="854" t="s">
        <v>161</v>
      </c>
      <c r="C27" s="864">
        <v>15</v>
      </c>
      <c r="D27" s="849">
        <v>7</v>
      </c>
      <c r="E27" s="849">
        <v>22</v>
      </c>
      <c r="F27" s="849">
        <v>13</v>
      </c>
      <c r="G27" s="849">
        <v>21</v>
      </c>
      <c r="H27" s="863">
        <v>34</v>
      </c>
      <c r="I27" s="864">
        <v>28</v>
      </c>
      <c r="J27" s="849">
        <v>19</v>
      </c>
      <c r="K27" s="863">
        <v>47</v>
      </c>
      <c r="L27" s="864">
        <v>56</v>
      </c>
      <c r="M27" s="849">
        <v>47</v>
      </c>
      <c r="N27" s="863">
        <v>103</v>
      </c>
      <c r="O27" s="855">
        <v>75</v>
      </c>
    </row>
    <row r="28" spans="1:15" ht="11.45" customHeight="1">
      <c r="A28" s="107" t="s">
        <v>243</v>
      </c>
      <c r="B28" s="852" t="s">
        <v>489</v>
      </c>
      <c r="C28" s="865">
        <v>0</v>
      </c>
      <c r="D28" s="850">
        <v>7</v>
      </c>
      <c r="E28" s="848">
        <v>7</v>
      </c>
      <c r="F28" s="850">
        <v>0</v>
      </c>
      <c r="G28" s="850">
        <v>10</v>
      </c>
      <c r="H28" s="866">
        <v>10</v>
      </c>
      <c r="I28" s="865">
        <v>0</v>
      </c>
      <c r="J28" s="850">
        <v>22</v>
      </c>
      <c r="K28" s="866">
        <v>22</v>
      </c>
      <c r="L28" s="865">
        <v>0</v>
      </c>
      <c r="M28" s="850">
        <v>39</v>
      </c>
      <c r="N28" s="859">
        <v>39</v>
      </c>
      <c r="O28" s="874">
        <v>39</v>
      </c>
    </row>
    <row r="29" spans="1:15" ht="11.45" customHeight="1">
      <c r="A29" s="107" t="s">
        <v>244</v>
      </c>
      <c r="B29" s="853" t="s">
        <v>490</v>
      </c>
      <c r="C29" s="867">
        <v>1</v>
      </c>
      <c r="D29" s="660">
        <v>3</v>
      </c>
      <c r="E29" s="654">
        <v>4</v>
      </c>
      <c r="F29" s="660">
        <v>11</v>
      </c>
      <c r="G29" s="660">
        <v>40</v>
      </c>
      <c r="H29" s="868">
        <v>51</v>
      </c>
      <c r="I29" s="867">
        <v>0</v>
      </c>
      <c r="J29" s="660">
        <v>0</v>
      </c>
      <c r="K29" s="868">
        <v>0</v>
      </c>
      <c r="L29" s="867">
        <v>12</v>
      </c>
      <c r="M29" s="660">
        <v>43</v>
      </c>
      <c r="N29" s="861">
        <v>55</v>
      </c>
      <c r="O29" s="875">
        <v>49</v>
      </c>
    </row>
    <row r="30" spans="1:15" ht="11.45" customHeight="1">
      <c r="A30" s="107" t="s">
        <v>245</v>
      </c>
      <c r="B30" s="853" t="s">
        <v>705</v>
      </c>
      <c r="C30" s="867">
        <v>0</v>
      </c>
      <c r="D30" s="660">
        <v>0</v>
      </c>
      <c r="E30" s="654">
        <v>0</v>
      </c>
      <c r="F30" s="660">
        <v>0</v>
      </c>
      <c r="G30" s="660">
        <v>3</v>
      </c>
      <c r="H30" s="868">
        <v>3</v>
      </c>
      <c r="I30" s="867">
        <v>0</v>
      </c>
      <c r="J30" s="660">
        <v>0</v>
      </c>
      <c r="K30" s="868">
        <v>0</v>
      </c>
      <c r="L30" s="867">
        <v>0</v>
      </c>
      <c r="M30" s="660">
        <v>3</v>
      </c>
      <c r="N30" s="861">
        <v>3</v>
      </c>
      <c r="O30" s="875">
        <v>3</v>
      </c>
    </row>
    <row r="31" spans="1:15" ht="11.45" customHeight="1">
      <c r="A31" s="107" t="s">
        <v>246</v>
      </c>
      <c r="B31" s="853" t="s">
        <v>492</v>
      </c>
      <c r="C31" s="867">
        <v>0</v>
      </c>
      <c r="D31" s="660">
        <v>0</v>
      </c>
      <c r="E31" s="654">
        <v>0</v>
      </c>
      <c r="F31" s="660">
        <v>0</v>
      </c>
      <c r="G31" s="660">
        <v>1</v>
      </c>
      <c r="H31" s="868">
        <v>1</v>
      </c>
      <c r="I31" s="867">
        <v>0</v>
      </c>
      <c r="J31" s="660">
        <v>2</v>
      </c>
      <c r="K31" s="868">
        <v>2</v>
      </c>
      <c r="L31" s="867">
        <v>0</v>
      </c>
      <c r="M31" s="660">
        <v>3</v>
      </c>
      <c r="N31" s="861">
        <v>3</v>
      </c>
      <c r="O31" s="875">
        <v>3</v>
      </c>
    </row>
    <row r="32" spans="1:15" ht="11.45" customHeight="1">
      <c r="B32" s="854" t="s">
        <v>162</v>
      </c>
      <c r="C32" s="864">
        <v>1</v>
      </c>
      <c r="D32" s="849">
        <v>10</v>
      </c>
      <c r="E32" s="849">
        <v>11</v>
      </c>
      <c r="F32" s="849">
        <v>11</v>
      </c>
      <c r="G32" s="849">
        <v>54</v>
      </c>
      <c r="H32" s="863">
        <v>65</v>
      </c>
      <c r="I32" s="864">
        <v>0</v>
      </c>
      <c r="J32" s="849">
        <v>24</v>
      </c>
      <c r="K32" s="863">
        <v>24</v>
      </c>
      <c r="L32" s="864">
        <v>12</v>
      </c>
      <c r="M32" s="849">
        <v>88</v>
      </c>
      <c r="N32" s="863">
        <v>100</v>
      </c>
      <c r="O32" s="855">
        <v>94</v>
      </c>
    </row>
    <row r="33" spans="1:15" ht="11.45" customHeight="1">
      <c r="A33" s="107" t="s">
        <v>247</v>
      </c>
      <c r="B33" s="852" t="s">
        <v>494</v>
      </c>
      <c r="C33" s="858">
        <v>0</v>
      </c>
      <c r="D33" s="848">
        <v>3</v>
      </c>
      <c r="E33" s="848">
        <v>3</v>
      </c>
      <c r="F33" s="848">
        <v>0</v>
      </c>
      <c r="G33" s="848">
        <v>7</v>
      </c>
      <c r="H33" s="859">
        <v>7</v>
      </c>
      <c r="I33" s="858">
        <v>6</v>
      </c>
      <c r="J33" s="848">
        <v>4</v>
      </c>
      <c r="K33" s="859">
        <v>10</v>
      </c>
      <c r="L33" s="858">
        <v>6</v>
      </c>
      <c r="M33" s="848">
        <v>14</v>
      </c>
      <c r="N33" s="859">
        <v>20</v>
      </c>
      <c r="O33" s="872">
        <v>17</v>
      </c>
    </row>
    <row r="34" spans="1:15" ht="11.45" customHeight="1">
      <c r="B34" s="854" t="s">
        <v>163</v>
      </c>
      <c r="C34" s="864">
        <v>0</v>
      </c>
      <c r="D34" s="849">
        <v>3</v>
      </c>
      <c r="E34" s="849">
        <v>3</v>
      </c>
      <c r="F34" s="849">
        <v>0</v>
      </c>
      <c r="G34" s="849">
        <v>7</v>
      </c>
      <c r="H34" s="863">
        <v>7</v>
      </c>
      <c r="I34" s="864">
        <v>6</v>
      </c>
      <c r="J34" s="849">
        <v>4</v>
      </c>
      <c r="K34" s="863">
        <v>10</v>
      </c>
      <c r="L34" s="864">
        <v>6</v>
      </c>
      <c r="M34" s="849">
        <v>14</v>
      </c>
      <c r="N34" s="863">
        <v>20</v>
      </c>
      <c r="O34" s="855">
        <v>17</v>
      </c>
    </row>
    <row r="35" spans="1:15" ht="11.45" customHeight="1">
      <c r="A35" s="107" t="s">
        <v>248</v>
      </c>
      <c r="B35" s="852" t="s">
        <v>496</v>
      </c>
      <c r="C35" s="858">
        <v>0</v>
      </c>
      <c r="D35" s="848">
        <v>10</v>
      </c>
      <c r="E35" s="848">
        <v>10</v>
      </c>
      <c r="F35" s="848">
        <v>5</v>
      </c>
      <c r="G35" s="848">
        <v>18</v>
      </c>
      <c r="H35" s="859">
        <v>23</v>
      </c>
      <c r="I35" s="858">
        <v>5</v>
      </c>
      <c r="J35" s="848">
        <v>46</v>
      </c>
      <c r="K35" s="859">
        <v>51</v>
      </c>
      <c r="L35" s="858">
        <v>10</v>
      </c>
      <c r="M35" s="848">
        <v>74</v>
      </c>
      <c r="N35" s="859">
        <v>84</v>
      </c>
      <c r="O35" s="872">
        <v>79</v>
      </c>
    </row>
    <row r="36" spans="1:15" ht="11.45" customHeight="1">
      <c r="A36" s="107" t="s">
        <v>249</v>
      </c>
      <c r="B36" s="853" t="s">
        <v>722</v>
      </c>
      <c r="C36" s="860">
        <v>10</v>
      </c>
      <c r="D36" s="654">
        <v>5</v>
      </c>
      <c r="E36" s="654">
        <v>15</v>
      </c>
      <c r="F36" s="654">
        <v>22</v>
      </c>
      <c r="G36" s="654">
        <v>9</v>
      </c>
      <c r="H36" s="861">
        <v>31</v>
      </c>
      <c r="I36" s="860">
        <v>72</v>
      </c>
      <c r="J36" s="654">
        <v>20</v>
      </c>
      <c r="K36" s="861">
        <v>92</v>
      </c>
      <c r="L36" s="860">
        <v>104</v>
      </c>
      <c r="M36" s="654">
        <v>34</v>
      </c>
      <c r="N36" s="861">
        <v>138</v>
      </c>
      <c r="O36" s="873">
        <v>86</v>
      </c>
    </row>
    <row r="37" spans="1:15" ht="11.45" customHeight="1">
      <c r="A37" s="107" t="s">
        <v>250</v>
      </c>
      <c r="B37" s="853" t="s">
        <v>497</v>
      </c>
      <c r="C37" s="860">
        <v>0</v>
      </c>
      <c r="D37" s="654">
        <v>3</v>
      </c>
      <c r="E37" s="654">
        <v>3</v>
      </c>
      <c r="F37" s="654">
        <v>1</v>
      </c>
      <c r="G37" s="654">
        <v>4</v>
      </c>
      <c r="H37" s="861">
        <v>5</v>
      </c>
      <c r="I37" s="860">
        <v>3</v>
      </c>
      <c r="J37" s="654">
        <v>39</v>
      </c>
      <c r="K37" s="861">
        <v>42</v>
      </c>
      <c r="L37" s="860">
        <v>4</v>
      </c>
      <c r="M37" s="654">
        <v>46</v>
      </c>
      <c r="N37" s="861">
        <v>50</v>
      </c>
      <c r="O37" s="873">
        <v>48</v>
      </c>
    </row>
    <row r="38" spans="1:15" ht="11.45" customHeight="1">
      <c r="A38" s="107" t="s">
        <v>251</v>
      </c>
      <c r="B38" s="853" t="s">
        <v>637</v>
      </c>
      <c r="C38" s="860">
        <v>2</v>
      </c>
      <c r="D38" s="654">
        <v>5</v>
      </c>
      <c r="E38" s="654">
        <v>7</v>
      </c>
      <c r="F38" s="654">
        <v>2</v>
      </c>
      <c r="G38" s="654">
        <v>9</v>
      </c>
      <c r="H38" s="861">
        <v>11</v>
      </c>
      <c r="I38" s="860">
        <v>12</v>
      </c>
      <c r="J38" s="654">
        <v>24</v>
      </c>
      <c r="K38" s="861">
        <v>36</v>
      </c>
      <c r="L38" s="860">
        <v>16</v>
      </c>
      <c r="M38" s="654">
        <v>38</v>
      </c>
      <c r="N38" s="861">
        <v>54</v>
      </c>
      <c r="O38" s="873">
        <v>46</v>
      </c>
    </row>
    <row r="39" spans="1:15" ht="11.45" customHeight="1">
      <c r="A39" s="107" t="s">
        <v>252</v>
      </c>
      <c r="B39" s="853" t="s">
        <v>499</v>
      </c>
      <c r="C39" s="860">
        <v>0</v>
      </c>
      <c r="D39" s="654">
        <v>1</v>
      </c>
      <c r="E39" s="654">
        <v>1</v>
      </c>
      <c r="F39" s="654">
        <v>0</v>
      </c>
      <c r="G39" s="654">
        <v>6</v>
      </c>
      <c r="H39" s="861">
        <v>6</v>
      </c>
      <c r="I39" s="860">
        <v>0</v>
      </c>
      <c r="J39" s="654">
        <v>4</v>
      </c>
      <c r="K39" s="861">
        <v>4</v>
      </c>
      <c r="L39" s="860">
        <v>0</v>
      </c>
      <c r="M39" s="654">
        <v>11</v>
      </c>
      <c r="N39" s="861">
        <v>11</v>
      </c>
      <c r="O39" s="873">
        <v>11</v>
      </c>
    </row>
    <row r="40" spans="1:15" ht="11.45" customHeight="1">
      <c r="B40" s="853" t="s">
        <v>153</v>
      </c>
      <c r="C40" s="860">
        <v>2</v>
      </c>
      <c r="D40" s="654">
        <v>0</v>
      </c>
      <c r="E40" s="654">
        <v>2</v>
      </c>
      <c r="F40" s="654">
        <v>2</v>
      </c>
      <c r="G40" s="654">
        <v>0</v>
      </c>
      <c r="H40" s="861">
        <v>2</v>
      </c>
      <c r="I40" s="860">
        <v>0</v>
      </c>
      <c r="J40" s="654">
        <v>0</v>
      </c>
      <c r="K40" s="861">
        <v>0</v>
      </c>
      <c r="L40" s="860">
        <v>4</v>
      </c>
      <c r="M40" s="654">
        <v>0</v>
      </c>
      <c r="N40" s="861">
        <v>4</v>
      </c>
      <c r="O40" s="873">
        <v>2</v>
      </c>
    </row>
    <row r="41" spans="1:15" ht="11.45" customHeight="1">
      <c r="B41" s="854" t="s">
        <v>638</v>
      </c>
      <c r="C41" s="864">
        <v>14</v>
      </c>
      <c r="D41" s="849">
        <v>24</v>
      </c>
      <c r="E41" s="849">
        <v>38</v>
      </c>
      <c r="F41" s="849">
        <v>32</v>
      </c>
      <c r="G41" s="849">
        <v>46</v>
      </c>
      <c r="H41" s="863">
        <v>78</v>
      </c>
      <c r="I41" s="864">
        <v>92</v>
      </c>
      <c r="J41" s="849">
        <v>133</v>
      </c>
      <c r="K41" s="863">
        <v>225</v>
      </c>
      <c r="L41" s="864">
        <v>138</v>
      </c>
      <c r="M41" s="849">
        <v>203</v>
      </c>
      <c r="N41" s="863">
        <v>341</v>
      </c>
      <c r="O41" s="855">
        <v>272</v>
      </c>
    </row>
    <row r="42" spans="1:15" ht="11.45" customHeight="1">
      <c r="A42" s="107" t="s">
        <v>254</v>
      </c>
      <c r="B42" s="852" t="s">
        <v>501</v>
      </c>
      <c r="C42" s="858">
        <v>0</v>
      </c>
      <c r="D42" s="848">
        <v>15</v>
      </c>
      <c r="E42" s="848">
        <v>15</v>
      </c>
      <c r="F42" s="848">
        <v>0</v>
      </c>
      <c r="G42" s="848">
        <v>30</v>
      </c>
      <c r="H42" s="859">
        <v>30</v>
      </c>
      <c r="I42" s="858">
        <v>0</v>
      </c>
      <c r="J42" s="848">
        <v>23</v>
      </c>
      <c r="K42" s="859">
        <v>23</v>
      </c>
      <c r="L42" s="858">
        <v>0</v>
      </c>
      <c r="M42" s="848">
        <v>68</v>
      </c>
      <c r="N42" s="859">
        <v>68</v>
      </c>
      <c r="O42" s="872">
        <v>68</v>
      </c>
    </row>
    <row r="43" spans="1:15" ht="11.45" customHeight="1">
      <c r="B43" s="1197" t="s">
        <v>937</v>
      </c>
      <c r="C43" s="1198">
        <v>0</v>
      </c>
      <c r="D43" s="1199">
        <v>0</v>
      </c>
      <c r="E43" s="1199">
        <v>0</v>
      </c>
      <c r="F43" s="1199">
        <v>0</v>
      </c>
      <c r="G43" s="1199">
        <v>0</v>
      </c>
      <c r="H43" s="1200">
        <v>0</v>
      </c>
      <c r="I43" s="1198">
        <v>1</v>
      </c>
      <c r="J43" s="1199">
        <v>0</v>
      </c>
      <c r="K43" s="1200">
        <v>1</v>
      </c>
      <c r="L43" s="1198">
        <v>1</v>
      </c>
      <c r="M43" s="1199">
        <v>0</v>
      </c>
      <c r="N43" s="1200">
        <v>1</v>
      </c>
      <c r="O43" s="1201">
        <v>0.5</v>
      </c>
    </row>
    <row r="44" spans="1:15" ht="11.45" customHeight="1">
      <c r="A44" s="107" t="s">
        <v>255</v>
      </c>
      <c r="B44" s="854" t="s">
        <v>639</v>
      </c>
      <c r="C44" s="864">
        <v>0</v>
      </c>
      <c r="D44" s="849">
        <v>15</v>
      </c>
      <c r="E44" s="849">
        <v>15</v>
      </c>
      <c r="F44" s="849">
        <v>0</v>
      </c>
      <c r="G44" s="849">
        <v>30</v>
      </c>
      <c r="H44" s="863">
        <v>30</v>
      </c>
      <c r="I44" s="864">
        <v>1</v>
      </c>
      <c r="J44" s="849">
        <v>23</v>
      </c>
      <c r="K44" s="863">
        <v>24</v>
      </c>
      <c r="L44" s="864">
        <v>1</v>
      </c>
      <c r="M44" s="849">
        <v>68</v>
      </c>
      <c r="N44" s="863">
        <v>69</v>
      </c>
      <c r="O44" s="855">
        <v>68.5</v>
      </c>
    </row>
    <row r="45" spans="1:15" ht="11.45" customHeight="1">
      <c r="A45" s="107" t="s">
        <v>256</v>
      </c>
      <c r="B45" s="852" t="s">
        <v>504</v>
      </c>
      <c r="C45" s="858">
        <v>0</v>
      </c>
      <c r="D45" s="848">
        <v>0</v>
      </c>
      <c r="E45" s="848">
        <v>0</v>
      </c>
      <c r="F45" s="848">
        <v>27</v>
      </c>
      <c r="G45" s="848">
        <v>5</v>
      </c>
      <c r="H45" s="859">
        <v>32</v>
      </c>
      <c r="I45" s="858">
        <v>5</v>
      </c>
      <c r="J45" s="848">
        <v>7</v>
      </c>
      <c r="K45" s="859">
        <v>12</v>
      </c>
      <c r="L45" s="858">
        <v>32</v>
      </c>
      <c r="M45" s="848">
        <v>12</v>
      </c>
      <c r="N45" s="859">
        <v>44</v>
      </c>
      <c r="O45" s="872">
        <v>28</v>
      </c>
    </row>
    <row r="46" spans="1:15" ht="11.45" customHeight="1">
      <c r="A46" s="107" t="s">
        <v>257</v>
      </c>
      <c r="B46" s="853" t="s">
        <v>505</v>
      </c>
      <c r="C46" s="860">
        <v>2</v>
      </c>
      <c r="D46" s="654">
        <v>8</v>
      </c>
      <c r="E46" s="654">
        <v>10</v>
      </c>
      <c r="F46" s="654">
        <v>4</v>
      </c>
      <c r="G46" s="654">
        <v>14</v>
      </c>
      <c r="H46" s="861">
        <v>18</v>
      </c>
      <c r="I46" s="860">
        <v>6</v>
      </c>
      <c r="J46" s="654">
        <v>27</v>
      </c>
      <c r="K46" s="861">
        <v>33</v>
      </c>
      <c r="L46" s="860">
        <v>12</v>
      </c>
      <c r="M46" s="654">
        <v>49</v>
      </c>
      <c r="N46" s="861">
        <v>61</v>
      </c>
      <c r="O46" s="873">
        <v>55</v>
      </c>
    </row>
    <row r="47" spans="1:15" ht="11.45" customHeight="1">
      <c r="A47" s="107" t="s">
        <v>258</v>
      </c>
      <c r="B47" s="853" t="s">
        <v>506</v>
      </c>
      <c r="C47" s="860">
        <v>0</v>
      </c>
      <c r="D47" s="654">
        <v>5</v>
      </c>
      <c r="E47" s="654">
        <v>5</v>
      </c>
      <c r="F47" s="654">
        <v>1</v>
      </c>
      <c r="G47" s="654">
        <v>11</v>
      </c>
      <c r="H47" s="861">
        <v>12</v>
      </c>
      <c r="I47" s="860">
        <v>2</v>
      </c>
      <c r="J47" s="654">
        <v>7</v>
      </c>
      <c r="K47" s="861">
        <v>9</v>
      </c>
      <c r="L47" s="860">
        <v>3</v>
      </c>
      <c r="M47" s="654">
        <v>23</v>
      </c>
      <c r="N47" s="861">
        <v>26</v>
      </c>
      <c r="O47" s="873">
        <v>24.5</v>
      </c>
    </row>
    <row r="48" spans="1:15" ht="11.45" customHeight="1">
      <c r="A48" s="107" t="s">
        <v>259</v>
      </c>
      <c r="B48" s="853" t="s">
        <v>982</v>
      </c>
      <c r="C48" s="860">
        <v>2</v>
      </c>
      <c r="D48" s="654">
        <v>2</v>
      </c>
      <c r="E48" s="654">
        <v>4</v>
      </c>
      <c r="F48" s="654">
        <v>0</v>
      </c>
      <c r="G48" s="654">
        <v>8</v>
      </c>
      <c r="H48" s="861">
        <v>8</v>
      </c>
      <c r="I48" s="860">
        <v>7</v>
      </c>
      <c r="J48" s="654">
        <v>11</v>
      </c>
      <c r="K48" s="861">
        <v>18</v>
      </c>
      <c r="L48" s="860">
        <v>9</v>
      </c>
      <c r="M48" s="654">
        <v>21</v>
      </c>
      <c r="N48" s="861">
        <v>30</v>
      </c>
      <c r="O48" s="873">
        <v>25.5</v>
      </c>
    </row>
    <row r="49" spans="1:15" ht="11.45" customHeight="1">
      <c r="A49" s="107" t="s">
        <v>260</v>
      </c>
      <c r="B49" s="853" t="s">
        <v>508</v>
      </c>
      <c r="C49" s="860">
        <v>2</v>
      </c>
      <c r="D49" s="654">
        <v>3</v>
      </c>
      <c r="E49" s="654">
        <v>5</v>
      </c>
      <c r="F49" s="654">
        <v>0</v>
      </c>
      <c r="G49" s="654">
        <v>14</v>
      </c>
      <c r="H49" s="861">
        <v>14</v>
      </c>
      <c r="I49" s="860">
        <v>0</v>
      </c>
      <c r="J49" s="654">
        <v>14</v>
      </c>
      <c r="K49" s="861">
        <v>14</v>
      </c>
      <c r="L49" s="860">
        <v>2</v>
      </c>
      <c r="M49" s="654">
        <v>31</v>
      </c>
      <c r="N49" s="861">
        <v>33</v>
      </c>
      <c r="O49" s="873">
        <v>32</v>
      </c>
    </row>
    <row r="50" spans="1:15" ht="11.45" customHeight="1">
      <c r="B50" s="853" t="s">
        <v>509</v>
      </c>
      <c r="C50" s="860">
        <v>4</v>
      </c>
      <c r="D50" s="654">
        <v>0</v>
      </c>
      <c r="E50" s="654">
        <v>4</v>
      </c>
      <c r="F50" s="654">
        <v>0</v>
      </c>
      <c r="G50" s="654">
        <v>0</v>
      </c>
      <c r="H50" s="861">
        <v>0</v>
      </c>
      <c r="I50" s="860">
        <v>6</v>
      </c>
      <c r="J50" s="654">
        <v>0</v>
      </c>
      <c r="K50" s="861">
        <v>6</v>
      </c>
      <c r="L50" s="860">
        <v>10</v>
      </c>
      <c r="M50" s="654">
        <v>0</v>
      </c>
      <c r="N50" s="861">
        <v>10</v>
      </c>
      <c r="O50" s="873">
        <v>5</v>
      </c>
    </row>
    <row r="51" spans="1:15" ht="11.45" customHeight="1">
      <c r="A51" s="107" t="s">
        <v>261</v>
      </c>
      <c r="B51" s="854" t="s">
        <v>640</v>
      </c>
      <c r="C51" s="864">
        <v>10</v>
      </c>
      <c r="D51" s="849">
        <v>18</v>
      </c>
      <c r="E51" s="849">
        <v>28</v>
      </c>
      <c r="F51" s="849">
        <v>32</v>
      </c>
      <c r="G51" s="849">
        <v>52</v>
      </c>
      <c r="H51" s="863">
        <v>84</v>
      </c>
      <c r="I51" s="864">
        <v>26</v>
      </c>
      <c r="J51" s="849">
        <v>66</v>
      </c>
      <c r="K51" s="863">
        <v>92</v>
      </c>
      <c r="L51" s="864">
        <v>68</v>
      </c>
      <c r="M51" s="849">
        <v>136</v>
      </c>
      <c r="N51" s="863">
        <v>204</v>
      </c>
      <c r="O51" s="855">
        <v>170</v>
      </c>
    </row>
    <row r="52" spans="1:15" ht="11.45" customHeight="1">
      <c r="B52" s="852" t="s">
        <v>507</v>
      </c>
      <c r="C52" s="858">
        <v>11</v>
      </c>
      <c r="D52" s="848">
        <v>2</v>
      </c>
      <c r="E52" s="848">
        <v>13</v>
      </c>
      <c r="F52" s="848">
        <v>6</v>
      </c>
      <c r="G52" s="848">
        <v>13</v>
      </c>
      <c r="H52" s="859">
        <v>19</v>
      </c>
      <c r="I52" s="858">
        <v>1</v>
      </c>
      <c r="J52" s="848">
        <v>7</v>
      </c>
      <c r="K52" s="859">
        <v>8</v>
      </c>
      <c r="L52" s="858">
        <v>18</v>
      </c>
      <c r="M52" s="848">
        <v>22</v>
      </c>
      <c r="N52" s="859">
        <v>40</v>
      </c>
      <c r="O52" s="872">
        <v>31</v>
      </c>
    </row>
    <row r="53" spans="1:15" ht="11.45" customHeight="1">
      <c r="A53" s="107" t="s">
        <v>262</v>
      </c>
      <c r="B53" s="854" t="s">
        <v>641</v>
      </c>
      <c r="C53" s="864">
        <v>11</v>
      </c>
      <c r="D53" s="849">
        <v>2</v>
      </c>
      <c r="E53" s="849">
        <v>13</v>
      </c>
      <c r="F53" s="849">
        <v>6</v>
      </c>
      <c r="G53" s="849">
        <v>13</v>
      </c>
      <c r="H53" s="863">
        <v>19</v>
      </c>
      <c r="I53" s="864">
        <v>1</v>
      </c>
      <c r="J53" s="849">
        <v>7</v>
      </c>
      <c r="K53" s="863">
        <v>8</v>
      </c>
      <c r="L53" s="864">
        <v>18</v>
      </c>
      <c r="M53" s="849">
        <v>22</v>
      </c>
      <c r="N53" s="863">
        <v>40</v>
      </c>
      <c r="O53" s="855">
        <v>31</v>
      </c>
    </row>
    <row r="54" spans="1:15" ht="11.45" customHeight="1">
      <c r="A54" s="107" t="s">
        <v>263</v>
      </c>
      <c r="B54" s="852" t="s">
        <v>585</v>
      </c>
      <c r="C54" s="858">
        <v>4</v>
      </c>
      <c r="D54" s="848">
        <v>3</v>
      </c>
      <c r="E54" s="848">
        <v>7</v>
      </c>
      <c r="F54" s="848">
        <v>8</v>
      </c>
      <c r="G54" s="848">
        <v>16</v>
      </c>
      <c r="H54" s="859">
        <v>24</v>
      </c>
      <c r="I54" s="858">
        <v>20</v>
      </c>
      <c r="J54" s="848">
        <v>33</v>
      </c>
      <c r="K54" s="859">
        <v>53</v>
      </c>
      <c r="L54" s="858">
        <v>32</v>
      </c>
      <c r="M54" s="848">
        <v>52</v>
      </c>
      <c r="N54" s="859">
        <v>84</v>
      </c>
      <c r="O54" s="872">
        <v>68</v>
      </c>
    </row>
    <row r="55" spans="1:15" ht="11.45" customHeight="1">
      <c r="A55" s="107" t="s">
        <v>264</v>
      </c>
      <c r="B55" s="853" t="s">
        <v>586</v>
      </c>
      <c r="C55" s="860">
        <v>5</v>
      </c>
      <c r="D55" s="654">
        <v>2</v>
      </c>
      <c r="E55" s="654">
        <v>7</v>
      </c>
      <c r="F55" s="654">
        <v>2</v>
      </c>
      <c r="G55" s="654">
        <v>5</v>
      </c>
      <c r="H55" s="861">
        <v>7</v>
      </c>
      <c r="I55" s="860">
        <v>27</v>
      </c>
      <c r="J55" s="654">
        <v>17</v>
      </c>
      <c r="K55" s="861">
        <v>44</v>
      </c>
      <c r="L55" s="860">
        <v>34</v>
      </c>
      <c r="M55" s="654">
        <v>24</v>
      </c>
      <c r="N55" s="861">
        <v>58</v>
      </c>
      <c r="O55" s="873">
        <v>41</v>
      </c>
    </row>
    <row r="56" spans="1:15" ht="11.45" customHeight="1">
      <c r="A56" s="107" t="s">
        <v>265</v>
      </c>
      <c r="B56" s="853" t="s">
        <v>587</v>
      </c>
      <c r="C56" s="860">
        <v>2</v>
      </c>
      <c r="D56" s="654">
        <v>4</v>
      </c>
      <c r="E56" s="654">
        <v>6</v>
      </c>
      <c r="F56" s="654">
        <v>11</v>
      </c>
      <c r="G56" s="654">
        <v>15</v>
      </c>
      <c r="H56" s="861">
        <v>26</v>
      </c>
      <c r="I56" s="860">
        <v>19</v>
      </c>
      <c r="J56" s="654">
        <v>15</v>
      </c>
      <c r="K56" s="861">
        <v>34</v>
      </c>
      <c r="L56" s="860">
        <v>32</v>
      </c>
      <c r="M56" s="654">
        <v>34</v>
      </c>
      <c r="N56" s="861">
        <v>66</v>
      </c>
      <c r="O56" s="873">
        <v>50</v>
      </c>
    </row>
    <row r="57" spans="1:15" ht="11.45" customHeight="1">
      <c r="A57" s="107" t="s">
        <v>266</v>
      </c>
      <c r="B57" s="853" t="s">
        <v>588</v>
      </c>
      <c r="C57" s="860">
        <v>0</v>
      </c>
      <c r="D57" s="654">
        <v>6</v>
      </c>
      <c r="E57" s="654">
        <v>6</v>
      </c>
      <c r="F57" s="654">
        <v>5</v>
      </c>
      <c r="G57" s="654">
        <v>26</v>
      </c>
      <c r="H57" s="861">
        <v>31</v>
      </c>
      <c r="I57" s="860">
        <v>1</v>
      </c>
      <c r="J57" s="654">
        <v>2</v>
      </c>
      <c r="K57" s="861">
        <v>3</v>
      </c>
      <c r="L57" s="860">
        <v>6</v>
      </c>
      <c r="M57" s="654">
        <v>34</v>
      </c>
      <c r="N57" s="861">
        <v>40</v>
      </c>
      <c r="O57" s="873">
        <v>37</v>
      </c>
    </row>
    <row r="58" spans="1:15" ht="11.45" customHeight="1">
      <c r="A58" s="107" t="s">
        <v>267</v>
      </c>
      <c r="B58" s="853" t="s">
        <v>589</v>
      </c>
      <c r="C58" s="860">
        <v>0</v>
      </c>
      <c r="D58" s="654">
        <v>0</v>
      </c>
      <c r="E58" s="654">
        <v>0</v>
      </c>
      <c r="F58" s="654">
        <v>0</v>
      </c>
      <c r="G58" s="654">
        <v>3</v>
      </c>
      <c r="H58" s="861">
        <v>3</v>
      </c>
      <c r="I58" s="860">
        <v>0</v>
      </c>
      <c r="J58" s="654">
        <v>27</v>
      </c>
      <c r="K58" s="861">
        <v>27</v>
      </c>
      <c r="L58" s="860">
        <v>0</v>
      </c>
      <c r="M58" s="654">
        <v>30</v>
      </c>
      <c r="N58" s="861">
        <v>30</v>
      </c>
      <c r="O58" s="873">
        <v>30</v>
      </c>
    </row>
    <row r="59" spans="1:15" ht="11.45" customHeight="1">
      <c r="A59" s="107" t="s">
        <v>268</v>
      </c>
      <c r="B59" s="853" t="s">
        <v>590</v>
      </c>
      <c r="C59" s="860">
        <v>3</v>
      </c>
      <c r="D59" s="654">
        <v>2</v>
      </c>
      <c r="E59" s="654">
        <v>5</v>
      </c>
      <c r="F59" s="654">
        <v>2</v>
      </c>
      <c r="G59" s="654">
        <v>1</v>
      </c>
      <c r="H59" s="861">
        <v>3</v>
      </c>
      <c r="I59" s="860">
        <v>11</v>
      </c>
      <c r="J59" s="654">
        <v>15</v>
      </c>
      <c r="K59" s="861">
        <v>26</v>
      </c>
      <c r="L59" s="860">
        <v>16</v>
      </c>
      <c r="M59" s="654">
        <v>18</v>
      </c>
      <c r="N59" s="861">
        <v>34</v>
      </c>
      <c r="O59" s="873">
        <v>26</v>
      </c>
    </row>
    <row r="60" spans="1:15" ht="11.45" customHeight="1">
      <c r="A60" s="107" t="s">
        <v>269</v>
      </c>
      <c r="B60" s="853" t="s">
        <v>591</v>
      </c>
      <c r="C60" s="860">
        <v>0</v>
      </c>
      <c r="D60" s="654">
        <v>0</v>
      </c>
      <c r="E60" s="654">
        <v>0</v>
      </c>
      <c r="F60" s="654">
        <v>0</v>
      </c>
      <c r="G60" s="654">
        <v>0</v>
      </c>
      <c r="H60" s="861">
        <v>0</v>
      </c>
      <c r="I60" s="860">
        <v>1</v>
      </c>
      <c r="J60" s="654">
        <v>6</v>
      </c>
      <c r="K60" s="861">
        <v>7</v>
      </c>
      <c r="L60" s="860">
        <v>1</v>
      </c>
      <c r="M60" s="654">
        <v>6</v>
      </c>
      <c r="N60" s="861">
        <v>7</v>
      </c>
      <c r="O60" s="873">
        <v>6.5</v>
      </c>
    </row>
    <row r="61" spans="1:15" ht="11.45" customHeight="1">
      <c r="A61" s="107" t="s">
        <v>270</v>
      </c>
      <c r="B61" s="853" t="s">
        <v>592</v>
      </c>
      <c r="C61" s="860">
        <v>0</v>
      </c>
      <c r="D61" s="654">
        <v>0</v>
      </c>
      <c r="E61" s="654">
        <v>0</v>
      </c>
      <c r="F61" s="654">
        <v>0</v>
      </c>
      <c r="G61" s="654">
        <v>0</v>
      </c>
      <c r="H61" s="861">
        <v>0</v>
      </c>
      <c r="I61" s="860">
        <v>0</v>
      </c>
      <c r="J61" s="654">
        <v>1</v>
      </c>
      <c r="K61" s="861">
        <v>1</v>
      </c>
      <c r="L61" s="860">
        <v>0</v>
      </c>
      <c r="M61" s="654">
        <v>1</v>
      </c>
      <c r="N61" s="861">
        <v>1</v>
      </c>
      <c r="O61" s="873">
        <v>1</v>
      </c>
    </row>
    <row r="62" spans="1:15" ht="11.45" customHeight="1">
      <c r="B62" s="853" t="s">
        <v>594</v>
      </c>
      <c r="C62" s="860">
        <v>1</v>
      </c>
      <c r="D62" s="654">
        <v>1</v>
      </c>
      <c r="E62" s="654">
        <v>2</v>
      </c>
      <c r="F62" s="654">
        <v>2</v>
      </c>
      <c r="G62" s="654">
        <v>0</v>
      </c>
      <c r="H62" s="861">
        <v>2</v>
      </c>
      <c r="I62" s="860">
        <v>6</v>
      </c>
      <c r="J62" s="654">
        <v>0</v>
      </c>
      <c r="K62" s="861">
        <v>6</v>
      </c>
      <c r="L62" s="860">
        <v>9</v>
      </c>
      <c r="M62" s="654">
        <v>1</v>
      </c>
      <c r="N62" s="861">
        <v>10</v>
      </c>
      <c r="O62" s="873">
        <v>5.5</v>
      </c>
    </row>
    <row r="63" spans="1:15" ht="11.45" customHeight="1">
      <c r="A63" s="107" t="s">
        <v>271</v>
      </c>
      <c r="B63" s="853" t="s">
        <v>595</v>
      </c>
      <c r="C63" s="860"/>
      <c r="D63" s="654"/>
      <c r="E63" s="654">
        <v>0</v>
      </c>
      <c r="F63" s="654"/>
      <c r="G63" s="654"/>
      <c r="H63" s="861">
        <v>0</v>
      </c>
      <c r="I63" s="860"/>
      <c r="J63" s="654"/>
      <c r="K63" s="861">
        <v>0</v>
      </c>
      <c r="L63" s="860">
        <v>0</v>
      </c>
      <c r="M63" s="654">
        <v>0</v>
      </c>
      <c r="N63" s="861">
        <v>0</v>
      </c>
      <c r="O63" s="873">
        <v>0</v>
      </c>
    </row>
    <row r="64" spans="1:15" ht="11.45" customHeight="1">
      <c r="B64" s="854" t="s">
        <v>642</v>
      </c>
      <c r="C64" s="864">
        <v>15</v>
      </c>
      <c r="D64" s="849">
        <v>18</v>
      </c>
      <c r="E64" s="849">
        <v>33</v>
      </c>
      <c r="F64" s="849">
        <v>30</v>
      </c>
      <c r="G64" s="849">
        <v>66</v>
      </c>
      <c r="H64" s="863">
        <v>96</v>
      </c>
      <c r="I64" s="864">
        <v>85</v>
      </c>
      <c r="J64" s="849">
        <v>116</v>
      </c>
      <c r="K64" s="863">
        <v>201</v>
      </c>
      <c r="L64" s="864">
        <v>130</v>
      </c>
      <c r="M64" s="849">
        <v>200</v>
      </c>
      <c r="N64" s="863">
        <v>330</v>
      </c>
      <c r="O64" s="855">
        <v>265</v>
      </c>
    </row>
    <row r="65" spans="1:15" ht="11.45" customHeight="1">
      <c r="B65" s="852" t="s">
        <v>593</v>
      </c>
      <c r="C65" s="858">
        <v>0</v>
      </c>
      <c r="D65" s="848">
        <v>13</v>
      </c>
      <c r="E65" s="848">
        <v>13</v>
      </c>
      <c r="F65" s="848">
        <v>2</v>
      </c>
      <c r="G65" s="848">
        <v>8</v>
      </c>
      <c r="H65" s="859">
        <v>10</v>
      </c>
      <c r="I65" s="858">
        <v>17</v>
      </c>
      <c r="J65" s="848">
        <v>17</v>
      </c>
      <c r="K65" s="859">
        <v>34</v>
      </c>
      <c r="L65" s="858">
        <v>19</v>
      </c>
      <c r="M65" s="848">
        <v>38</v>
      </c>
      <c r="N65" s="859">
        <v>57</v>
      </c>
      <c r="O65" s="872">
        <v>47.5</v>
      </c>
    </row>
    <row r="66" spans="1:15" ht="11.45" customHeight="1">
      <c r="B66" s="1197" t="s">
        <v>707</v>
      </c>
      <c r="C66" s="1198"/>
      <c r="D66" s="1199"/>
      <c r="E66" s="1199"/>
      <c r="F66" s="1199"/>
      <c r="G66" s="1199">
        <v>1</v>
      </c>
      <c r="H66" s="1200">
        <v>1</v>
      </c>
      <c r="I66" s="1198">
        <v>0</v>
      </c>
      <c r="J66" s="1199">
        <v>0</v>
      </c>
      <c r="K66" s="1200">
        <v>0</v>
      </c>
      <c r="L66" s="1198">
        <v>0</v>
      </c>
      <c r="M66" s="1199">
        <v>1</v>
      </c>
      <c r="N66" s="1200">
        <v>1</v>
      </c>
      <c r="O66" s="1201">
        <v>1</v>
      </c>
    </row>
    <row r="67" spans="1:15" ht="11.45" customHeight="1">
      <c r="A67" s="107" t="s">
        <v>272</v>
      </c>
      <c r="B67" s="854" t="s">
        <v>643</v>
      </c>
      <c r="C67" s="864">
        <v>0</v>
      </c>
      <c r="D67" s="849">
        <v>13</v>
      </c>
      <c r="E67" s="849">
        <v>13</v>
      </c>
      <c r="F67" s="849">
        <v>2</v>
      </c>
      <c r="G67" s="849">
        <v>9</v>
      </c>
      <c r="H67" s="863">
        <v>11</v>
      </c>
      <c r="I67" s="864">
        <v>17</v>
      </c>
      <c r="J67" s="849">
        <v>17</v>
      </c>
      <c r="K67" s="863">
        <v>34</v>
      </c>
      <c r="L67" s="864">
        <v>19</v>
      </c>
      <c r="M67" s="849">
        <v>39</v>
      </c>
      <c r="N67" s="863">
        <v>58</v>
      </c>
      <c r="O67" s="855">
        <v>48.5</v>
      </c>
    </row>
    <row r="68" spans="1:15" ht="11.45" customHeight="1">
      <c r="A68" s="107" t="s">
        <v>273</v>
      </c>
      <c r="B68" s="852" t="s">
        <v>709</v>
      </c>
      <c r="C68" s="858">
        <v>6</v>
      </c>
      <c r="D68" s="848">
        <v>2</v>
      </c>
      <c r="E68" s="848">
        <v>8</v>
      </c>
      <c r="F68" s="848">
        <v>26</v>
      </c>
      <c r="G68" s="848">
        <v>21</v>
      </c>
      <c r="H68" s="859">
        <v>47</v>
      </c>
      <c r="I68" s="858">
        <v>0</v>
      </c>
      <c r="J68" s="848">
        <v>0</v>
      </c>
      <c r="K68" s="859">
        <v>0</v>
      </c>
      <c r="L68" s="858">
        <v>32</v>
      </c>
      <c r="M68" s="848">
        <v>23</v>
      </c>
      <c r="N68" s="859">
        <v>55</v>
      </c>
      <c r="O68" s="872">
        <v>39</v>
      </c>
    </row>
    <row r="69" spans="1:15" ht="11.45" customHeight="1">
      <c r="A69" s="107" t="s">
        <v>274</v>
      </c>
      <c r="B69" s="853" t="s">
        <v>710</v>
      </c>
      <c r="C69" s="860">
        <v>10</v>
      </c>
      <c r="D69" s="654">
        <v>8</v>
      </c>
      <c r="E69" s="654">
        <v>18</v>
      </c>
      <c r="F69" s="654">
        <v>15</v>
      </c>
      <c r="G69" s="654">
        <v>7</v>
      </c>
      <c r="H69" s="861">
        <v>22</v>
      </c>
      <c r="I69" s="860">
        <v>2</v>
      </c>
      <c r="J69" s="654">
        <v>33</v>
      </c>
      <c r="K69" s="861">
        <v>35</v>
      </c>
      <c r="L69" s="860">
        <v>27</v>
      </c>
      <c r="M69" s="654">
        <v>48</v>
      </c>
      <c r="N69" s="861">
        <v>75</v>
      </c>
      <c r="O69" s="873">
        <v>61.5</v>
      </c>
    </row>
    <row r="70" spans="1:15" ht="11.45" customHeight="1">
      <c r="A70" s="107" t="s">
        <v>275</v>
      </c>
      <c r="B70" s="853" t="s">
        <v>711</v>
      </c>
      <c r="C70" s="860">
        <v>0</v>
      </c>
      <c r="D70" s="654">
        <v>2</v>
      </c>
      <c r="E70" s="654">
        <v>2</v>
      </c>
      <c r="F70" s="654">
        <v>0</v>
      </c>
      <c r="G70" s="654">
        <v>9</v>
      </c>
      <c r="H70" s="861">
        <v>9</v>
      </c>
      <c r="I70" s="860">
        <v>2</v>
      </c>
      <c r="J70" s="654">
        <v>45</v>
      </c>
      <c r="K70" s="861">
        <v>47</v>
      </c>
      <c r="L70" s="860">
        <v>2</v>
      </c>
      <c r="M70" s="654">
        <v>56</v>
      </c>
      <c r="N70" s="861">
        <v>58</v>
      </c>
      <c r="O70" s="873">
        <v>57</v>
      </c>
    </row>
    <row r="71" spans="1:15" ht="11.45" customHeight="1">
      <c r="A71" s="107" t="s">
        <v>276</v>
      </c>
      <c r="B71" s="853" t="s">
        <v>712</v>
      </c>
      <c r="C71" s="860">
        <v>5</v>
      </c>
      <c r="D71" s="654">
        <v>7</v>
      </c>
      <c r="E71" s="654">
        <v>12</v>
      </c>
      <c r="F71" s="654">
        <v>4</v>
      </c>
      <c r="G71" s="654">
        <v>14</v>
      </c>
      <c r="H71" s="861">
        <v>18</v>
      </c>
      <c r="I71" s="860">
        <v>21</v>
      </c>
      <c r="J71" s="654">
        <v>7</v>
      </c>
      <c r="K71" s="861">
        <v>28</v>
      </c>
      <c r="L71" s="860">
        <v>30</v>
      </c>
      <c r="M71" s="654">
        <v>28</v>
      </c>
      <c r="N71" s="861">
        <v>58</v>
      </c>
      <c r="O71" s="873">
        <v>43</v>
      </c>
    </row>
    <row r="72" spans="1:15" ht="11.45" customHeight="1">
      <c r="A72" s="107" t="s">
        <v>277</v>
      </c>
      <c r="B72" s="853" t="s">
        <v>713</v>
      </c>
      <c r="C72" s="860">
        <v>1</v>
      </c>
      <c r="D72" s="654">
        <v>0</v>
      </c>
      <c r="E72" s="654">
        <v>1</v>
      </c>
      <c r="F72" s="654">
        <v>2</v>
      </c>
      <c r="G72" s="654">
        <v>0</v>
      </c>
      <c r="H72" s="861">
        <v>2</v>
      </c>
      <c r="I72" s="860">
        <v>0</v>
      </c>
      <c r="J72" s="654">
        <v>5</v>
      </c>
      <c r="K72" s="861">
        <v>5</v>
      </c>
      <c r="L72" s="860">
        <v>3</v>
      </c>
      <c r="M72" s="654">
        <v>5</v>
      </c>
      <c r="N72" s="861">
        <v>8</v>
      </c>
      <c r="O72" s="873">
        <v>6.5</v>
      </c>
    </row>
    <row r="73" spans="1:15" ht="11.45" customHeight="1">
      <c r="A73" s="107" t="s">
        <v>279</v>
      </c>
      <c r="B73" s="853" t="s">
        <v>714</v>
      </c>
      <c r="C73" s="860">
        <v>1</v>
      </c>
      <c r="D73" s="654">
        <v>0</v>
      </c>
      <c r="E73" s="654">
        <v>1</v>
      </c>
      <c r="F73" s="654">
        <v>5</v>
      </c>
      <c r="G73" s="654">
        <v>3</v>
      </c>
      <c r="H73" s="861">
        <v>8</v>
      </c>
      <c r="I73" s="860">
        <v>6</v>
      </c>
      <c r="J73" s="654">
        <v>12</v>
      </c>
      <c r="K73" s="861">
        <v>18</v>
      </c>
      <c r="L73" s="860">
        <v>12</v>
      </c>
      <c r="M73" s="654">
        <v>15</v>
      </c>
      <c r="N73" s="861">
        <v>27</v>
      </c>
      <c r="O73" s="873">
        <v>21</v>
      </c>
    </row>
    <row r="74" spans="1:15" ht="11.45" customHeight="1">
      <c r="A74" s="107" t="s">
        <v>280</v>
      </c>
      <c r="B74" s="853" t="s">
        <v>716</v>
      </c>
      <c r="C74" s="860">
        <v>1</v>
      </c>
      <c r="D74" s="654">
        <v>0</v>
      </c>
      <c r="E74" s="654">
        <v>1</v>
      </c>
      <c r="F74" s="654">
        <v>2</v>
      </c>
      <c r="G74" s="654">
        <v>1</v>
      </c>
      <c r="H74" s="861">
        <v>3</v>
      </c>
      <c r="I74" s="860">
        <v>8</v>
      </c>
      <c r="J74" s="654">
        <v>2</v>
      </c>
      <c r="K74" s="861">
        <v>10</v>
      </c>
      <c r="L74" s="860">
        <v>11</v>
      </c>
      <c r="M74" s="654">
        <v>3</v>
      </c>
      <c r="N74" s="861">
        <v>14</v>
      </c>
      <c r="O74" s="873">
        <v>8.5</v>
      </c>
    </row>
    <row r="75" spans="1:15" ht="11.45" customHeight="1">
      <c r="B75" s="853" t="s">
        <v>718</v>
      </c>
      <c r="C75" s="860">
        <v>5</v>
      </c>
      <c r="D75" s="654">
        <v>1</v>
      </c>
      <c r="E75" s="654">
        <v>6</v>
      </c>
      <c r="F75" s="654">
        <v>9</v>
      </c>
      <c r="G75" s="654">
        <v>8</v>
      </c>
      <c r="H75" s="861">
        <v>17</v>
      </c>
      <c r="I75" s="860">
        <v>2</v>
      </c>
      <c r="J75" s="654">
        <v>10</v>
      </c>
      <c r="K75" s="861">
        <v>12</v>
      </c>
      <c r="L75" s="860">
        <v>16</v>
      </c>
      <c r="M75" s="654">
        <v>19</v>
      </c>
      <c r="N75" s="861">
        <v>35</v>
      </c>
      <c r="O75" s="873">
        <v>27</v>
      </c>
    </row>
    <row r="76" spans="1:15" ht="11.45" customHeight="1">
      <c r="B76" s="1424" t="s">
        <v>719</v>
      </c>
      <c r="C76" s="860">
        <v>0</v>
      </c>
      <c r="D76" s="654">
        <v>0</v>
      </c>
      <c r="E76" s="654">
        <v>0</v>
      </c>
      <c r="F76" s="654">
        <v>0</v>
      </c>
      <c r="G76" s="654">
        <v>1</v>
      </c>
      <c r="H76" s="861">
        <v>1</v>
      </c>
      <c r="I76" s="860">
        <v>0</v>
      </c>
      <c r="J76" s="654">
        <v>1</v>
      </c>
      <c r="K76" s="861">
        <v>1</v>
      </c>
      <c r="L76" s="860">
        <v>0</v>
      </c>
      <c r="M76" s="654">
        <v>2</v>
      </c>
      <c r="N76" s="861">
        <v>2</v>
      </c>
      <c r="O76" s="873">
        <v>2</v>
      </c>
    </row>
    <row r="77" spans="1:15" ht="11.45" customHeight="1">
      <c r="A77" s="107" t="s">
        <v>282</v>
      </c>
      <c r="B77" s="854" t="s">
        <v>644</v>
      </c>
      <c r="C77" s="864">
        <v>29</v>
      </c>
      <c r="D77" s="849">
        <v>20</v>
      </c>
      <c r="E77" s="849">
        <v>49</v>
      </c>
      <c r="F77" s="849">
        <v>63</v>
      </c>
      <c r="G77" s="849">
        <v>64</v>
      </c>
      <c r="H77" s="863">
        <v>127</v>
      </c>
      <c r="I77" s="864">
        <v>41</v>
      </c>
      <c r="J77" s="849">
        <v>115</v>
      </c>
      <c r="K77" s="863">
        <v>156</v>
      </c>
      <c r="L77" s="864">
        <v>133</v>
      </c>
      <c r="M77" s="849">
        <v>199</v>
      </c>
      <c r="N77" s="863">
        <v>332</v>
      </c>
      <c r="O77" s="855">
        <v>265.5</v>
      </c>
    </row>
    <row r="78" spans="1:15" ht="11.45" customHeight="1">
      <c r="A78" s="107" t="s">
        <v>283</v>
      </c>
      <c r="B78" s="852" t="s">
        <v>428</v>
      </c>
      <c r="C78" s="858">
        <v>9</v>
      </c>
      <c r="D78" s="848">
        <v>4</v>
      </c>
      <c r="E78" s="848">
        <v>13</v>
      </c>
      <c r="F78" s="848">
        <v>17</v>
      </c>
      <c r="G78" s="848">
        <v>13</v>
      </c>
      <c r="H78" s="859">
        <v>30</v>
      </c>
      <c r="I78" s="858">
        <v>5</v>
      </c>
      <c r="J78" s="848">
        <v>21</v>
      </c>
      <c r="K78" s="859">
        <v>26</v>
      </c>
      <c r="L78" s="858">
        <v>31</v>
      </c>
      <c r="M78" s="848">
        <v>38</v>
      </c>
      <c r="N78" s="859">
        <v>69</v>
      </c>
      <c r="O78" s="872">
        <v>53.5</v>
      </c>
    </row>
    <row r="79" spans="1:15" ht="11.45" customHeight="1">
      <c r="A79" s="107" t="s">
        <v>284</v>
      </c>
      <c r="B79" s="853" t="s">
        <v>429</v>
      </c>
      <c r="C79" s="860">
        <v>0</v>
      </c>
      <c r="D79" s="654">
        <v>8</v>
      </c>
      <c r="E79" s="654">
        <v>8</v>
      </c>
      <c r="F79" s="654">
        <v>5</v>
      </c>
      <c r="G79" s="654">
        <v>21</v>
      </c>
      <c r="H79" s="861">
        <v>26</v>
      </c>
      <c r="I79" s="860">
        <v>0</v>
      </c>
      <c r="J79" s="654">
        <v>10</v>
      </c>
      <c r="K79" s="861">
        <v>10</v>
      </c>
      <c r="L79" s="860">
        <v>5</v>
      </c>
      <c r="M79" s="654">
        <v>39</v>
      </c>
      <c r="N79" s="861">
        <v>44</v>
      </c>
      <c r="O79" s="873">
        <v>41.5</v>
      </c>
    </row>
    <row r="80" spans="1:15" ht="11.45" customHeight="1">
      <c r="A80" s="107" t="s">
        <v>285</v>
      </c>
      <c r="B80" s="853" t="s">
        <v>430</v>
      </c>
      <c r="C80" s="860">
        <v>0</v>
      </c>
      <c r="D80" s="654">
        <v>5</v>
      </c>
      <c r="E80" s="654">
        <v>5</v>
      </c>
      <c r="F80" s="654">
        <v>0</v>
      </c>
      <c r="G80" s="654">
        <v>13</v>
      </c>
      <c r="H80" s="861">
        <v>13</v>
      </c>
      <c r="I80" s="860">
        <v>2</v>
      </c>
      <c r="J80" s="654">
        <v>14</v>
      </c>
      <c r="K80" s="861">
        <v>16</v>
      </c>
      <c r="L80" s="860">
        <v>2</v>
      </c>
      <c r="M80" s="654">
        <v>32</v>
      </c>
      <c r="N80" s="861">
        <v>34</v>
      </c>
      <c r="O80" s="873">
        <v>33</v>
      </c>
    </row>
    <row r="81" spans="1:15" ht="11.45" customHeight="1">
      <c r="A81" s="107" t="s">
        <v>286</v>
      </c>
      <c r="B81" s="853" t="s">
        <v>939</v>
      </c>
      <c r="C81" s="860">
        <v>0</v>
      </c>
      <c r="D81" s="654">
        <v>2</v>
      </c>
      <c r="E81" s="654">
        <v>2</v>
      </c>
      <c r="F81" s="654">
        <v>2</v>
      </c>
      <c r="G81" s="654">
        <v>0</v>
      </c>
      <c r="H81" s="861">
        <v>2</v>
      </c>
      <c r="I81" s="860">
        <v>3</v>
      </c>
      <c r="J81" s="654">
        <v>0</v>
      </c>
      <c r="K81" s="861">
        <v>3</v>
      </c>
      <c r="L81" s="860">
        <v>5</v>
      </c>
      <c r="M81" s="654">
        <v>2</v>
      </c>
      <c r="N81" s="861">
        <v>7</v>
      </c>
      <c r="O81" s="873">
        <v>4.5</v>
      </c>
    </row>
    <row r="82" spans="1:15" ht="11.45" customHeight="1">
      <c r="A82" s="107" t="s">
        <v>287</v>
      </c>
      <c r="B82" s="853" t="s">
        <v>431</v>
      </c>
      <c r="C82" s="860">
        <v>0</v>
      </c>
      <c r="D82" s="654">
        <v>5</v>
      </c>
      <c r="E82" s="654">
        <v>5</v>
      </c>
      <c r="F82" s="654">
        <v>3</v>
      </c>
      <c r="G82" s="654">
        <v>4</v>
      </c>
      <c r="H82" s="861">
        <v>7</v>
      </c>
      <c r="I82" s="860">
        <v>2</v>
      </c>
      <c r="J82" s="654">
        <v>21</v>
      </c>
      <c r="K82" s="861">
        <v>23</v>
      </c>
      <c r="L82" s="860">
        <v>5</v>
      </c>
      <c r="M82" s="654">
        <v>30</v>
      </c>
      <c r="N82" s="861">
        <v>35</v>
      </c>
      <c r="O82" s="873">
        <v>32.5</v>
      </c>
    </row>
    <row r="83" spans="1:15" ht="11.45" customHeight="1">
      <c r="B83" s="853" t="s">
        <v>726</v>
      </c>
      <c r="C83" s="860">
        <v>0</v>
      </c>
      <c r="D83" s="654">
        <v>1</v>
      </c>
      <c r="E83" s="654">
        <v>1</v>
      </c>
      <c r="F83" s="654">
        <v>0</v>
      </c>
      <c r="G83" s="654">
        <v>1</v>
      </c>
      <c r="H83" s="861">
        <v>1</v>
      </c>
      <c r="I83" s="860">
        <v>0</v>
      </c>
      <c r="J83" s="654">
        <v>0</v>
      </c>
      <c r="K83" s="861">
        <v>0</v>
      </c>
      <c r="L83" s="860">
        <v>0</v>
      </c>
      <c r="M83" s="654">
        <v>2</v>
      </c>
      <c r="N83" s="861">
        <v>2</v>
      </c>
      <c r="O83" s="873">
        <v>2</v>
      </c>
    </row>
    <row r="84" spans="1:15" ht="11.45" customHeight="1">
      <c r="A84" s="107" t="s">
        <v>288</v>
      </c>
      <c r="B84" s="854" t="s">
        <v>645</v>
      </c>
      <c r="C84" s="864">
        <v>9</v>
      </c>
      <c r="D84" s="849">
        <v>25</v>
      </c>
      <c r="E84" s="849">
        <v>34</v>
      </c>
      <c r="F84" s="849">
        <v>27</v>
      </c>
      <c r="G84" s="849">
        <v>52</v>
      </c>
      <c r="H84" s="863">
        <v>79</v>
      </c>
      <c r="I84" s="864">
        <v>12</v>
      </c>
      <c r="J84" s="849">
        <v>66</v>
      </c>
      <c r="K84" s="863">
        <v>78</v>
      </c>
      <c r="L84" s="864">
        <v>48</v>
      </c>
      <c r="M84" s="849">
        <v>143</v>
      </c>
      <c r="N84" s="863">
        <v>191</v>
      </c>
      <c r="O84" s="855">
        <v>167</v>
      </c>
    </row>
    <row r="85" spans="1:15" ht="11.45" customHeight="1">
      <c r="A85" s="107" t="s">
        <v>292</v>
      </c>
      <c r="B85" s="852" t="s">
        <v>152</v>
      </c>
      <c r="C85" s="858">
        <v>8</v>
      </c>
      <c r="D85" s="848">
        <v>22</v>
      </c>
      <c r="E85" s="848">
        <v>30</v>
      </c>
      <c r="F85" s="848">
        <v>12</v>
      </c>
      <c r="G85" s="848">
        <v>53</v>
      </c>
      <c r="H85" s="859">
        <v>65</v>
      </c>
      <c r="I85" s="858">
        <v>14</v>
      </c>
      <c r="J85" s="848">
        <v>62</v>
      </c>
      <c r="K85" s="859">
        <v>76</v>
      </c>
      <c r="L85" s="858">
        <v>34</v>
      </c>
      <c r="M85" s="848">
        <v>137</v>
      </c>
      <c r="N85" s="859">
        <v>171</v>
      </c>
      <c r="O85" s="872">
        <v>154</v>
      </c>
    </row>
    <row r="86" spans="1:15" ht="11.45" customHeight="1">
      <c r="B86" s="853" t="s">
        <v>656</v>
      </c>
      <c r="C86" s="860"/>
      <c r="D86" s="654"/>
      <c r="E86" s="654">
        <v>0</v>
      </c>
      <c r="F86" s="654"/>
      <c r="G86" s="654"/>
      <c r="H86" s="861">
        <v>0</v>
      </c>
      <c r="I86" s="860"/>
      <c r="J86" s="654"/>
      <c r="K86" s="861">
        <v>0</v>
      </c>
      <c r="L86" s="860">
        <v>0</v>
      </c>
      <c r="M86" s="654">
        <v>0</v>
      </c>
      <c r="N86" s="861">
        <v>0</v>
      </c>
      <c r="O86" s="873">
        <v>0</v>
      </c>
    </row>
    <row r="87" spans="1:15" ht="11.45" customHeight="1">
      <c r="A87" s="107" t="s">
        <v>293</v>
      </c>
      <c r="B87" s="854" t="s">
        <v>646</v>
      </c>
      <c r="C87" s="864">
        <v>8</v>
      </c>
      <c r="D87" s="849">
        <v>22</v>
      </c>
      <c r="E87" s="849">
        <v>30</v>
      </c>
      <c r="F87" s="849">
        <v>12</v>
      </c>
      <c r="G87" s="849">
        <v>53</v>
      </c>
      <c r="H87" s="863">
        <v>65</v>
      </c>
      <c r="I87" s="864">
        <v>14</v>
      </c>
      <c r="J87" s="849">
        <v>62</v>
      </c>
      <c r="K87" s="863">
        <v>76</v>
      </c>
      <c r="L87" s="864">
        <v>34</v>
      </c>
      <c r="M87" s="849">
        <v>137</v>
      </c>
      <c r="N87" s="863">
        <v>171</v>
      </c>
      <c r="O87" s="855">
        <v>154</v>
      </c>
    </row>
    <row r="88" spans="1:15" ht="11.45" customHeight="1">
      <c r="A88" s="107" t="s">
        <v>294</v>
      </c>
      <c r="B88" s="852" t="s">
        <v>436</v>
      </c>
      <c r="C88" s="858">
        <v>12</v>
      </c>
      <c r="D88" s="848">
        <v>7</v>
      </c>
      <c r="E88" s="848">
        <v>19</v>
      </c>
      <c r="F88" s="848">
        <v>19</v>
      </c>
      <c r="G88" s="848">
        <v>61</v>
      </c>
      <c r="H88" s="859">
        <v>80</v>
      </c>
      <c r="I88" s="858">
        <v>0</v>
      </c>
      <c r="J88" s="848">
        <v>0</v>
      </c>
      <c r="K88" s="859">
        <v>0</v>
      </c>
      <c r="L88" s="858">
        <v>31</v>
      </c>
      <c r="M88" s="848">
        <v>68</v>
      </c>
      <c r="N88" s="859">
        <v>99</v>
      </c>
      <c r="O88" s="872">
        <v>83.5</v>
      </c>
    </row>
    <row r="89" spans="1:15" ht="11.45" customHeight="1">
      <c r="A89" s="107" t="s">
        <v>295</v>
      </c>
      <c r="B89" s="853" t="s">
        <v>659</v>
      </c>
      <c r="C89" s="860">
        <v>0</v>
      </c>
      <c r="D89" s="654">
        <v>6</v>
      </c>
      <c r="E89" s="654">
        <v>6</v>
      </c>
      <c r="F89" s="654">
        <v>2</v>
      </c>
      <c r="G89" s="654">
        <v>10</v>
      </c>
      <c r="H89" s="861">
        <v>12</v>
      </c>
      <c r="I89" s="860">
        <v>4</v>
      </c>
      <c r="J89" s="654">
        <v>13</v>
      </c>
      <c r="K89" s="861">
        <v>17</v>
      </c>
      <c r="L89" s="860">
        <v>6</v>
      </c>
      <c r="M89" s="654">
        <v>29</v>
      </c>
      <c r="N89" s="861">
        <v>35</v>
      </c>
      <c r="O89" s="873">
        <v>32</v>
      </c>
    </row>
    <row r="90" spans="1:15" ht="11.45" customHeight="1">
      <c r="A90" s="107" t="s">
        <v>296</v>
      </c>
      <c r="B90" s="853" t="s">
        <v>660</v>
      </c>
      <c r="C90" s="860">
        <v>0</v>
      </c>
      <c r="D90" s="654">
        <v>11</v>
      </c>
      <c r="E90" s="654">
        <v>11</v>
      </c>
      <c r="F90" s="654">
        <v>0</v>
      </c>
      <c r="G90" s="654">
        <v>10</v>
      </c>
      <c r="H90" s="861">
        <v>10</v>
      </c>
      <c r="I90" s="860">
        <v>0</v>
      </c>
      <c r="J90" s="654">
        <v>19</v>
      </c>
      <c r="K90" s="861">
        <v>19</v>
      </c>
      <c r="L90" s="860">
        <v>0</v>
      </c>
      <c r="M90" s="654">
        <v>40</v>
      </c>
      <c r="N90" s="861">
        <v>40</v>
      </c>
      <c r="O90" s="873">
        <v>40</v>
      </c>
    </row>
    <row r="91" spans="1:15" ht="11.45" customHeight="1">
      <c r="B91" s="853" t="s">
        <v>662</v>
      </c>
      <c r="C91" s="860">
        <v>0</v>
      </c>
      <c r="D91" s="654">
        <v>0</v>
      </c>
      <c r="E91" s="654">
        <v>0</v>
      </c>
      <c r="F91" s="654">
        <v>0</v>
      </c>
      <c r="G91" s="654">
        <v>0</v>
      </c>
      <c r="H91" s="861">
        <v>0</v>
      </c>
      <c r="I91" s="860">
        <v>1</v>
      </c>
      <c r="J91" s="654">
        <v>0</v>
      </c>
      <c r="K91" s="861">
        <v>1</v>
      </c>
      <c r="L91" s="860">
        <v>1</v>
      </c>
      <c r="M91" s="654">
        <v>0</v>
      </c>
      <c r="N91" s="861">
        <v>1</v>
      </c>
      <c r="O91" s="873">
        <v>0.5</v>
      </c>
    </row>
    <row r="92" spans="1:15" ht="11.45" customHeight="1">
      <c r="A92" s="107" t="s">
        <v>297</v>
      </c>
      <c r="B92" s="854" t="s">
        <v>647</v>
      </c>
      <c r="C92" s="864">
        <v>12</v>
      </c>
      <c r="D92" s="849">
        <v>24</v>
      </c>
      <c r="E92" s="849">
        <v>36</v>
      </c>
      <c r="F92" s="849">
        <v>21</v>
      </c>
      <c r="G92" s="849">
        <v>81</v>
      </c>
      <c r="H92" s="863">
        <v>102</v>
      </c>
      <c r="I92" s="864">
        <v>5</v>
      </c>
      <c r="J92" s="849">
        <v>32</v>
      </c>
      <c r="K92" s="863">
        <v>37</v>
      </c>
      <c r="L92" s="864">
        <v>38</v>
      </c>
      <c r="M92" s="849">
        <v>137</v>
      </c>
      <c r="N92" s="863">
        <v>175</v>
      </c>
      <c r="O92" s="855">
        <v>156</v>
      </c>
    </row>
    <row r="93" spans="1:15" ht="11.45" customHeight="1">
      <c r="A93" s="107" t="s">
        <v>298</v>
      </c>
      <c r="B93" s="852" t="s">
        <v>658</v>
      </c>
      <c r="C93" s="858">
        <v>16</v>
      </c>
      <c r="D93" s="848">
        <v>11</v>
      </c>
      <c r="E93" s="848">
        <v>27</v>
      </c>
      <c r="F93" s="848">
        <v>28</v>
      </c>
      <c r="G93" s="848">
        <v>14</v>
      </c>
      <c r="H93" s="859">
        <v>42</v>
      </c>
      <c r="I93" s="858">
        <v>22</v>
      </c>
      <c r="J93" s="848">
        <v>17</v>
      </c>
      <c r="K93" s="859">
        <v>39</v>
      </c>
      <c r="L93" s="858">
        <v>66</v>
      </c>
      <c r="M93" s="848">
        <v>42</v>
      </c>
      <c r="N93" s="859">
        <v>108</v>
      </c>
      <c r="O93" s="872">
        <v>75</v>
      </c>
    </row>
    <row r="94" spans="1:15" ht="11.45" customHeight="1">
      <c r="B94" s="853" t="s">
        <v>664</v>
      </c>
      <c r="C94" s="860">
        <v>4</v>
      </c>
      <c r="D94" s="654">
        <v>3</v>
      </c>
      <c r="E94" s="654">
        <v>7</v>
      </c>
      <c r="F94" s="654">
        <v>8</v>
      </c>
      <c r="G94" s="654">
        <v>2</v>
      </c>
      <c r="H94" s="861">
        <v>10</v>
      </c>
      <c r="I94" s="860">
        <v>1</v>
      </c>
      <c r="J94" s="654">
        <v>16</v>
      </c>
      <c r="K94" s="861">
        <v>17</v>
      </c>
      <c r="L94" s="860">
        <v>13</v>
      </c>
      <c r="M94" s="654">
        <v>21</v>
      </c>
      <c r="N94" s="861">
        <v>34</v>
      </c>
      <c r="O94" s="873">
        <v>27.5</v>
      </c>
    </row>
    <row r="95" spans="1:15" ht="11.45" customHeight="1">
      <c r="A95" s="107" t="s">
        <v>299</v>
      </c>
      <c r="B95" s="854" t="s">
        <v>648</v>
      </c>
      <c r="C95" s="864">
        <v>20</v>
      </c>
      <c r="D95" s="849">
        <v>14</v>
      </c>
      <c r="E95" s="849">
        <v>34</v>
      </c>
      <c r="F95" s="849">
        <v>36</v>
      </c>
      <c r="G95" s="849">
        <v>16</v>
      </c>
      <c r="H95" s="863">
        <v>52</v>
      </c>
      <c r="I95" s="864">
        <v>23</v>
      </c>
      <c r="J95" s="849">
        <v>33</v>
      </c>
      <c r="K95" s="863">
        <v>56</v>
      </c>
      <c r="L95" s="864">
        <v>79</v>
      </c>
      <c r="M95" s="849">
        <v>63</v>
      </c>
      <c r="N95" s="863">
        <v>142</v>
      </c>
      <c r="O95" s="855">
        <v>102.5</v>
      </c>
    </row>
    <row r="96" spans="1:15" ht="11.45" customHeight="1">
      <c r="A96" s="107" t="s">
        <v>300</v>
      </c>
      <c r="B96" s="852" t="s">
        <v>661</v>
      </c>
      <c r="C96" s="858">
        <v>1</v>
      </c>
      <c r="D96" s="848">
        <v>3</v>
      </c>
      <c r="E96" s="848">
        <v>4</v>
      </c>
      <c r="F96" s="848">
        <v>7</v>
      </c>
      <c r="G96" s="848">
        <v>15</v>
      </c>
      <c r="H96" s="859">
        <v>22</v>
      </c>
      <c r="I96" s="858">
        <v>17</v>
      </c>
      <c r="J96" s="848">
        <v>26</v>
      </c>
      <c r="K96" s="859">
        <v>43</v>
      </c>
      <c r="L96" s="858">
        <v>25</v>
      </c>
      <c r="M96" s="848">
        <v>44</v>
      </c>
      <c r="N96" s="859">
        <v>69</v>
      </c>
      <c r="O96" s="872">
        <v>56.5</v>
      </c>
    </row>
    <row r="97" spans="1:15" ht="11.45" customHeight="1">
      <c r="A97" s="107" t="s">
        <v>301</v>
      </c>
      <c r="B97" s="853" t="s">
        <v>666</v>
      </c>
      <c r="C97" s="860">
        <v>1</v>
      </c>
      <c r="D97" s="654">
        <v>7</v>
      </c>
      <c r="E97" s="654">
        <v>8</v>
      </c>
      <c r="F97" s="654">
        <v>1</v>
      </c>
      <c r="G97" s="654">
        <v>12</v>
      </c>
      <c r="H97" s="861">
        <v>13</v>
      </c>
      <c r="I97" s="860">
        <v>2</v>
      </c>
      <c r="J97" s="654">
        <v>34</v>
      </c>
      <c r="K97" s="861">
        <v>36</v>
      </c>
      <c r="L97" s="860">
        <v>4</v>
      </c>
      <c r="M97" s="654">
        <v>53</v>
      </c>
      <c r="N97" s="861">
        <v>57</v>
      </c>
      <c r="O97" s="873">
        <v>55</v>
      </c>
    </row>
    <row r="98" spans="1:15" ht="11.45" customHeight="1">
      <c r="B98" s="853" t="s">
        <v>667</v>
      </c>
      <c r="C98" s="860"/>
      <c r="D98" s="654"/>
      <c r="E98" s="654">
        <v>0</v>
      </c>
      <c r="F98" s="654"/>
      <c r="G98" s="654"/>
      <c r="H98" s="861">
        <v>0</v>
      </c>
      <c r="I98" s="860"/>
      <c r="J98" s="654"/>
      <c r="K98" s="861">
        <v>0</v>
      </c>
      <c r="L98" s="860">
        <v>0</v>
      </c>
      <c r="M98" s="654">
        <v>0</v>
      </c>
      <c r="N98" s="861">
        <v>0</v>
      </c>
      <c r="O98" s="873">
        <v>0</v>
      </c>
    </row>
    <row r="99" spans="1:15" ht="11.45" customHeight="1">
      <c r="B99" s="853" t="s">
        <v>668</v>
      </c>
      <c r="C99" s="860">
        <v>0</v>
      </c>
      <c r="D99" s="654">
        <v>0</v>
      </c>
      <c r="E99" s="654">
        <v>0</v>
      </c>
      <c r="F99" s="654">
        <v>0</v>
      </c>
      <c r="G99" s="654">
        <v>1</v>
      </c>
      <c r="H99" s="861">
        <v>1</v>
      </c>
      <c r="I99" s="860">
        <v>0</v>
      </c>
      <c r="J99" s="654">
        <v>0</v>
      </c>
      <c r="K99" s="861">
        <v>0</v>
      </c>
      <c r="L99" s="860">
        <v>0</v>
      </c>
      <c r="M99" s="654">
        <v>1</v>
      </c>
      <c r="N99" s="861">
        <v>1</v>
      </c>
      <c r="O99" s="873">
        <v>1</v>
      </c>
    </row>
    <row r="100" spans="1:15" ht="11.45" customHeight="1">
      <c r="A100" s="107" t="s">
        <v>303</v>
      </c>
      <c r="B100" s="853" t="s">
        <v>720</v>
      </c>
      <c r="C100" s="860">
        <v>0</v>
      </c>
      <c r="D100" s="654">
        <v>0</v>
      </c>
      <c r="E100" s="654">
        <v>0</v>
      </c>
      <c r="F100" s="654">
        <v>0</v>
      </c>
      <c r="G100" s="654">
        <v>0</v>
      </c>
      <c r="H100" s="861">
        <v>0</v>
      </c>
      <c r="I100" s="860">
        <v>2</v>
      </c>
      <c r="J100" s="654">
        <v>2</v>
      </c>
      <c r="K100" s="861">
        <v>4</v>
      </c>
      <c r="L100" s="860">
        <v>2</v>
      </c>
      <c r="M100" s="654">
        <v>2</v>
      </c>
      <c r="N100" s="861">
        <v>4</v>
      </c>
      <c r="O100" s="873">
        <v>3</v>
      </c>
    </row>
    <row r="101" spans="1:15" ht="11.45" customHeight="1">
      <c r="A101" s="107" t="s">
        <v>304</v>
      </c>
      <c r="B101" s="854" t="s">
        <v>649</v>
      </c>
      <c r="C101" s="864">
        <v>2</v>
      </c>
      <c r="D101" s="849">
        <v>10</v>
      </c>
      <c r="E101" s="849">
        <v>12</v>
      </c>
      <c r="F101" s="849">
        <v>8</v>
      </c>
      <c r="G101" s="849">
        <v>28</v>
      </c>
      <c r="H101" s="863">
        <v>36</v>
      </c>
      <c r="I101" s="864">
        <v>21</v>
      </c>
      <c r="J101" s="849">
        <v>62</v>
      </c>
      <c r="K101" s="863">
        <v>83</v>
      </c>
      <c r="L101" s="864">
        <v>31</v>
      </c>
      <c r="M101" s="849">
        <v>100</v>
      </c>
      <c r="N101" s="863">
        <v>131</v>
      </c>
      <c r="O101" s="855">
        <v>115.5</v>
      </c>
    </row>
    <row r="102" spans="1:15" ht="11.45" customHeight="1">
      <c r="B102" s="852" t="s">
        <v>670</v>
      </c>
      <c r="C102" s="858">
        <v>0</v>
      </c>
      <c r="D102" s="848">
        <v>0</v>
      </c>
      <c r="E102" s="848">
        <v>0</v>
      </c>
      <c r="F102" s="848">
        <v>0</v>
      </c>
      <c r="G102" s="848">
        <v>0</v>
      </c>
      <c r="H102" s="859">
        <v>0</v>
      </c>
      <c r="I102" s="858">
        <v>0</v>
      </c>
      <c r="J102" s="848">
        <v>4</v>
      </c>
      <c r="K102" s="859">
        <v>4</v>
      </c>
      <c r="L102" s="858">
        <v>0</v>
      </c>
      <c r="M102" s="848">
        <v>4</v>
      </c>
      <c r="N102" s="859">
        <v>4</v>
      </c>
      <c r="O102" s="872">
        <v>4</v>
      </c>
    </row>
    <row r="103" spans="1:15" ht="11.45" customHeight="1">
      <c r="A103" s="107" t="s">
        <v>305</v>
      </c>
      <c r="B103" s="853" t="s">
        <v>671</v>
      </c>
      <c r="C103" s="860">
        <v>0</v>
      </c>
      <c r="D103" s="654">
        <v>0</v>
      </c>
      <c r="E103" s="654">
        <v>0</v>
      </c>
      <c r="F103" s="654">
        <v>0</v>
      </c>
      <c r="G103" s="654">
        <v>0</v>
      </c>
      <c r="H103" s="861">
        <v>0</v>
      </c>
      <c r="I103" s="860">
        <v>0</v>
      </c>
      <c r="J103" s="654">
        <v>3</v>
      </c>
      <c r="K103" s="861">
        <v>3</v>
      </c>
      <c r="L103" s="860">
        <v>0</v>
      </c>
      <c r="M103" s="654">
        <v>3</v>
      </c>
      <c r="N103" s="861">
        <v>3</v>
      </c>
      <c r="O103" s="873">
        <v>3</v>
      </c>
    </row>
    <row r="104" spans="1:15" ht="11.45" customHeight="1">
      <c r="A104" s="107" t="s">
        <v>306</v>
      </c>
      <c r="B104" s="854" t="s">
        <v>670</v>
      </c>
      <c r="C104" s="864">
        <v>0</v>
      </c>
      <c r="D104" s="849">
        <v>0</v>
      </c>
      <c r="E104" s="849">
        <v>0</v>
      </c>
      <c r="F104" s="849">
        <v>0</v>
      </c>
      <c r="G104" s="849">
        <v>0</v>
      </c>
      <c r="H104" s="863">
        <v>0</v>
      </c>
      <c r="I104" s="864">
        <v>0</v>
      </c>
      <c r="J104" s="849">
        <v>7</v>
      </c>
      <c r="K104" s="863">
        <v>7</v>
      </c>
      <c r="L104" s="864">
        <v>0</v>
      </c>
      <c r="M104" s="849">
        <v>7</v>
      </c>
      <c r="N104" s="863">
        <v>7</v>
      </c>
      <c r="O104" s="855">
        <v>7</v>
      </c>
    </row>
    <row r="105" spans="1:15" ht="11.45" customHeight="1">
      <c r="A105" s="107" t="s">
        <v>307</v>
      </c>
      <c r="B105" s="852" t="s">
        <v>673</v>
      </c>
      <c r="C105" s="858">
        <v>17</v>
      </c>
      <c r="D105" s="848">
        <v>4</v>
      </c>
      <c r="E105" s="848">
        <v>21</v>
      </c>
      <c r="F105" s="848">
        <v>49</v>
      </c>
      <c r="G105" s="848">
        <v>7</v>
      </c>
      <c r="H105" s="859">
        <v>56</v>
      </c>
      <c r="I105" s="858">
        <v>76</v>
      </c>
      <c r="J105" s="848">
        <v>14</v>
      </c>
      <c r="K105" s="859">
        <v>90</v>
      </c>
      <c r="L105" s="858">
        <v>142</v>
      </c>
      <c r="M105" s="848">
        <v>25</v>
      </c>
      <c r="N105" s="859">
        <v>167</v>
      </c>
      <c r="O105" s="872">
        <v>96</v>
      </c>
    </row>
    <row r="106" spans="1:15" ht="11.45" customHeight="1">
      <c r="A106" s="107" t="s">
        <v>308</v>
      </c>
      <c r="B106" s="853" t="s">
        <v>674</v>
      </c>
      <c r="C106" s="860">
        <v>0</v>
      </c>
      <c r="D106" s="654">
        <v>0</v>
      </c>
      <c r="E106" s="654">
        <v>0</v>
      </c>
      <c r="F106" s="654">
        <v>0</v>
      </c>
      <c r="G106" s="654">
        <v>0</v>
      </c>
      <c r="H106" s="861">
        <v>0</v>
      </c>
      <c r="I106" s="860">
        <v>11</v>
      </c>
      <c r="J106" s="654">
        <v>62</v>
      </c>
      <c r="K106" s="861">
        <v>73</v>
      </c>
      <c r="L106" s="860">
        <v>11</v>
      </c>
      <c r="M106" s="654">
        <v>62</v>
      </c>
      <c r="N106" s="861">
        <v>73</v>
      </c>
      <c r="O106" s="873">
        <v>67.5</v>
      </c>
    </row>
    <row r="107" spans="1:15" ht="11.45" customHeight="1">
      <c r="A107" s="107" t="s">
        <v>309</v>
      </c>
      <c r="B107" s="853" t="s">
        <v>675</v>
      </c>
      <c r="C107" s="860">
        <v>0</v>
      </c>
      <c r="D107" s="654">
        <v>9</v>
      </c>
      <c r="E107" s="654">
        <v>9</v>
      </c>
      <c r="F107" s="654">
        <v>0</v>
      </c>
      <c r="G107" s="654">
        <v>22</v>
      </c>
      <c r="H107" s="861">
        <v>22</v>
      </c>
      <c r="I107" s="860">
        <v>5</v>
      </c>
      <c r="J107" s="654">
        <v>23</v>
      </c>
      <c r="K107" s="861">
        <v>28</v>
      </c>
      <c r="L107" s="860">
        <v>5</v>
      </c>
      <c r="M107" s="654">
        <v>54</v>
      </c>
      <c r="N107" s="861">
        <v>59</v>
      </c>
      <c r="O107" s="873">
        <v>56.5</v>
      </c>
    </row>
    <row r="108" spans="1:15" ht="11.45" customHeight="1">
      <c r="A108" s="107" t="s">
        <v>310</v>
      </c>
      <c r="B108" s="853" t="s">
        <v>676</v>
      </c>
      <c r="C108" s="860">
        <v>12</v>
      </c>
      <c r="D108" s="654">
        <v>4</v>
      </c>
      <c r="E108" s="654">
        <v>16</v>
      </c>
      <c r="F108" s="654">
        <v>32</v>
      </c>
      <c r="G108" s="654">
        <v>12</v>
      </c>
      <c r="H108" s="861">
        <v>44</v>
      </c>
      <c r="I108" s="860">
        <v>44</v>
      </c>
      <c r="J108" s="654">
        <v>28</v>
      </c>
      <c r="K108" s="861">
        <v>72</v>
      </c>
      <c r="L108" s="860">
        <v>88</v>
      </c>
      <c r="M108" s="654">
        <v>44</v>
      </c>
      <c r="N108" s="861">
        <v>132</v>
      </c>
      <c r="O108" s="873">
        <v>88</v>
      </c>
    </row>
    <row r="109" spans="1:15" ht="11.45" customHeight="1">
      <c r="A109" s="107" t="s">
        <v>311</v>
      </c>
      <c r="B109" s="853" t="s">
        <v>677</v>
      </c>
      <c r="C109" s="860">
        <v>2</v>
      </c>
      <c r="D109" s="654">
        <v>4</v>
      </c>
      <c r="E109" s="654">
        <v>6</v>
      </c>
      <c r="F109" s="654">
        <v>9</v>
      </c>
      <c r="G109" s="654">
        <v>13</v>
      </c>
      <c r="H109" s="861">
        <v>22</v>
      </c>
      <c r="I109" s="860">
        <v>23</v>
      </c>
      <c r="J109" s="654">
        <v>18</v>
      </c>
      <c r="K109" s="861">
        <v>41</v>
      </c>
      <c r="L109" s="860">
        <v>34</v>
      </c>
      <c r="M109" s="654">
        <v>35</v>
      </c>
      <c r="N109" s="861">
        <v>69</v>
      </c>
      <c r="O109" s="873">
        <v>52</v>
      </c>
    </row>
    <row r="110" spans="1:15" ht="11.45" customHeight="1">
      <c r="A110" s="107" t="s">
        <v>312</v>
      </c>
      <c r="B110" s="853" t="s">
        <v>678</v>
      </c>
      <c r="C110" s="860">
        <v>0</v>
      </c>
      <c r="D110" s="654">
        <v>0</v>
      </c>
      <c r="E110" s="654">
        <v>0</v>
      </c>
      <c r="F110" s="654">
        <v>0</v>
      </c>
      <c r="G110" s="654">
        <v>51</v>
      </c>
      <c r="H110" s="861">
        <v>51</v>
      </c>
      <c r="I110" s="860">
        <v>0</v>
      </c>
      <c r="J110" s="654">
        <v>27</v>
      </c>
      <c r="K110" s="861">
        <v>27</v>
      </c>
      <c r="L110" s="860">
        <v>0</v>
      </c>
      <c r="M110" s="654">
        <v>78</v>
      </c>
      <c r="N110" s="861">
        <v>78</v>
      </c>
      <c r="O110" s="873">
        <v>78</v>
      </c>
    </row>
    <row r="111" spans="1:15" ht="11.45" customHeight="1">
      <c r="A111" s="107" t="s">
        <v>313</v>
      </c>
      <c r="B111" s="853" t="s">
        <v>679</v>
      </c>
      <c r="C111" s="860">
        <v>0</v>
      </c>
      <c r="D111" s="654">
        <v>32</v>
      </c>
      <c r="E111" s="654">
        <v>32</v>
      </c>
      <c r="F111" s="654">
        <v>67</v>
      </c>
      <c r="G111" s="654">
        <v>0</v>
      </c>
      <c r="H111" s="861">
        <v>67</v>
      </c>
      <c r="I111" s="860">
        <v>0</v>
      </c>
      <c r="J111" s="654">
        <v>0</v>
      </c>
      <c r="K111" s="861">
        <v>0</v>
      </c>
      <c r="L111" s="860">
        <v>67</v>
      </c>
      <c r="M111" s="654">
        <v>32</v>
      </c>
      <c r="N111" s="861">
        <v>99</v>
      </c>
      <c r="O111" s="873">
        <v>65.5</v>
      </c>
    </row>
    <row r="112" spans="1:15" ht="11.45" customHeight="1">
      <c r="A112" s="107" t="s">
        <v>314</v>
      </c>
      <c r="B112" s="853" t="s">
        <v>154</v>
      </c>
      <c r="C112" s="860">
        <v>8</v>
      </c>
      <c r="D112" s="654">
        <v>4</v>
      </c>
      <c r="E112" s="654">
        <v>12</v>
      </c>
      <c r="F112" s="654">
        <v>10</v>
      </c>
      <c r="G112" s="654">
        <v>2</v>
      </c>
      <c r="H112" s="861">
        <v>12</v>
      </c>
      <c r="I112" s="860">
        <v>32</v>
      </c>
      <c r="J112" s="654">
        <v>1</v>
      </c>
      <c r="K112" s="861">
        <v>33</v>
      </c>
      <c r="L112" s="860">
        <v>50</v>
      </c>
      <c r="M112" s="654">
        <v>7</v>
      </c>
      <c r="N112" s="861">
        <v>57</v>
      </c>
      <c r="O112" s="873">
        <v>32</v>
      </c>
    </row>
    <row r="113" spans="1:15" ht="11.45" customHeight="1">
      <c r="A113" s="107" t="s">
        <v>315</v>
      </c>
      <c r="B113" s="853" t="s">
        <v>166</v>
      </c>
      <c r="C113" s="860">
        <v>1</v>
      </c>
      <c r="D113" s="654">
        <v>0</v>
      </c>
      <c r="E113" s="654">
        <v>1</v>
      </c>
      <c r="F113" s="654">
        <v>0</v>
      </c>
      <c r="G113" s="654">
        <v>0</v>
      </c>
      <c r="H113" s="861">
        <v>0</v>
      </c>
      <c r="I113" s="860">
        <v>0</v>
      </c>
      <c r="J113" s="654">
        <v>5</v>
      </c>
      <c r="K113" s="861">
        <v>5</v>
      </c>
      <c r="L113" s="860">
        <v>1</v>
      </c>
      <c r="M113" s="654">
        <v>5</v>
      </c>
      <c r="N113" s="861">
        <v>6</v>
      </c>
      <c r="O113" s="873">
        <v>5.5</v>
      </c>
    </row>
    <row r="114" spans="1:15" ht="11.45" customHeight="1">
      <c r="A114" s="107" t="s">
        <v>316</v>
      </c>
      <c r="B114" s="853" t="s">
        <v>167</v>
      </c>
      <c r="C114" s="860">
        <v>5</v>
      </c>
      <c r="D114" s="654">
        <v>9</v>
      </c>
      <c r="E114" s="654">
        <v>14</v>
      </c>
      <c r="F114" s="654">
        <v>7</v>
      </c>
      <c r="G114" s="654">
        <v>3</v>
      </c>
      <c r="H114" s="861">
        <v>10</v>
      </c>
      <c r="I114" s="860">
        <v>2</v>
      </c>
      <c r="J114" s="654">
        <v>7</v>
      </c>
      <c r="K114" s="861">
        <v>9</v>
      </c>
      <c r="L114" s="860">
        <v>14</v>
      </c>
      <c r="M114" s="654">
        <v>19</v>
      </c>
      <c r="N114" s="861">
        <v>33</v>
      </c>
      <c r="O114" s="873">
        <v>26</v>
      </c>
    </row>
    <row r="115" spans="1:15" ht="11.45" customHeight="1">
      <c r="A115" s="107" t="s">
        <v>317</v>
      </c>
      <c r="B115" s="853" t="s">
        <v>168</v>
      </c>
      <c r="C115" s="860">
        <v>0</v>
      </c>
      <c r="D115" s="654">
        <v>2</v>
      </c>
      <c r="E115" s="654">
        <v>2</v>
      </c>
      <c r="F115" s="654">
        <v>10</v>
      </c>
      <c r="G115" s="654">
        <v>0</v>
      </c>
      <c r="H115" s="861">
        <v>10</v>
      </c>
      <c r="I115" s="860">
        <v>0</v>
      </c>
      <c r="J115" s="654">
        <v>0</v>
      </c>
      <c r="K115" s="861">
        <v>0</v>
      </c>
      <c r="L115" s="860">
        <v>10</v>
      </c>
      <c r="M115" s="654">
        <v>2</v>
      </c>
      <c r="N115" s="861">
        <v>12</v>
      </c>
      <c r="O115" s="873">
        <v>7</v>
      </c>
    </row>
    <row r="116" spans="1:15" ht="11.45" customHeight="1">
      <c r="A116" s="107" t="s">
        <v>319</v>
      </c>
      <c r="B116" s="853" t="s">
        <v>728</v>
      </c>
      <c r="C116" s="860">
        <v>0</v>
      </c>
      <c r="D116" s="654">
        <v>0</v>
      </c>
      <c r="E116" s="654">
        <v>0</v>
      </c>
      <c r="F116" s="654">
        <v>1</v>
      </c>
      <c r="G116" s="654">
        <v>18</v>
      </c>
      <c r="H116" s="861">
        <v>19</v>
      </c>
      <c r="I116" s="860">
        <v>0</v>
      </c>
      <c r="J116" s="654">
        <v>10</v>
      </c>
      <c r="K116" s="861">
        <v>10</v>
      </c>
      <c r="L116" s="860">
        <v>1</v>
      </c>
      <c r="M116" s="654">
        <v>28</v>
      </c>
      <c r="N116" s="861">
        <v>29</v>
      </c>
      <c r="O116" s="873">
        <v>28.5</v>
      </c>
    </row>
    <row r="117" spans="1:15" ht="11.45" customHeight="1">
      <c r="A117" s="107" t="s">
        <v>320</v>
      </c>
      <c r="B117" s="853" t="s">
        <v>171</v>
      </c>
      <c r="C117" s="860">
        <v>0</v>
      </c>
      <c r="D117" s="654">
        <v>0</v>
      </c>
      <c r="E117" s="654">
        <v>0</v>
      </c>
      <c r="F117" s="654">
        <v>8</v>
      </c>
      <c r="G117" s="654">
        <v>0</v>
      </c>
      <c r="H117" s="861">
        <v>8</v>
      </c>
      <c r="I117" s="860">
        <v>5</v>
      </c>
      <c r="J117" s="654">
        <v>0</v>
      </c>
      <c r="K117" s="861">
        <v>5</v>
      </c>
      <c r="L117" s="860">
        <v>13</v>
      </c>
      <c r="M117" s="654">
        <v>0</v>
      </c>
      <c r="N117" s="861">
        <v>13</v>
      </c>
      <c r="O117" s="873">
        <v>6.5</v>
      </c>
    </row>
    <row r="118" spans="1:15" ht="11.45" customHeight="1">
      <c r="A118" s="107" t="s">
        <v>321</v>
      </c>
      <c r="B118" s="853" t="s">
        <v>172</v>
      </c>
      <c r="C118" s="860">
        <v>0</v>
      </c>
      <c r="D118" s="654">
        <v>0</v>
      </c>
      <c r="E118" s="654">
        <v>0</v>
      </c>
      <c r="F118" s="654">
        <v>0</v>
      </c>
      <c r="G118" s="654">
        <v>3</v>
      </c>
      <c r="H118" s="861">
        <v>3</v>
      </c>
      <c r="I118" s="860">
        <v>0</v>
      </c>
      <c r="J118" s="654">
        <v>0</v>
      </c>
      <c r="K118" s="861">
        <v>0</v>
      </c>
      <c r="L118" s="860">
        <v>0</v>
      </c>
      <c r="M118" s="654">
        <v>3</v>
      </c>
      <c r="N118" s="861">
        <v>3</v>
      </c>
      <c r="O118" s="873">
        <v>3</v>
      </c>
    </row>
    <row r="119" spans="1:15" ht="11.45" customHeight="1">
      <c r="A119" s="107" t="s">
        <v>322</v>
      </c>
      <c r="B119" s="853" t="s">
        <v>173</v>
      </c>
      <c r="C119" s="860">
        <v>2</v>
      </c>
      <c r="D119" s="654">
        <v>3</v>
      </c>
      <c r="E119" s="654">
        <v>5</v>
      </c>
      <c r="F119" s="654">
        <v>18</v>
      </c>
      <c r="G119" s="654">
        <v>10</v>
      </c>
      <c r="H119" s="861">
        <v>28</v>
      </c>
      <c r="I119" s="860">
        <v>1</v>
      </c>
      <c r="J119" s="654">
        <v>0</v>
      </c>
      <c r="K119" s="861">
        <v>1</v>
      </c>
      <c r="L119" s="860">
        <v>21</v>
      </c>
      <c r="M119" s="654">
        <v>13</v>
      </c>
      <c r="N119" s="861">
        <v>34</v>
      </c>
      <c r="O119" s="873">
        <v>23.5</v>
      </c>
    </row>
    <row r="120" spans="1:15" ht="11.45" customHeight="1">
      <c r="A120" s="107" t="s">
        <v>323</v>
      </c>
      <c r="B120" s="853" t="s">
        <v>174</v>
      </c>
      <c r="C120" s="860">
        <v>0</v>
      </c>
      <c r="D120" s="654">
        <v>0</v>
      </c>
      <c r="E120" s="654">
        <v>0</v>
      </c>
      <c r="F120" s="654">
        <v>0</v>
      </c>
      <c r="G120" s="654">
        <v>0</v>
      </c>
      <c r="H120" s="861">
        <v>0</v>
      </c>
      <c r="I120" s="860">
        <v>10</v>
      </c>
      <c r="J120" s="654">
        <v>0</v>
      </c>
      <c r="K120" s="861">
        <v>10</v>
      </c>
      <c r="L120" s="860">
        <v>10</v>
      </c>
      <c r="M120" s="654">
        <v>0</v>
      </c>
      <c r="N120" s="861">
        <v>10</v>
      </c>
      <c r="O120" s="873">
        <v>5</v>
      </c>
    </row>
    <row r="121" spans="1:15" ht="11.45" customHeight="1">
      <c r="B121" s="853" t="s">
        <v>176</v>
      </c>
      <c r="C121" s="860">
        <v>0</v>
      </c>
      <c r="D121" s="654">
        <v>0</v>
      </c>
      <c r="E121" s="654">
        <v>0</v>
      </c>
      <c r="F121" s="654">
        <v>0</v>
      </c>
      <c r="G121" s="654">
        <v>0</v>
      </c>
      <c r="H121" s="861">
        <v>0</v>
      </c>
      <c r="I121" s="860">
        <v>0</v>
      </c>
      <c r="J121" s="654">
        <v>4</v>
      </c>
      <c r="K121" s="861">
        <v>4</v>
      </c>
      <c r="L121" s="860">
        <v>0</v>
      </c>
      <c r="M121" s="654">
        <v>4</v>
      </c>
      <c r="N121" s="861">
        <v>4</v>
      </c>
      <c r="O121" s="873">
        <v>4</v>
      </c>
    </row>
    <row r="122" spans="1:15" ht="11.45" customHeight="1">
      <c r="B122" s="853" t="s">
        <v>177</v>
      </c>
      <c r="C122" s="860">
        <v>3</v>
      </c>
      <c r="D122" s="654">
        <v>2</v>
      </c>
      <c r="E122" s="654">
        <v>5</v>
      </c>
      <c r="F122" s="654">
        <v>5</v>
      </c>
      <c r="G122" s="654">
        <v>2</v>
      </c>
      <c r="H122" s="861">
        <v>7</v>
      </c>
      <c r="I122" s="860">
        <v>1</v>
      </c>
      <c r="J122" s="654">
        <v>2</v>
      </c>
      <c r="K122" s="861">
        <v>3</v>
      </c>
      <c r="L122" s="860">
        <v>9</v>
      </c>
      <c r="M122" s="654">
        <v>6</v>
      </c>
      <c r="N122" s="861">
        <v>15</v>
      </c>
      <c r="O122" s="873">
        <v>10.5</v>
      </c>
    </row>
    <row r="123" spans="1:15" ht="11.45" customHeight="1">
      <c r="B123" s="853" t="s">
        <v>178</v>
      </c>
      <c r="C123" s="860">
        <v>0</v>
      </c>
      <c r="D123" s="654">
        <v>0</v>
      </c>
      <c r="E123" s="654">
        <v>0</v>
      </c>
      <c r="F123" s="654">
        <v>0</v>
      </c>
      <c r="G123" s="654">
        <v>0</v>
      </c>
      <c r="H123" s="861">
        <v>0</v>
      </c>
      <c r="I123" s="860">
        <v>8</v>
      </c>
      <c r="J123" s="654">
        <v>0</v>
      </c>
      <c r="K123" s="861">
        <v>8</v>
      </c>
      <c r="L123" s="860">
        <v>8</v>
      </c>
      <c r="M123" s="654">
        <v>0</v>
      </c>
      <c r="N123" s="861">
        <v>8</v>
      </c>
      <c r="O123" s="873">
        <v>4</v>
      </c>
    </row>
    <row r="124" spans="1:15" ht="11.45" customHeight="1">
      <c r="A124" s="107" t="s">
        <v>325</v>
      </c>
      <c r="B124" s="853" t="s">
        <v>366</v>
      </c>
      <c r="C124" s="860">
        <v>1</v>
      </c>
      <c r="D124" s="654">
        <v>0</v>
      </c>
      <c r="E124" s="654">
        <v>1</v>
      </c>
      <c r="F124" s="654">
        <v>0</v>
      </c>
      <c r="G124" s="654">
        <v>0</v>
      </c>
      <c r="H124" s="861">
        <v>0</v>
      </c>
      <c r="I124" s="860">
        <v>0</v>
      </c>
      <c r="J124" s="654">
        <v>0</v>
      </c>
      <c r="K124" s="861">
        <v>0</v>
      </c>
      <c r="L124" s="860">
        <v>1</v>
      </c>
      <c r="M124" s="654">
        <v>0</v>
      </c>
      <c r="N124" s="861">
        <v>1</v>
      </c>
      <c r="O124" s="873">
        <v>0.5</v>
      </c>
    </row>
    <row r="125" spans="1:15" ht="11.45" customHeight="1">
      <c r="A125" s="107" t="s">
        <v>326</v>
      </c>
      <c r="B125" s="1031" t="s">
        <v>180</v>
      </c>
      <c r="C125" s="867">
        <v>0</v>
      </c>
      <c r="D125" s="660">
        <v>0</v>
      </c>
      <c r="E125" s="654">
        <v>0</v>
      </c>
      <c r="F125" s="660">
        <v>0</v>
      </c>
      <c r="G125" s="660">
        <v>0</v>
      </c>
      <c r="H125" s="868">
        <v>0</v>
      </c>
      <c r="I125" s="867">
        <v>15</v>
      </c>
      <c r="J125" s="660">
        <v>0</v>
      </c>
      <c r="K125" s="868">
        <v>15</v>
      </c>
      <c r="L125" s="867">
        <v>15</v>
      </c>
      <c r="M125" s="660">
        <v>0</v>
      </c>
      <c r="N125" s="861">
        <v>15</v>
      </c>
      <c r="O125" s="875">
        <v>7.5</v>
      </c>
    </row>
    <row r="126" spans="1:15" ht="11.45" customHeight="1">
      <c r="A126" s="107" t="s">
        <v>327</v>
      </c>
      <c r="B126" s="854" t="s">
        <v>650</v>
      </c>
      <c r="C126" s="864">
        <v>51</v>
      </c>
      <c r="D126" s="849">
        <v>73</v>
      </c>
      <c r="E126" s="849">
        <v>124</v>
      </c>
      <c r="F126" s="849">
        <v>216</v>
      </c>
      <c r="G126" s="849">
        <v>143</v>
      </c>
      <c r="H126" s="863">
        <v>359</v>
      </c>
      <c r="I126" s="864">
        <v>233</v>
      </c>
      <c r="J126" s="849">
        <v>201</v>
      </c>
      <c r="K126" s="863">
        <v>434</v>
      </c>
      <c r="L126" s="864">
        <v>500</v>
      </c>
      <c r="M126" s="849">
        <v>417</v>
      </c>
      <c r="N126" s="863">
        <v>917</v>
      </c>
      <c r="O126" s="855">
        <v>667</v>
      </c>
    </row>
    <row r="127" spans="1:15" ht="11.45" customHeight="1">
      <c r="B127" s="852" t="s">
        <v>170</v>
      </c>
      <c r="C127" s="858">
        <v>0</v>
      </c>
      <c r="D127" s="848">
        <v>14</v>
      </c>
      <c r="E127" s="848">
        <v>14</v>
      </c>
      <c r="F127" s="848">
        <v>0</v>
      </c>
      <c r="G127" s="848">
        <v>33</v>
      </c>
      <c r="H127" s="859">
        <v>33</v>
      </c>
      <c r="I127" s="858">
        <v>2</v>
      </c>
      <c r="J127" s="848">
        <v>26</v>
      </c>
      <c r="K127" s="859">
        <v>28</v>
      </c>
      <c r="L127" s="858">
        <v>2</v>
      </c>
      <c r="M127" s="848">
        <v>73</v>
      </c>
      <c r="N127" s="859">
        <v>75</v>
      </c>
      <c r="O127" s="872">
        <v>74</v>
      </c>
    </row>
    <row r="128" spans="1:15" ht="11.45" customHeight="1">
      <c r="A128" s="107" t="s">
        <v>328</v>
      </c>
      <c r="B128" s="853" t="s">
        <v>182</v>
      </c>
      <c r="C128" s="860">
        <v>0</v>
      </c>
      <c r="D128" s="654">
        <v>1</v>
      </c>
      <c r="E128" s="654">
        <v>1</v>
      </c>
      <c r="F128" s="654">
        <v>6</v>
      </c>
      <c r="G128" s="654">
        <v>6</v>
      </c>
      <c r="H128" s="861">
        <v>12</v>
      </c>
      <c r="I128" s="860">
        <v>24</v>
      </c>
      <c r="J128" s="654">
        <v>1</v>
      </c>
      <c r="K128" s="861">
        <v>25</v>
      </c>
      <c r="L128" s="860">
        <v>30</v>
      </c>
      <c r="M128" s="654">
        <v>8</v>
      </c>
      <c r="N128" s="861">
        <v>38</v>
      </c>
      <c r="O128" s="873">
        <v>23</v>
      </c>
    </row>
    <row r="129" spans="1:15" ht="11.45" customHeight="1">
      <c r="A129" s="107" t="s">
        <v>329</v>
      </c>
      <c r="B129" s="853" t="s">
        <v>183</v>
      </c>
      <c r="C129" s="860">
        <v>2</v>
      </c>
      <c r="D129" s="654">
        <v>0</v>
      </c>
      <c r="E129" s="654">
        <v>2</v>
      </c>
      <c r="F129" s="654">
        <v>2</v>
      </c>
      <c r="G129" s="654">
        <v>1</v>
      </c>
      <c r="H129" s="861">
        <v>3</v>
      </c>
      <c r="I129" s="860">
        <v>0</v>
      </c>
      <c r="J129" s="654">
        <v>3</v>
      </c>
      <c r="K129" s="861">
        <v>3</v>
      </c>
      <c r="L129" s="860">
        <v>4</v>
      </c>
      <c r="M129" s="654">
        <v>4</v>
      </c>
      <c r="N129" s="861">
        <v>8</v>
      </c>
      <c r="O129" s="873">
        <v>6</v>
      </c>
    </row>
    <row r="130" spans="1:15" ht="11.45" customHeight="1">
      <c r="B130" s="854" t="s">
        <v>651</v>
      </c>
      <c r="C130" s="864">
        <v>2</v>
      </c>
      <c r="D130" s="849">
        <v>15</v>
      </c>
      <c r="E130" s="849">
        <v>17</v>
      </c>
      <c r="F130" s="849">
        <v>8</v>
      </c>
      <c r="G130" s="849">
        <v>40</v>
      </c>
      <c r="H130" s="863">
        <v>48</v>
      </c>
      <c r="I130" s="864">
        <v>26</v>
      </c>
      <c r="J130" s="849">
        <v>30</v>
      </c>
      <c r="K130" s="863">
        <v>56</v>
      </c>
      <c r="L130" s="864">
        <v>36</v>
      </c>
      <c r="M130" s="849">
        <v>85</v>
      </c>
      <c r="N130" s="863">
        <v>121</v>
      </c>
      <c r="O130" s="855">
        <v>103</v>
      </c>
    </row>
    <row r="131" spans="1:15" ht="11.45" customHeight="1">
      <c r="A131" s="107" t="s">
        <v>330</v>
      </c>
      <c r="B131" s="852" t="s">
        <v>175</v>
      </c>
      <c r="C131" s="858">
        <v>0</v>
      </c>
      <c r="D131" s="848">
        <v>6</v>
      </c>
      <c r="E131" s="848">
        <v>6</v>
      </c>
      <c r="F131" s="848">
        <v>0</v>
      </c>
      <c r="G131" s="848">
        <v>25</v>
      </c>
      <c r="H131" s="859">
        <v>25</v>
      </c>
      <c r="I131" s="858">
        <v>0</v>
      </c>
      <c r="J131" s="848">
        <v>18</v>
      </c>
      <c r="K131" s="859">
        <v>18</v>
      </c>
      <c r="L131" s="858">
        <v>0</v>
      </c>
      <c r="M131" s="848">
        <v>49</v>
      </c>
      <c r="N131" s="859">
        <v>49</v>
      </c>
      <c r="O131" s="872">
        <v>49</v>
      </c>
    </row>
    <row r="132" spans="1:15" ht="11.45" customHeight="1">
      <c r="A132" s="107" t="s">
        <v>331</v>
      </c>
      <c r="B132" s="853" t="s">
        <v>730</v>
      </c>
      <c r="C132" s="860">
        <v>0</v>
      </c>
      <c r="D132" s="654">
        <v>0</v>
      </c>
      <c r="E132" s="654">
        <v>0</v>
      </c>
      <c r="F132" s="654">
        <v>0</v>
      </c>
      <c r="G132" s="654">
        <v>0</v>
      </c>
      <c r="H132" s="861">
        <v>0</v>
      </c>
      <c r="I132" s="860">
        <v>4</v>
      </c>
      <c r="J132" s="654">
        <v>12</v>
      </c>
      <c r="K132" s="861">
        <v>16</v>
      </c>
      <c r="L132" s="860">
        <v>4</v>
      </c>
      <c r="M132" s="654">
        <v>12</v>
      </c>
      <c r="N132" s="861">
        <v>16</v>
      </c>
      <c r="O132" s="873">
        <v>14</v>
      </c>
    </row>
    <row r="133" spans="1:15" ht="11.45" customHeight="1">
      <c r="A133" s="107" t="s">
        <v>332</v>
      </c>
      <c r="B133" s="854" t="s">
        <v>652</v>
      </c>
      <c r="C133" s="864">
        <v>0</v>
      </c>
      <c r="D133" s="849">
        <v>6</v>
      </c>
      <c r="E133" s="849">
        <v>6</v>
      </c>
      <c r="F133" s="849">
        <v>0</v>
      </c>
      <c r="G133" s="849">
        <v>25</v>
      </c>
      <c r="H133" s="863">
        <v>25</v>
      </c>
      <c r="I133" s="864">
        <v>4</v>
      </c>
      <c r="J133" s="849">
        <v>30</v>
      </c>
      <c r="K133" s="863">
        <v>34</v>
      </c>
      <c r="L133" s="864">
        <v>4</v>
      </c>
      <c r="M133" s="849">
        <v>61</v>
      </c>
      <c r="N133" s="863">
        <v>65</v>
      </c>
      <c r="O133" s="855">
        <v>63</v>
      </c>
    </row>
    <row r="134" spans="1:15" ht="11.45" customHeight="1">
      <c r="A134" s="107" t="s">
        <v>333</v>
      </c>
      <c r="B134" s="852" t="s">
        <v>189</v>
      </c>
      <c r="C134" s="858">
        <v>1</v>
      </c>
      <c r="D134" s="848">
        <v>8</v>
      </c>
      <c r="E134" s="848">
        <v>9</v>
      </c>
      <c r="F134" s="848">
        <v>5</v>
      </c>
      <c r="G134" s="848">
        <v>13</v>
      </c>
      <c r="H134" s="859">
        <v>18</v>
      </c>
      <c r="I134" s="858">
        <v>3</v>
      </c>
      <c r="J134" s="848">
        <v>24</v>
      </c>
      <c r="K134" s="859">
        <v>27</v>
      </c>
      <c r="L134" s="858">
        <v>9</v>
      </c>
      <c r="M134" s="848">
        <v>45</v>
      </c>
      <c r="N134" s="859">
        <v>54</v>
      </c>
      <c r="O134" s="872">
        <v>49.5</v>
      </c>
    </row>
    <row r="135" spans="1:15" ht="11.45" customHeight="1">
      <c r="A135" s="107" t="s">
        <v>335</v>
      </c>
      <c r="B135" s="853" t="s">
        <v>190</v>
      </c>
      <c r="C135" s="860">
        <v>0</v>
      </c>
      <c r="D135" s="654">
        <v>13</v>
      </c>
      <c r="E135" s="654">
        <v>13</v>
      </c>
      <c r="F135" s="654">
        <v>0</v>
      </c>
      <c r="G135" s="654">
        <v>15</v>
      </c>
      <c r="H135" s="861">
        <v>15</v>
      </c>
      <c r="I135" s="860">
        <v>0</v>
      </c>
      <c r="J135" s="654">
        <v>25</v>
      </c>
      <c r="K135" s="861">
        <v>25</v>
      </c>
      <c r="L135" s="860">
        <v>0</v>
      </c>
      <c r="M135" s="654">
        <v>53</v>
      </c>
      <c r="N135" s="861">
        <v>53</v>
      </c>
      <c r="O135" s="873">
        <v>53</v>
      </c>
    </row>
    <row r="136" spans="1:15" ht="11.45" customHeight="1">
      <c r="A136" s="107" t="s">
        <v>336</v>
      </c>
      <c r="B136" s="853" t="s">
        <v>191</v>
      </c>
      <c r="C136" s="860">
        <v>2</v>
      </c>
      <c r="D136" s="654">
        <v>4</v>
      </c>
      <c r="E136" s="654">
        <v>6</v>
      </c>
      <c r="F136" s="654">
        <v>6</v>
      </c>
      <c r="G136" s="654">
        <v>14</v>
      </c>
      <c r="H136" s="861">
        <v>20</v>
      </c>
      <c r="I136" s="860">
        <v>4</v>
      </c>
      <c r="J136" s="654">
        <v>11</v>
      </c>
      <c r="K136" s="861">
        <v>15</v>
      </c>
      <c r="L136" s="860">
        <v>12</v>
      </c>
      <c r="M136" s="654">
        <v>29</v>
      </c>
      <c r="N136" s="861">
        <v>41</v>
      </c>
      <c r="O136" s="873">
        <v>35</v>
      </c>
    </row>
    <row r="137" spans="1:15" ht="11.45" customHeight="1">
      <c r="A137" s="107" t="s">
        <v>337</v>
      </c>
      <c r="B137" s="853" t="s">
        <v>653</v>
      </c>
      <c r="C137" s="860">
        <v>0</v>
      </c>
      <c r="D137" s="654">
        <v>6</v>
      </c>
      <c r="E137" s="654">
        <v>6</v>
      </c>
      <c r="F137" s="654">
        <v>1</v>
      </c>
      <c r="G137" s="654">
        <v>9</v>
      </c>
      <c r="H137" s="861">
        <v>10</v>
      </c>
      <c r="I137" s="860">
        <v>4</v>
      </c>
      <c r="J137" s="654">
        <v>6</v>
      </c>
      <c r="K137" s="861">
        <v>10</v>
      </c>
      <c r="L137" s="860">
        <v>5</v>
      </c>
      <c r="M137" s="654">
        <v>21</v>
      </c>
      <c r="N137" s="861">
        <v>26</v>
      </c>
      <c r="O137" s="873">
        <v>23.5</v>
      </c>
    </row>
    <row r="138" spans="1:15" ht="11.45" customHeight="1">
      <c r="B138" s="853" t="s">
        <v>193</v>
      </c>
      <c r="C138" s="860">
        <v>1</v>
      </c>
      <c r="D138" s="654">
        <v>0</v>
      </c>
      <c r="E138" s="654">
        <v>1</v>
      </c>
      <c r="F138" s="654">
        <v>0</v>
      </c>
      <c r="G138" s="654">
        <v>0</v>
      </c>
      <c r="H138" s="861">
        <v>0</v>
      </c>
      <c r="I138" s="860">
        <v>1</v>
      </c>
      <c r="J138" s="654">
        <v>5</v>
      </c>
      <c r="K138" s="861">
        <v>6</v>
      </c>
      <c r="L138" s="860">
        <v>2</v>
      </c>
      <c r="M138" s="654">
        <v>5</v>
      </c>
      <c r="N138" s="861">
        <v>7</v>
      </c>
      <c r="O138" s="873">
        <v>6</v>
      </c>
    </row>
    <row r="139" spans="1:15" ht="11.45" customHeight="1">
      <c r="A139" s="107" t="s">
        <v>338</v>
      </c>
      <c r="B139" s="853" t="s">
        <v>194</v>
      </c>
      <c r="C139" s="860">
        <v>0</v>
      </c>
      <c r="D139" s="654">
        <v>1</v>
      </c>
      <c r="E139" s="654">
        <v>1</v>
      </c>
      <c r="F139" s="654">
        <v>2</v>
      </c>
      <c r="G139" s="654">
        <v>2</v>
      </c>
      <c r="H139" s="861">
        <v>4</v>
      </c>
      <c r="I139" s="860">
        <v>0</v>
      </c>
      <c r="J139" s="654">
        <v>1</v>
      </c>
      <c r="K139" s="861">
        <v>1</v>
      </c>
      <c r="L139" s="860">
        <v>2</v>
      </c>
      <c r="M139" s="654">
        <v>4</v>
      </c>
      <c r="N139" s="861">
        <v>6</v>
      </c>
      <c r="O139" s="873">
        <v>5</v>
      </c>
    </row>
    <row r="140" spans="1:15" ht="11.45" customHeight="1">
      <c r="A140" s="107" t="s">
        <v>339</v>
      </c>
      <c r="B140" s="853" t="s">
        <v>195</v>
      </c>
      <c r="C140" s="860">
        <v>0</v>
      </c>
      <c r="D140" s="654">
        <v>0</v>
      </c>
      <c r="E140" s="654">
        <v>0</v>
      </c>
      <c r="F140" s="654">
        <v>0</v>
      </c>
      <c r="G140" s="654">
        <v>1</v>
      </c>
      <c r="H140" s="861">
        <v>1</v>
      </c>
      <c r="I140" s="860">
        <v>0</v>
      </c>
      <c r="J140" s="654">
        <v>1</v>
      </c>
      <c r="K140" s="861">
        <v>1</v>
      </c>
      <c r="L140" s="860">
        <v>0</v>
      </c>
      <c r="M140" s="654">
        <v>2</v>
      </c>
      <c r="N140" s="861">
        <v>2</v>
      </c>
      <c r="O140" s="873">
        <v>2</v>
      </c>
    </row>
    <row r="141" spans="1:15" ht="11.45" customHeight="1">
      <c r="A141" s="107" t="s">
        <v>340</v>
      </c>
      <c r="B141" s="853" t="s">
        <v>725</v>
      </c>
      <c r="C141" s="860">
        <v>0</v>
      </c>
      <c r="D141" s="654">
        <v>0</v>
      </c>
      <c r="E141" s="654">
        <v>0</v>
      </c>
      <c r="F141" s="654">
        <v>0</v>
      </c>
      <c r="G141" s="654">
        <v>0</v>
      </c>
      <c r="H141" s="861">
        <v>0</v>
      </c>
      <c r="I141" s="860">
        <v>4</v>
      </c>
      <c r="J141" s="654">
        <v>4</v>
      </c>
      <c r="K141" s="861">
        <v>8</v>
      </c>
      <c r="L141" s="860">
        <v>4</v>
      </c>
      <c r="M141" s="654">
        <v>4</v>
      </c>
      <c r="N141" s="861">
        <v>8</v>
      </c>
      <c r="O141" s="873">
        <v>6</v>
      </c>
    </row>
    <row r="142" spans="1:15" ht="11.45" customHeight="1">
      <c r="A142" s="107" t="s">
        <v>341</v>
      </c>
      <c r="B142" s="854" t="s">
        <v>654</v>
      </c>
      <c r="C142" s="864">
        <v>4</v>
      </c>
      <c r="D142" s="849">
        <v>32</v>
      </c>
      <c r="E142" s="849">
        <v>36</v>
      </c>
      <c r="F142" s="849">
        <v>14</v>
      </c>
      <c r="G142" s="849">
        <v>54</v>
      </c>
      <c r="H142" s="863">
        <v>68</v>
      </c>
      <c r="I142" s="864">
        <v>16</v>
      </c>
      <c r="J142" s="849">
        <v>77</v>
      </c>
      <c r="K142" s="863">
        <v>93</v>
      </c>
      <c r="L142" s="864">
        <v>34</v>
      </c>
      <c r="M142" s="849">
        <v>163</v>
      </c>
      <c r="N142" s="863">
        <v>197</v>
      </c>
      <c r="O142" s="855">
        <v>180</v>
      </c>
    </row>
    <row r="143" spans="1:15" ht="11.45" customHeight="1">
      <c r="B143" s="852" t="s">
        <v>184</v>
      </c>
      <c r="C143" s="858">
        <v>6</v>
      </c>
      <c r="D143" s="848">
        <v>9</v>
      </c>
      <c r="E143" s="848">
        <v>15</v>
      </c>
      <c r="F143" s="848">
        <v>25</v>
      </c>
      <c r="G143" s="848">
        <v>10</v>
      </c>
      <c r="H143" s="859">
        <v>35</v>
      </c>
      <c r="I143" s="858">
        <v>24</v>
      </c>
      <c r="J143" s="848">
        <v>9</v>
      </c>
      <c r="K143" s="859">
        <v>33</v>
      </c>
      <c r="L143" s="858">
        <v>55</v>
      </c>
      <c r="M143" s="848">
        <v>28</v>
      </c>
      <c r="N143" s="859">
        <v>83</v>
      </c>
      <c r="O143" s="872">
        <v>55.5</v>
      </c>
    </row>
    <row r="144" spans="1:15" ht="11.45" customHeight="1">
      <c r="A144" s="107" t="s">
        <v>342</v>
      </c>
      <c r="B144" s="853" t="s">
        <v>197</v>
      </c>
      <c r="C144" s="860">
        <v>0</v>
      </c>
      <c r="D144" s="654">
        <v>0</v>
      </c>
      <c r="E144" s="654">
        <v>0</v>
      </c>
      <c r="F144" s="654">
        <v>0</v>
      </c>
      <c r="G144" s="654">
        <v>0</v>
      </c>
      <c r="H144" s="861">
        <v>0</v>
      </c>
      <c r="I144" s="860">
        <v>14</v>
      </c>
      <c r="J144" s="654">
        <v>20</v>
      </c>
      <c r="K144" s="861">
        <v>34</v>
      </c>
      <c r="L144" s="860">
        <v>14</v>
      </c>
      <c r="M144" s="654">
        <v>20</v>
      </c>
      <c r="N144" s="861">
        <v>34</v>
      </c>
      <c r="O144" s="873">
        <v>27</v>
      </c>
    </row>
    <row r="145" spans="1:15" ht="11.45" customHeight="1">
      <c r="A145" s="107" t="s">
        <v>343</v>
      </c>
      <c r="B145" s="853" t="s">
        <v>198</v>
      </c>
      <c r="C145" s="860">
        <v>0</v>
      </c>
      <c r="D145" s="654">
        <v>2</v>
      </c>
      <c r="E145" s="654">
        <v>2</v>
      </c>
      <c r="F145" s="654">
        <v>0</v>
      </c>
      <c r="G145" s="654">
        <v>2</v>
      </c>
      <c r="H145" s="861">
        <v>2</v>
      </c>
      <c r="I145" s="860">
        <v>0</v>
      </c>
      <c r="J145" s="654">
        <v>0</v>
      </c>
      <c r="K145" s="861">
        <v>0</v>
      </c>
      <c r="L145" s="860">
        <v>0</v>
      </c>
      <c r="M145" s="654">
        <v>4</v>
      </c>
      <c r="N145" s="861">
        <v>4</v>
      </c>
      <c r="O145" s="873">
        <v>4</v>
      </c>
    </row>
    <row r="146" spans="1:15" ht="11.45" customHeight="1">
      <c r="A146" s="107" t="s">
        <v>344</v>
      </c>
      <c r="B146" s="854" t="s">
        <v>655</v>
      </c>
      <c r="C146" s="864">
        <v>6</v>
      </c>
      <c r="D146" s="849">
        <v>11</v>
      </c>
      <c r="E146" s="849">
        <v>17</v>
      </c>
      <c r="F146" s="849">
        <v>25</v>
      </c>
      <c r="G146" s="849">
        <v>12</v>
      </c>
      <c r="H146" s="863">
        <v>37</v>
      </c>
      <c r="I146" s="864">
        <v>38</v>
      </c>
      <c r="J146" s="849">
        <v>29</v>
      </c>
      <c r="K146" s="863">
        <v>67</v>
      </c>
      <c r="L146" s="864">
        <v>69</v>
      </c>
      <c r="M146" s="849">
        <v>52</v>
      </c>
      <c r="N146" s="863">
        <v>121</v>
      </c>
      <c r="O146" s="855">
        <v>86.5</v>
      </c>
    </row>
    <row r="147" spans="1:15" ht="11.45" customHeight="1">
      <c r="B147" s="852" t="s">
        <v>187</v>
      </c>
      <c r="C147" s="858">
        <v>0</v>
      </c>
      <c r="D147" s="848">
        <v>15</v>
      </c>
      <c r="E147" s="848">
        <v>15</v>
      </c>
      <c r="F147" s="848">
        <v>4</v>
      </c>
      <c r="G147" s="848">
        <v>31</v>
      </c>
      <c r="H147" s="859">
        <v>35</v>
      </c>
      <c r="I147" s="858">
        <v>2</v>
      </c>
      <c r="J147" s="848">
        <v>58</v>
      </c>
      <c r="K147" s="859">
        <v>60</v>
      </c>
      <c r="L147" s="858">
        <v>6</v>
      </c>
      <c r="M147" s="848">
        <v>104</v>
      </c>
      <c r="N147" s="859">
        <v>110</v>
      </c>
      <c r="O147" s="872">
        <v>107</v>
      </c>
    </row>
    <row r="148" spans="1:15" ht="11.45" customHeight="1">
      <c r="A148" s="107" t="s">
        <v>345</v>
      </c>
      <c r="B148" s="853" t="s">
        <v>200</v>
      </c>
      <c r="C148" s="860">
        <v>1</v>
      </c>
      <c r="D148" s="654">
        <v>1</v>
      </c>
      <c r="E148" s="654">
        <v>2</v>
      </c>
      <c r="F148" s="654">
        <v>8</v>
      </c>
      <c r="G148" s="654">
        <v>7</v>
      </c>
      <c r="H148" s="861">
        <v>15</v>
      </c>
      <c r="I148" s="860">
        <v>0</v>
      </c>
      <c r="J148" s="654">
        <v>13</v>
      </c>
      <c r="K148" s="861">
        <v>13</v>
      </c>
      <c r="L148" s="860">
        <v>9</v>
      </c>
      <c r="M148" s="654">
        <v>21</v>
      </c>
      <c r="N148" s="861">
        <v>30</v>
      </c>
      <c r="O148" s="873">
        <v>25.5</v>
      </c>
    </row>
    <row r="149" spans="1:15" ht="11.45" customHeight="1">
      <c r="A149" s="107" t="s">
        <v>346</v>
      </c>
      <c r="B149" s="853" t="s">
        <v>524</v>
      </c>
      <c r="C149" s="860">
        <v>0</v>
      </c>
      <c r="D149" s="654">
        <v>0</v>
      </c>
      <c r="E149" s="654">
        <v>0</v>
      </c>
      <c r="F149" s="654">
        <v>4</v>
      </c>
      <c r="G149" s="654">
        <v>0</v>
      </c>
      <c r="H149" s="861">
        <v>4</v>
      </c>
      <c r="I149" s="860">
        <v>4</v>
      </c>
      <c r="J149" s="654">
        <v>0</v>
      </c>
      <c r="K149" s="861">
        <v>4</v>
      </c>
      <c r="L149" s="860">
        <v>8</v>
      </c>
      <c r="M149" s="654">
        <v>0</v>
      </c>
      <c r="N149" s="861">
        <v>8</v>
      </c>
      <c r="O149" s="873">
        <v>4</v>
      </c>
    </row>
    <row r="150" spans="1:15" ht="11.45" customHeight="1">
      <c r="A150" s="107" t="s">
        <v>347</v>
      </c>
      <c r="B150" s="854" t="s">
        <v>525</v>
      </c>
      <c r="C150" s="864">
        <v>1</v>
      </c>
      <c r="D150" s="849">
        <v>16</v>
      </c>
      <c r="E150" s="849">
        <v>17</v>
      </c>
      <c r="F150" s="849">
        <v>16</v>
      </c>
      <c r="G150" s="849">
        <v>38</v>
      </c>
      <c r="H150" s="863">
        <v>54</v>
      </c>
      <c r="I150" s="864">
        <v>6</v>
      </c>
      <c r="J150" s="849">
        <v>71</v>
      </c>
      <c r="K150" s="863">
        <v>77</v>
      </c>
      <c r="L150" s="864">
        <v>23</v>
      </c>
      <c r="M150" s="849">
        <v>125</v>
      </c>
      <c r="N150" s="863">
        <v>148</v>
      </c>
      <c r="O150" s="855">
        <v>136.5</v>
      </c>
    </row>
    <row r="151" spans="1:15" ht="11.45" customHeight="1">
      <c r="A151" s="107" t="s">
        <v>348</v>
      </c>
      <c r="B151" s="852" t="s">
        <v>202</v>
      </c>
      <c r="C151" s="858">
        <v>0</v>
      </c>
      <c r="D151" s="848">
        <v>0</v>
      </c>
      <c r="E151" s="848">
        <v>0</v>
      </c>
      <c r="F151" s="848">
        <v>0</v>
      </c>
      <c r="G151" s="848">
        <v>0</v>
      </c>
      <c r="H151" s="859">
        <v>0</v>
      </c>
      <c r="I151" s="858">
        <v>71</v>
      </c>
      <c r="J151" s="848">
        <v>13</v>
      </c>
      <c r="K151" s="859">
        <v>84</v>
      </c>
      <c r="L151" s="858">
        <v>71</v>
      </c>
      <c r="M151" s="848">
        <v>13</v>
      </c>
      <c r="N151" s="859">
        <v>84</v>
      </c>
      <c r="O151" s="872">
        <v>48.5</v>
      </c>
    </row>
    <row r="152" spans="1:15" ht="11.45" customHeight="1">
      <c r="A152" s="107" t="s">
        <v>349</v>
      </c>
      <c r="B152" s="853" t="s">
        <v>203</v>
      </c>
      <c r="C152" s="860">
        <v>8</v>
      </c>
      <c r="D152" s="654">
        <v>7</v>
      </c>
      <c r="E152" s="654">
        <v>15</v>
      </c>
      <c r="F152" s="654">
        <v>4</v>
      </c>
      <c r="G152" s="654">
        <v>19</v>
      </c>
      <c r="H152" s="861">
        <v>23</v>
      </c>
      <c r="I152" s="860">
        <v>39</v>
      </c>
      <c r="J152" s="654">
        <v>23</v>
      </c>
      <c r="K152" s="861">
        <v>62</v>
      </c>
      <c r="L152" s="860">
        <v>51</v>
      </c>
      <c r="M152" s="654">
        <v>49</v>
      </c>
      <c r="N152" s="861">
        <v>100</v>
      </c>
      <c r="O152" s="873">
        <v>74.5</v>
      </c>
    </row>
    <row r="153" spans="1:15" ht="11.45" customHeight="1">
      <c r="A153" s="107" t="s">
        <v>350</v>
      </c>
      <c r="B153" s="853" t="s">
        <v>204</v>
      </c>
      <c r="C153" s="860">
        <v>4</v>
      </c>
      <c r="D153" s="654">
        <v>2</v>
      </c>
      <c r="E153" s="654">
        <v>6</v>
      </c>
      <c r="F153" s="654">
        <v>38</v>
      </c>
      <c r="G153" s="654">
        <v>10</v>
      </c>
      <c r="H153" s="861">
        <v>48</v>
      </c>
      <c r="I153" s="860">
        <v>14</v>
      </c>
      <c r="J153" s="654">
        <v>6</v>
      </c>
      <c r="K153" s="861">
        <v>20</v>
      </c>
      <c r="L153" s="860">
        <v>56</v>
      </c>
      <c r="M153" s="654">
        <v>18</v>
      </c>
      <c r="N153" s="861">
        <v>74</v>
      </c>
      <c r="O153" s="873">
        <v>46</v>
      </c>
    </row>
    <row r="154" spans="1:15" ht="11.45" customHeight="1">
      <c r="A154" s="107" t="s">
        <v>351</v>
      </c>
      <c r="B154" s="853" t="s">
        <v>205</v>
      </c>
      <c r="C154" s="860">
        <v>4</v>
      </c>
      <c r="D154" s="654">
        <v>0</v>
      </c>
      <c r="E154" s="654">
        <v>4</v>
      </c>
      <c r="F154" s="654">
        <v>8</v>
      </c>
      <c r="G154" s="654">
        <v>2</v>
      </c>
      <c r="H154" s="861">
        <v>10</v>
      </c>
      <c r="I154" s="860">
        <v>1</v>
      </c>
      <c r="J154" s="654">
        <v>6</v>
      </c>
      <c r="K154" s="861">
        <v>7</v>
      </c>
      <c r="L154" s="860">
        <v>13</v>
      </c>
      <c r="M154" s="654">
        <v>8</v>
      </c>
      <c r="N154" s="861">
        <v>21</v>
      </c>
      <c r="O154" s="873">
        <v>14.5</v>
      </c>
    </row>
    <row r="155" spans="1:15" ht="11.45" customHeight="1">
      <c r="A155" s="107" t="s">
        <v>352</v>
      </c>
      <c r="B155" s="853" t="s">
        <v>579</v>
      </c>
      <c r="C155" s="860">
        <v>0</v>
      </c>
      <c r="D155" s="654">
        <v>0</v>
      </c>
      <c r="E155" s="654">
        <v>0</v>
      </c>
      <c r="F155" s="654">
        <v>0</v>
      </c>
      <c r="G155" s="654">
        <v>0</v>
      </c>
      <c r="H155" s="861">
        <v>0</v>
      </c>
      <c r="I155" s="860">
        <v>3</v>
      </c>
      <c r="J155" s="654">
        <v>3</v>
      </c>
      <c r="K155" s="861">
        <v>6</v>
      </c>
      <c r="L155" s="860">
        <v>3</v>
      </c>
      <c r="M155" s="654">
        <v>3</v>
      </c>
      <c r="N155" s="861">
        <v>6</v>
      </c>
      <c r="O155" s="873">
        <v>4.5</v>
      </c>
    </row>
    <row r="156" spans="1:15" ht="11.45" customHeight="1">
      <c r="B156" s="853" t="s">
        <v>206</v>
      </c>
      <c r="C156" s="860">
        <v>0</v>
      </c>
      <c r="D156" s="654">
        <v>0</v>
      </c>
      <c r="E156" s="654">
        <v>0</v>
      </c>
      <c r="F156" s="654">
        <v>0</v>
      </c>
      <c r="G156" s="654">
        <v>0</v>
      </c>
      <c r="H156" s="861">
        <v>0</v>
      </c>
      <c r="I156" s="860">
        <v>14</v>
      </c>
      <c r="J156" s="654">
        <v>0</v>
      </c>
      <c r="K156" s="861">
        <v>14</v>
      </c>
      <c r="L156" s="860">
        <v>14</v>
      </c>
      <c r="M156" s="654">
        <v>0</v>
      </c>
      <c r="N156" s="861">
        <v>14</v>
      </c>
      <c r="O156" s="873">
        <v>7</v>
      </c>
    </row>
    <row r="157" spans="1:15" ht="11.45" customHeight="1">
      <c r="A157" s="107" t="s">
        <v>353</v>
      </c>
      <c r="B157" s="853" t="s">
        <v>207</v>
      </c>
      <c r="C157" s="860">
        <v>4</v>
      </c>
      <c r="D157" s="654">
        <v>0</v>
      </c>
      <c r="E157" s="654">
        <v>4</v>
      </c>
      <c r="F157" s="654">
        <v>8</v>
      </c>
      <c r="G157" s="654">
        <v>2</v>
      </c>
      <c r="H157" s="861">
        <v>10</v>
      </c>
      <c r="I157" s="860">
        <v>1</v>
      </c>
      <c r="J157" s="654">
        <v>6</v>
      </c>
      <c r="K157" s="861">
        <v>7</v>
      </c>
      <c r="L157" s="860">
        <v>13</v>
      </c>
      <c r="M157" s="654">
        <v>8</v>
      </c>
      <c r="N157" s="861">
        <v>21</v>
      </c>
      <c r="O157" s="873">
        <v>14.5</v>
      </c>
    </row>
    <row r="158" spans="1:15" ht="11.45" customHeight="1">
      <c r="A158" s="107" t="s">
        <v>354</v>
      </c>
      <c r="B158" s="853" t="s">
        <v>208</v>
      </c>
      <c r="C158" s="860">
        <v>0</v>
      </c>
      <c r="D158" s="654">
        <v>1</v>
      </c>
      <c r="E158" s="654">
        <v>1</v>
      </c>
      <c r="F158" s="654">
        <v>0</v>
      </c>
      <c r="G158" s="654">
        <v>1</v>
      </c>
      <c r="H158" s="861">
        <v>1</v>
      </c>
      <c r="I158" s="860">
        <v>0</v>
      </c>
      <c r="J158" s="654">
        <v>3</v>
      </c>
      <c r="K158" s="861">
        <v>3</v>
      </c>
      <c r="L158" s="860">
        <v>0</v>
      </c>
      <c r="M158" s="654">
        <v>5</v>
      </c>
      <c r="N158" s="861">
        <v>5</v>
      </c>
      <c r="O158" s="873">
        <v>5</v>
      </c>
    </row>
    <row r="159" spans="1:15" ht="11.45" customHeight="1">
      <c r="A159" s="107" t="s">
        <v>355</v>
      </c>
      <c r="B159" s="854" t="s">
        <v>526</v>
      </c>
      <c r="C159" s="864">
        <v>20</v>
      </c>
      <c r="D159" s="849">
        <v>10</v>
      </c>
      <c r="E159" s="849">
        <v>30</v>
      </c>
      <c r="F159" s="849">
        <v>58</v>
      </c>
      <c r="G159" s="849">
        <v>34</v>
      </c>
      <c r="H159" s="863">
        <v>92</v>
      </c>
      <c r="I159" s="864">
        <v>143</v>
      </c>
      <c r="J159" s="849">
        <v>60</v>
      </c>
      <c r="K159" s="863">
        <v>203</v>
      </c>
      <c r="L159" s="864">
        <v>221</v>
      </c>
      <c r="M159" s="849">
        <v>104</v>
      </c>
      <c r="N159" s="863">
        <v>325</v>
      </c>
      <c r="O159" s="855">
        <v>214.5</v>
      </c>
    </row>
    <row r="160" spans="1:15" ht="11.45" customHeight="1">
      <c r="A160" s="107" t="s">
        <v>356</v>
      </c>
      <c r="B160" s="852" t="s">
        <v>770</v>
      </c>
      <c r="C160" s="858">
        <v>3</v>
      </c>
      <c r="D160" s="848">
        <v>9</v>
      </c>
      <c r="E160" s="848">
        <v>12</v>
      </c>
      <c r="F160" s="848">
        <v>10</v>
      </c>
      <c r="G160" s="848">
        <v>11</v>
      </c>
      <c r="H160" s="859">
        <v>21</v>
      </c>
      <c r="I160" s="858">
        <v>42</v>
      </c>
      <c r="J160" s="848">
        <v>48</v>
      </c>
      <c r="K160" s="859">
        <v>90</v>
      </c>
      <c r="L160" s="858">
        <v>55</v>
      </c>
      <c r="M160" s="848">
        <v>68</v>
      </c>
      <c r="N160" s="859">
        <v>123</v>
      </c>
      <c r="O160" s="872">
        <v>95.5</v>
      </c>
    </row>
    <row r="161" spans="1:15" ht="11.45" customHeight="1">
      <c r="A161" s="107" t="s">
        <v>357</v>
      </c>
      <c r="B161" s="853" t="s">
        <v>771</v>
      </c>
      <c r="C161" s="860">
        <v>18</v>
      </c>
      <c r="D161" s="654">
        <v>4</v>
      </c>
      <c r="E161" s="654">
        <v>22</v>
      </c>
      <c r="F161" s="654">
        <v>44</v>
      </c>
      <c r="G161" s="654">
        <v>13</v>
      </c>
      <c r="H161" s="861">
        <v>57</v>
      </c>
      <c r="I161" s="860">
        <v>22</v>
      </c>
      <c r="J161" s="654">
        <v>10</v>
      </c>
      <c r="K161" s="861">
        <v>32</v>
      </c>
      <c r="L161" s="860">
        <v>84</v>
      </c>
      <c r="M161" s="654">
        <v>27</v>
      </c>
      <c r="N161" s="861">
        <v>111</v>
      </c>
      <c r="O161" s="873">
        <v>69</v>
      </c>
    </row>
    <row r="162" spans="1:15" ht="11.45" customHeight="1">
      <c r="A162" s="107" t="s">
        <v>358</v>
      </c>
      <c r="B162" s="853" t="s">
        <v>772</v>
      </c>
      <c r="C162" s="860">
        <v>0</v>
      </c>
      <c r="D162" s="654">
        <v>0</v>
      </c>
      <c r="E162" s="654">
        <v>0</v>
      </c>
      <c r="F162" s="654">
        <v>0</v>
      </c>
      <c r="G162" s="654">
        <v>0</v>
      </c>
      <c r="H162" s="861">
        <v>0</v>
      </c>
      <c r="I162" s="860">
        <v>29</v>
      </c>
      <c r="J162" s="654">
        <v>2</v>
      </c>
      <c r="K162" s="861">
        <v>31</v>
      </c>
      <c r="L162" s="860">
        <v>29</v>
      </c>
      <c r="M162" s="654">
        <v>2</v>
      </c>
      <c r="N162" s="861">
        <v>31</v>
      </c>
      <c r="O162" s="873">
        <v>16.5</v>
      </c>
    </row>
    <row r="163" spans="1:15" ht="11.45" customHeight="1">
      <c r="A163" s="107" t="s">
        <v>359</v>
      </c>
      <c r="B163" s="853" t="s">
        <v>773</v>
      </c>
      <c r="C163" s="860">
        <v>0</v>
      </c>
      <c r="D163" s="654">
        <v>1</v>
      </c>
      <c r="E163" s="654">
        <v>1</v>
      </c>
      <c r="F163" s="654">
        <v>3</v>
      </c>
      <c r="G163" s="654">
        <v>3</v>
      </c>
      <c r="H163" s="861">
        <v>6</v>
      </c>
      <c r="I163" s="860">
        <v>18</v>
      </c>
      <c r="J163" s="654">
        <v>14</v>
      </c>
      <c r="K163" s="861">
        <v>32</v>
      </c>
      <c r="L163" s="860">
        <v>21</v>
      </c>
      <c r="M163" s="654">
        <v>18</v>
      </c>
      <c r="N163" s="861">
        <v>39</v>
      </c>
      <c r="O163" s="873">
        <v>28.5</v>
      </c>
    </row>
    <row r="164" spans="1:15" ht="11.45" customHeight="1">
      <c r="A164" s="107" t="s">
        <v>360</v>
      </c>
      <c r="B164" s="853" t="s">
        <v>755</v>
      </c>
      <c r="C164" s="860">
        <v>2</v>
      </c>
      <c r="D164" s="654">
        <v>4</v>
      </c>
      <c r="E164" s="654">
        <v>6</v>
      </c>
      <c r="F164" s="654">
        <v>5</v>
      </c>
      <c r="G164" s="654">
        <v>4</v>
      </c>
      <c r="H164" s="861">
        <v>9</v>
      </c>
      <c r="I164" s="860">
        <v>7</v>
      </c>
      <c r="J164" s="654">
        <v>25</v>
      </c>
      <c r="K164" s="861">
        <v>32</v>
      </c>
      <c r="L164" s="860">
        <v>14</v>
      </c>
      <c r="M164" s="654">
        <v>33</v>
      </c>
      <c r="N164" s="861">
        <v>47</v>
      </c>
      <c r="O164" s="873">
        <v>40</v>
      </c>
    </row>
    <row r="165" spans="1:15" s="112" customFormat="1" ht="11.45" customHeight="1">
      <c r="A165" s="107"/>
      <c r="B165" s="853" t="s">
        <v>775</v>
      </c>
      <c r="C165" s="860">
        <v>0</v>
      </c>
      <c r="D165" s="654">
        <v>3</v>
      </c>
      <c r="E165" s="654">
        <v>3</v>
      </c>
      <c r="F165" s="654">
        <v>0</v>
      </c>
      <c r="G165" s="654">
        <v>1</v>
      </c>
      <c r="H165" s="861">
        <v>1</v>
      </c>
      <c r="I165" s="860">
        <v>0</v>
      </c>
      <c r="J165" s="654">
        <v>1</v>
      </c>
      <c r="K165" s="861">
        <v>1</v>
      </c>
      <c r="L165" s="860">
        <v>0</v>
      </c>
      <c r="M165" s="654">
        <v>5</v>
      </c>
      <c r="N165" s="861">
        <v>5</v>
      </c>
      <c r="O165" s="873">
        <v>5</v>
      </c>
    </row>
    <row r="166" spans="1:15" ht="11.45" customHeight="1">
      <c r="B166" s="853" t="s">
        <v>776</v>
      </c>
      <c r="C166" s="860">
        <v>0</v>
      </c>
      <c r="D166" s="654">
        <v>0</v>
      </c>
      <c r="E166" s="654">
        <v>0</v>
      </c>
      <c r="F166" s="654">
        <v>0</v>
      </c>
      <c r="G166" s="654">
        <v>0</v>
      </c>
      <c r="H166" s="861">
        <v>0</v>
      </c>
      <c r="I166" s="860">
        <v>0</v>
      </c>
      <c r="J166" s="654">
        <v>2</v>
      </c>
      <c r="K166" s="861">
        <v>2</v>
      </c>
      <c r="L166" s="860">
        <v>0</v>
      </c>
      <c r="M166" s="654">
        <v>2</v>
      </c>
      <c r="N166" s="861">
        <v>2</v>
      </c>
      <c r="O166" s="873">
        <v>2</v>
      </c>
    </row>
    <row r="167" spans="1:15" ht="11.45" customHeight="1">
      <c r="B167" s="853" t="s">
        <v>685</v>
      </c>
      <c r="C167" s="860">
        <v>0</v>
      </c>
      <c r="D167" s="654">
        <v>0</v>
      </c>
      <c r="E167" s="654">
        <v>0</v>
      </c>
      <c r="F167" s="654">
        <v>0</v>
      </c>
      <c r="G167" s="654">
        <v>1</v>
      </c>
      <c r="H167" s="861">
        <v>1</v>
      </c>
      <c r="I167" s="860">
        <v>1</v>
      </c>
      <c r="J167" s="654">
        <v>1</v>
      </c>
      <c r="K167" s="861">
        <v>2</v>
      </c>
      <c r="L167" s="860">
        <v>1</v>
      </c>
      <c r="M167" s="654">
        <v>2</v>
      </c>
      <c r="N167" s="861">
        <v>3</v>
      </c>
      <c r="O167" s="873">
        <v>2.5</v>
      </c>
    </row>
    <row r="168" spans="1:15" ht="11.45" customHeight="1" thickBot="1">
      <c r="B168" s="854" t="s">
        <v>527</v>
      </c>
      <c r="C168" s="869">
        <v>23</v>
      </c>
      <c r="D168" s="870">
        <v>21</v>
      </c>
      <c r="E168" s="870">
        <v>44</v>
      </c>
      <c r="F168" s="870">
        <v>62</v>
      </c>
      <c r="G168" s="870">
        <v>33</v>
      </c>
      <c r="H168" s="871">
        <v>95</v>
      </c>
      <c r="I168" s="869">
        <v>119</v>
      </c>
      <c r="J168" s="870">
        <v>103</v>
      </c>
      <c r="K168" s="871">
        <v>222</v>
      </c>
      <c r="L168" s="869">
        <v>204</v>
      </c>
      <c r="M168" s="870">
        <v>157</v>
      </c>
      <c r="N168" s="871">
        <v>361</v>
      </c>
      <c r="O168" s="855">
        <v>259</v>
      </c>
    </row>
    <row r="169" spans="1:15" ht="11.45" customHeight="1" thickTop="1">
      <c r="B169" s="112"/>
      <c r="C169" s="274"/>
      <c r="D169" s="274"/>
      <c r="E169" s="274"/>
      <c r="F169" s="274"/>
      <c r="G169" s="274"/>
      <c r="H169" s="274"/>
      <c r="I169" s="274"/>
      <c r="J169" s="274"/>
      <c r="K169" s="274"/>
      <c r="L169" s="274"/>
      <c r="M169" s="274"/>
      <c r="N169" s="274"/>
      <c r="O169" s="274"/>
    </row>
    <row r="170" spans="1:15" ht="11.45" customHeight="1">
      <c r="B170" s="111" t="s">
        <v>461</v>
      </c>
      <c r="C170" s="273">
        <v>296</v>
      </c>
      <c r="D170" s="273">
        <v>483</v>
      </c>
      <c r="E170" s="273">
        <v>779</v>
      </c>
      <c r="F170" s="273">
        <v>738</v>
      </c>
      <c r="G170" s="273">
        <v>1107</v>
      </c>
      <c r="H170" s="273">
        <v>1845</v>
      </c>
      <c r="I170" s="273">
        <v>1107</v>
      </c>
      <c r="J170" s="273">
        <v>1592</v>
      </c>
      <c r="K170" s="273">
        <v>2699</v>
      </c>
      <c r="L170" s="273">
        <v>2141</v>
      </c>
      <c r="M170" s="273">
        <v>3182</v>
      </c>
      <c r="N170" s="273">
        <v>5323</v>
      </c>
      <c r="O170" s="273">
        <v>4252.5</v>
      </c>
    </row>
    <row r="171" spans="1:15" ht="11.45" customHeight="1">
      <c r="C171" s="275"/>
      <c r="D171" s="275"/>
      <c r="E171" s="274"/>
      <c r="F171" s="275"/>
      <c r="G171" s="275"/>
      <c r="H171" s="275"/>
      <c r="I171" s="275"/>
      <c r="J171" s="275"/>
      <c r="K171" s="275"/>
      <c r="L171" s="275"/>
      <c r="M171" s="275"/>
      <c r="N171" s="275"/>
      <c r="O171" s="275"/>
    </row>
    <row r="172" spans="1:15" ht="11.45" customHeight="1">
      <c r="B172" s="111" t="s">
        <v>756</v>
      </c>
      <c r="C172" s="276">
        <v>0.37997432605905007</v>
      </c>
      <c r="D172" s="276">
        <v>0.62002567394094998</v>
      </c>
      <c r="E172" s="276">
        <v>1</v>
      </c>
      <c r="F172" s="276">
        <v>0.4</v>
      </c>
      <c r="G172" s="276">
        <v>0.6</v>
      </c>
      <c r="H172" s="276">
        <v>1</v>
      </c>
      <c r="I172" s="276">
        <v>0.41015190811411634</v>
      </c>
      <c r="J172" s="276">
        <v>0.58984809188588361</v>
      </c>
      <c r="K172" s="276">
        <v>1</v>
      </c>
      <c r="L172" s="276">
        <v>0.40221679504039076</v>
      </c>
      <c r="M172" s="276">
        <v>0.74826572604350383</v>
      </c>
      <c r="N172" s="276">
        <v>1</v>
      </c>
      <c r="O172" s="276"/>
    </row>
    <row r="173" spans="1:15" ht="11.45" customHeight="1">
      <c r="B173" s="471" t="s">
        <v>215</v>
      </c>
    </row>
    <row r="174" spans="1:15" ht="11.45" customHeight="1">
      <c r="B174" s="723" t="s">
        <v>942</v>
      </c>
    </row>
    <row r="175" spans="1:15" ht="11.45" customHeight="1">
      <c r="B175" s="723" t="s">
        <v>943</v>
      </c>
    </row>
    <row r="177" spans="2:15" ht="13.5" customHeight="1">
      <c r="B177" s="687"/>
      <c r="M177" s="275"/>
    </row>
    <row r="179" spans="2:15" ht="11.45" customHeight="1">
      <c r="O179" s="275"/>
    </row>
    <row r="182" spans="2:15" ht="11.45" customHeight="1">
      <c r="D182" s="275"/>
      <c r="E182" s="274"/>
    </row>
    <row r="183" spans="2:15" ht="11.45" customHeight="1">
      <c r="D183" s="275"/>
      <c r="E183" s="274"/>
    </row>
    <row r="212" spans="1:1" ht="11.45" customHeight="1">
      <c r="A212" s="112"/>
    </row>
  </sheetData>
  <autoFilter ref="A1:O168">
    <filterColumn colId="2" showButton="0"/>
    <filterColumn colId="3" showButton="0"/>
    <filterColumn colId="5" showButton="0"/>
    <filterColumn colId="6" showButton="0"/>
    <filterColumn colId="8" showButton="0"/>
    <filterColumn colId="9" showButton="0"/>
    <filterColumn colId="11" showButton="0"/>
    <filterColumn colId="12" showButton="0"/>
  </autoFilter>
  <mergeCells count="5">
    <mergeCell ref="O1:O2"/>
    <mergeCell ref="C1:E1"/>
    <mergeCell ref="F1:H1"/>
    <mergeCell ref="I1:K1"/>
    <mergeCell ref="L1:N1"/>
  </mergeCells>
  <phoneticPr fontId="11" type="noConversion"/>
  <printOptions horizontalCentered="1" verticalCentered="1"/>
  <pageMargins left="0.59055118110236227" right="0.19685039370078741" top="1.1417322834645669" bottom="0.39370078740157483" header="0.55118110236220474" footer="0.19685039370078741"/>
  <pageSetup paperSize="9" scale="79" firstPageNumber="19" orientation="landscape" r:id="rId1"/>
  <headerFooter alignWithMargins="0">
    <oddHeader>&amp;L&amp;"Times New Roman,Gras"&amp;14DGRH A1-1&amp;C&amp;"Times New Roman,Gras"&amp;12
Répartition des ATER  par établissement, académie, support budgétaire et quotité (Mi-Temps, Temps Plein).
(situation au 1&amp;Xer&amp;X mars 2012)&amp;R&amp;"Times New Roman,Gras"&amp;11&amp;UTableau n°9</oddHeader>
    <oddFooter>&amp;L&amp;"Times New Roman,Normal"        (Source:  enquête enseignants non permanents, DGRH A1-1, juin 2013&amp;R&amp;"Times New Roman,Gras"&amp;P</oddFooter>
  </headerFooter>
  <rowBreaks count="4" manualBreakCount="4">
    <brk id="34" min="1" max="14" man="1"/>
    <brk id="66" min="1" max="14" man="1"/>
    <brk id="100" min="1" max="14" man="1"/>
    <brk id="132" min="1" max="14" man="1"/>
  </rowBreaks>
</worksheet>
</file>

<file path=xl/worksheets/sheet24.xml><?xml version="1.0" encoding="utf-8"?>
<worksheet xmlns="http://schemas.openxmlformats.org/spreadsheetml/2006/main" xmlns:r="http://schemas.openxmlformats.org/officeDocument/2006/relationships">
  <sheetPr codeName="Feuil18" enableFormatConditionsCalculation="0"/>
  <dimension ref="A1:M79"/>
  <sheetViews>
    <sheetView showZeros="0" workbookViewId="0">
      <selection activeCell="A17" sqref="A17"/>
    </sheetView>
  </sheetViews>
  <sheetFormatPr baseColWidth="10" defaultRowHeight="12.75"/>
  <cols>
    <col min="1" max="1" width="17.5703125" style="47" customWidth="1"/>
    <col min="2" max="2" width="9.5703125" style="47" customWidth="1"/>
    <col min="3" max="3" width="14.42578125" style="55" customWidth="1"/>
    <col min="4" max="4" width="9.140625" style="47" customWidth="1"/>
    <col min="5" max="5" width="14.42578125" style="55" customWidth="1"/>
    <col min="6" max="6" width="9.42578125" style="47" customWidth="1"/>
    <col min="7" max="7" width="15" style="55" customWidth="1"/>
    <col min="8" max="16384" width="11.42578125" style="47"/>
  </cols>
  <sheetData>
    <row r="1" spans="1:8" s="45" customFormat="1" ht="22.5">
      <c r="A1" s="45" t="s">
        <v>634</v>
      </c>
      <c r="C1" s="46"/>
      <c r="E1" s="46"/>
      <c r="G1" s="1708" t="s">
        <v>1460</v>
      </c>
      <c r="H1" s="687"/>
    </row>
    <row r="2" spans="1:8">
      <c r="H2" s="1033"/>
    </row>
    <row r="3" spans="1:8">
      <c r="A3" s="1934" t="str">
        <f>'fiche technique'!A6</f>
        <v>ENQUETE SUR LA SITUATION DES ATER au 1er MARS 2013</v>
      </c>
      <c r="B3" s="1934"/>
      <c r="C3" s="1934"/>
      <c r="D3" s="1934"/>
      <c r="E3" s="1934"/>
      <c r="F3" s="1934"/>
      <c r="G3" s="1934"/>
      <c r="H3" s="1033"/>
    </row>
    <row r="4" spans="1:8" ht="15.75">
      <c r="A4" s="46"/>
      <c r="B4" s="46"/>
      <c r="C4" s="46"/>
      <c r="D4" s="46"/>
      <c r="E4" s="46"/>
      <c r="F4" s="46"/>
      <c r="G4" s="46"/>
      <c r="H4" s="1033"/>
    </row>
    <row r="5" spans="1:8" ht="15.75">
      <c r="A5" s="1935" t="s">
        <v>582</v>
      </c>
      <c r="B5" s="1935"/>
      <c r="C5" s="1935"/>
      <c r="D5" s="1935"/>
      <c r="E5" s="1935"/>
      <c r="F5" s="1935"/>
      <c r="G5" s="1935"/>
      <c r="H5" s="1033"/>
    </row>
    <row r="7" spans="1:8" ht="14.25">
      <c r="A7" s="56" t="s">
        <v>549</v>
      </c>
      <c r="B7" s="56"/>
      <c r="C7" s="54"/>
      <c r="D7" s="48"/>
      <c r="E7" s="54"/>
      <c r="F7" s="48"/>
      <c r="G7" s="121" t="s">
        <v>792</v>
      </c>
    </row>
    <row r="8" spans="1:8" ht="13.5" thickBot="1">
      <c r="A8" s="48"/>
      <c r="B8" s="48"/>
      <c r="C8" s="54"/>
      <c r="D8" s="48"/>
      <c r="E8" s="54"/>
      <c r="F8" s="48"/>
      <c r="G8" s="54"/>
    </row>
    <row r="9" spans="1:8">
      <c r="A9" s="98"/>
      <c r="B9" s="100" t="s">
        <v>547</v>
      </c>
      <c r="C9" s="101" t="s">
        <v>551</v>
      </c>
      <c r="D9" s="100" t="s">
        <v>548</v>
      </c>
      <c r="E9" s="101" t="s">
        <v>551</v>
      </c>
      <c r="F9" s="100" t="s">
        <v>550</v>
      </c>
      <c r="G9" s="101" t="s">
        <v>551</v>
      </c>
    </row>
    <row r="10" spans="1:8">
      <c r="A10" s="951" t="s">
        <v>552</v>
      </c>
      <c r="B10" s="952">
        <f>'ATER sexeDroit'!B15</f>
        <v>19</v>
      </c>
      <c r="C10" s="953" t="s">
        <v>1336</v>
      </c>
      <c r="D10" s="952">
        <f>'ATER sexeDroit'!C15</f>
        <v>23</v>
      </c>
      <c r="E10" s="953" t="s">
        <v>1342</v>
      </c>
      <c r="F10" s="954">
        <f t="shared" ref="F10:F16" si="0">B10+D10</f>
        <v>42</v>
      </c>
      <c r="G10" s="955" t="s">
        <v>1337</v>
      </c>
    </row>
    <row r="11" spans="1:8">
      <c r="A11" s="956" t="s">
        <v>553</v>
      </c>
      <c r="B11" s="957">
        <f>'ATER sexeDroit'!D15</f>
        <v>3</v>
      </c>
      <c r="C11" s="958" t="s">
        <v>1337</v>
      </c>
      <c r="D11" s="957">
        <f>'ATER sexeDroit'!E15</f>
        <v>4</v>
      </c>
      <c r="E11" s="958" t="s">
        <v>1343</v>
      </c>
      <c r="F11" s="959">
        <f t="shared" si="0"/>
        <v>7</v>
      </c>
      <c r="G11" s="960" t="s">
        <v>1344</v>
      </c>
    </row>
    <row r="12" spans="1:8">
      <c r="A12" s="956" t="s">
        <v>554</v>
      </c>
      <c r="B12" s="957">
        <f>'ATER sexeDroit'!F15</f>
        <v>2</v>
      </c>
      <c r="C12" s="958" t="s">
        <v>1338</v>
      </c>
      <c r="D12" s="957">
        <f>'ATER sexeDroit'!G15</f>
        <v>2</v>
      </c>
      <c r="E12" s="958" t="s">
        <v>1344</v>
      </c>
      <c r="F12" s="959">
        <f t="shared" si="0"/>
        <v>4</v>
      </c>
      <c r="G12" s="960" t="s">
        <v>1349</v>
      </c>
    </row>
    <row r="13" spans="1:8">
      <c r="A13" s="956" t="s">
        <v>555</v>
      </c>
      <c r="B13" s="957">
        <f>'ATER sexeDroit'!H15</f>
        <v>57</v>
      </c>
      <c r="C13" s="958" t="s">
        <v>1334</v>
      </c>
      <c r="D13" s="957">
        <f>'ATER sexeDroit'!I15</f>
        <v>54</v>
      </c>
      <c r="E13" s="958" t="s">
        <v>1345</v>
      </c>
      <c r="F13" s="959">
        <f t="shared" si="0"/>
        <v>111</v>
      </c>
      <c r="G13" s="960" t="s">
        <v>1350</v>
      </c>
    </row>
    <row r="14" spans="1:8">
      <c r="A14" s="956" t="s">
        <v>556</v>
      </c>
      <c r="B14" s="957">
        <f>'ATER sexeDroit'!J15</f>
        <v>596</v>
      </c>
      <c r="C14" s="958" t="s">
        <v>1339</v>
      </c>
      <c r="D14" s="957">
        <f>'ATER sexeDroit'!K15</f>
        <v>558</v>
      </c>
      <c r="E14" s="958" t="s">
        <v>1346</v>
      </c>
      <c r="F14" s="959">
        <f t="shared" si="0"/>
        <v>1154</v>
      </c>
      <c r="G14" s="960" t="s">
        <v>1341</v>
      </c>
    </row>
    <row r="15" spans="1:8">
      <c r="A15" s="961" t="s">
        <v>557</v>
      </c>
      <c r="B15" s="962">
        <f>'ATER sexeDroit'!L15</f>
        <v>42</v>
      </c>
      <c r="C15" s="963" t="s">
        <v>1340</v>
      </c>
      <c r="D15" s="962">
        <f>'ATER sexeDroit'!M15</f>
        <v>70</v>
      </c>
      <c r="E15" s="963" t="s">
        <v>1347</v>
      </c>
      <c r="F15" s="964">
        <f t="shared" si="0"/>
        <v>112</v>
      </c>
      <c r="G15" s="965" t="s">
        <v>1351</v>
      </c>
    </row>
    <row r="16" spans="1:8" ht="13.5" thickBot="1">
      <c r="A16" s="99" t="s">
        <v>447</v>
      </c>
      <c r="B16" s="102">
        <f>SUM(B10:B15)</f>
        <v>719</v>
      </c>
      <c r="C16" s="1009" t="s">
        <v>1341</v>
      </c>
      <c r="D16" s="102">
        <f>SUM(D10:D15)</f>
        <v>711</v>
      </c>
      <c r="E16" s="1009" t="s">
        <v>1348</v>
      </c>
      <c r="F16" s="102">
        <f t="shared" si="0"/>
        <v>1430</v>
      </c>
      <c r="G16" s="1010" t="s">
        <v>1352</v>
      </c>
    </row>
    <row r="17" spans="1:7">
      <c r="A17" s="103" t="str">
        <f>"Note: voir page "&amp;'fiche technique'!A13&amp;" pour les libellés de la première colonne."</f>
        <v>Note: voir page 16 pour les libellés de la première colonne.</v>
      </c>
      <c r="B17" s="48"/>
      <c r="C17" s="54"/>
      <c r="D17" s="48"/>
      <c r="E17" s="54"/>
      <c r="F17" s="48"/>
      <c r="G17" s="54"/>
    </row>
    <row r="18" spans="1:7">
      <c r="A18" s="48"/>
      <c r="B18" s="48"/>
      <c r="C18" s="54"/>
      <c r="D18" s="48"/>
      <c r="E18" s="54"/>
      <c r="F18" s="48"/>
      <c r="G18" s="54"/>
    </row>
    <row r="19" spans="1:7">
      <c r="A19" s="56" t="s">
        <v>576</v>
      </c>
      <c r="B19" s="56"/>
      <c r="C19" s="54"/>
      <c r="D19" s="48"/>
      <c r="E19" s="54"/>
      <c r="F19" s="48"/>
      <c r="G19" s="54"/>
    </row>
    <row r="20" spans="1:7" ht="13.5" thickBot="1">
      <c r="A20" s="48"/>
      <c r="B20" s="48"/>
      <c r="C20" s="54"/>
      <c r="D20" s="48"/>
      <c r="E20" s="54"/>
      <c r="F20" s="48"/>
      <c r="G20" s="54"/>
    </row>
    <row r="21" spans="1:7">
      <c r="A21" s="98"/>
      <c r="B21" s="100" t="s">
        <v>547</v>
      </c>
      <c r="C21" s="101" t="s">
        <v>551</v>
      </c>
      <c r="D21" s="100" t="s">
        <v>548</v>
      </c>
      <c r="E21" s="101" t="s">
        <v>551</v>
      </c>
      <c r="F21" s="100" t="s">
        <v>550</v>
      </c>
      <c r="G21" s="101" t="s">
        <v>551</v>
      </c>
    </row>
    <row r="22" spans="1:7">
      <c r="A22" s="951" t="s">
        <v>552</v>
      </c>
      <c r="B22" s="952">
        <f>'ATERsexe  Lettres '!B15</f>
        <v>367</v>
      </c>
      <c r="C22" s="953" t="s">
        <v>1353</v>
      </c>
      <c r="D22" s="952">
        <f>'ATERsexe  Lettres '!C15</f>
        <v>226</v>
      </c>
      <c r="E22" s="953" t="s">
        <v>1331</v>
      </c>
      <c r="F22" s="954">
        <f t="shared" ref="F22:F28" si="1">B22+D22</f>
        <v>593</v>
      </c>
      <c r="G22" s="955" t="s">
        <v>1319</v>
      </c>
    </row>
    <row r="23" spans="1:7">
      <c r="A23" s="956" t="s">
        <v>553</v>
      </c>
      <c r="B23" s="957">
        <f>'ATERsexe  Lettres '!D15</f>
        <v>28</v>
      </c>
      <c r="C23" s="958" t="s">
        <v>1332</v>
      </c>
      <c r="D23" s="957">
        <f>'ATERsexe  Lettres '!E15</f>
        <v>11</v>
      </c>
      <c r="E23" s="958" t="s">
        <v>1357</v>
      </c>
      <c r="F23" s="959">
        <f t="shared" si="1"/>
        <v>39</v>
      </c>
      <c r="G23" s="960" t="s">
        <v>1361</v>
      </c>
    </row>
    <row r="24" spans="1:7">
      <c r="A24" s="956" t="s">
        <v>554</v>
      </c>
      <c r="B24" s="957">
        <f>'ATERsexe  Lettres '!F15</f>
        <v>18</v>
      </c>
      <c r="C24" s="958" t="s">
        <v>1354</v>
      </c>
      <c r="D24" s="957">
        <f>'ATERsexe  Lettres '!G15</f>
        <v>13</v>
      </c>
      <c r="E24" s="958" t="s">
        <v>1358</v>
      </c>
      <c r="F24" s="959">
        <f t="shared" si="1"/>
        <v>31</v>
      </c>
      <c r="G24" s="960" t="s">
        <v>1362</v>
      </c>
    </row>
    <row r="25" spans="1:7">
      <c r="A25" s="956" t="s">
        <v>555</v>
      </c>
      <c r="B25" s="957">
        <f>'ATERsexe  Lettres '!H15</f>
        <v>30</v>
      </c>
      <c r="C25" s="958" t="s">
        <v>1339</v>
      </c>
      <c r="D25" s="957">
        <f>'ATERsexe  Lettres '!I15</f>
        <v>22</v>
      </c>
      <c r="E25" s="958" t="s">
        <v>1359</v>
      </c>
      <c r="F25" s="959">
        <f t="shared" si="1"/>
        <v>52</v>
      </c>
      <c r="G25" s="960" t="s">
        <v>1363</v>
      </c>
    </row>
    <row r="26" spans="1:7">
      <c r="A26" s="956" t="s">
        <v>556</v>
      </c>
      <c r="B26" s="957">
        <f>'ATERsexe  Lettres '!J15</f>
        <v>505</v>
      </c>
      <c r="C26" s="958" t="s">
        <v>1331</v>
      </c>
      <c r="D26" s="957">
        <f>'ATERsexe  Lettres '!K15</f>
        <v>374</v>
      </c>
      <c r="E26" s="958" t="s">
        <v>1319</v>
      </c>
      <c r="F26" s="959">
        <f t="shared" si="1"/>
        <v>879</v>
      </c>
      <c r="G26" s="960" t="s">
        <v>1331</v>
      </c>
    </row>
    <row r="27" spans="1:7">
      <c r="A27" s="961" t="s">
        <v>557</v>
      </c>
      <c r="B27" s="962">
        <f>'ATERsexe  Lettres '!L15</f>
        <v>166</v>
      </c>
      <c r="C27" s="963" t="s">
        <v>1355</v>
      </c>
      <c r="D27" s="962">
        <f>'ATERsexe  Lettres '!M15</f>
        <v>97</v>
      </c>
      <c r="E27" s="963" t="s">
        <v>1360</v>
      </c>
      <c r="F27" s="964">
        <f t="shared" si="1"/>
        <v>263</v>
      </c>
      <c r="G27" s="965" t="s">
        <v>1364</v>
      </c>
    </row>
    <row r="28" spans="1:7" ht="13.5" thickBot="1">
      <c r="A28" s="99" t="s">
        <v>447</v>
      </c>
      <c r="B28" s="102">
        <f>SUM(B22:B27)</f>
        <v>1114</v>
      </c>
      <c r="C28" s="1009" t="s">
        <v>1356</v>
      </c>
      <c r="D28" s="102">
        <f>SUM(D22:D27)</f>
        <v>743</v>
      </c>
      <c r="E28" s="1009" t="s">
        <v>1356</v>
      </c>
      <c r="F28" s="102">
        <f t="shared" si="1"/>
        <v>1857</v>
      </c>
      <c r="G28" s="1010" t="s">
        <v>1356</v>
      </c>
    </row>
    <row r="29" spans="1:7">
      <c r="A29" s="103" t="str">
        <f>"Note: voir page "&amp;'fiche technique'!A13&amp;" pour les libellés de la première colonne."</f>
        <v>Note: voir page 16 pour les libellés de la première colonne.</v>
      </c>
      <c r="B29" s="48"/>
      <c r="C29" s="54"/>
      <c r="D29" s="48"/>
      <c r="E29" s="54"/>
      <c r="F29" s="48"/>
      <c r="G29" s="54"/>
    </row>
    <row r="30" spans="1:7">
      <c r="A30" s="48"/>
      <c r="B30" s="48"/>
      <c r="C30" s="54"/>
      <c r="D30" s="48"/>
      <c r="E30" s="54"/>
      <c r="F30" s="48"/>
      <c r="G30" s="54"/>
    </row>
    <row r="31" spans="1:7">
      <c r="A31" s="56" t="s">
        <v>577</v>
      </c>
      <c r="B31" s="56"/>
      <c r="C31" s="54"/>
      <c r="D31" s="48"/>
      <c r="E31" s="54"/>
      <c r="F31" s="48"/>
      <c r="G31" s="54"/>
    </row>
    <row r="32" spans="1:7" ht="13.5" thickBot="1">
      <c r="A32" s="48"/>
      <c r="B32" s="48"/>
      <c r="C32" s="54"/>
      <c r="D32" s="48"/>
      <c r="E32" s="54"/>
      <c r="F32" s="48"/>
      <c r="G32" s="54"/>
    </row>
    <row r="33" spans="1:13">
      <c r="A33" s="98"/>
      <c r="B33" s="100" t="s">
        <v>547</v>
      </c>
      <c r="C33" s="101" t="s">
        <v>551</v>
      </c>
      <c r="D33" s="100" t="s">
        <v>548</v>
      </c>
      <c r="E33" s="101" t="s">
        <v>551</v>
      </c>
      <c r="F33" s="100" t="s">
        <v>550</v>
      </c>
      <c r="G33" s="101" t="s">
        <v>551</v>
      </c>
    </row>
    <row r="34" spans="1:13">
      <c r="A34" s="951" t="s">
        <v>552</v>
      </c>
      <c r="B34" s="952">
        <f>'ATER sexe Sciences '!B15</f>
        <v>34</v>
      </c>
      <c r="C34" s="953" t="s">
        <v>1365</v>
      </c>
      <c r="D34" s="952">
        <f>'ATER sexe Sciences '!C15</f>
        <v>73</v>
      </c>
      <c r="E34" s="953" t="s">
        <v>1368</v>
      </c>
      <c r="F34" s="954">
        <f t="shared" ref="F34:F40" si="2">B34+D34</f>
        <v>107</v>
      </c>
      <c r="G34" s="955" t="s">
        <v>1322</v>
      </c>
    </row>
    <row r="35" spans="1:13">
      <c r="A35" s="956" t="s">
        <v>553</v>
      </c>
      <c r="B35" s="957">
        <f>'ATER sexe Sciences '!D15</f>
        <v>2</v>
      </c>
      <c r="C35" s="958" t="s">
        <v>1366</v>
      </c>
      <c r="D35" s="957">
        <f>'ATER sexe Sciences '!E15</f>
        <v>11</v>
      </c>
      <c r="E35" s="958" t="s">
        <v>1322</v>
      </c>
      <c r="F35" s="959">
        <f t="shared" si="2"/>
        <v>13</v>
      </c>
      <c r="G35" s="960" t="s">
        <v>1339</v>
      </c>
    </row>
    <row r="36" spans="1:13">
      <c r="A36" s="956" t="s">
        <v>554</v>
      </c>
      <c r="B36" s="957">
        <f>'ATER sexe Sciences '!F15</f>
        <v>8</v>
      </c>
      <c r="C36" s="958" t="s">
        <v>1344</v>
      </c>
      <c r="D36" s="957">
        <f>'ATER sexe Sciences '!G15</f>
        <v>10</v>
      </c>
      <c r="E36" s="958" t="s">
        <v>1320</v>
      </c>
      <c r="F36" s="959">
        <f t="shared" si="2"/>
        <v>18</v>
      </c>
      <c r="G36" s="960" t="s">
        <v>1371</v>
      </c>
    </row>
    <row r="37" spans="1:13">
      <c r="A37" s="956" t="s">
        <v>555</v>
      </c>
      <c r="B37" s="957">
        <f>'ATER sexe Sciences '!H15</f>
        <v>53</v>
      </c>
      <c r="C37" s="958" t="s">
        <v>1334</v>
      </c>
      <c r="D37" s="957">
        <f>'ATER sexe Sciences '!I15</f>
        <v>84</v>
      </c>
      <c r="E37" s="958" t="s">
        <v>1369</v>
      </c>
      <c r="F37" s="959">
        <f t="shared" si="2"/>
        <v>137</v>
      </c>
      <c r="G37" s="960" t="s">
        <v>1372</v>
      </c>
    </row>
    <row r="38" spans="1:13">
      <c r="A38" s="956" t="s">
        <v>556</v>
      </c>
      <c r="B38" s="957">
        <f>'ATER sexe Sciences '!J15</f>
        <v>373</v>
      </c>
      <c r="C38" s="958" t="s">
        <v>1367</v>
      </c>
      <c r="D38" s="957">
        <f>'ATER sexe Sciences '!K15</f>
        <v>745</v>
      </c>
      <c r="E38" s="958" t="s">
        <v>1345</v>
      </c>
      <c r="F38" s="959">
        <f t="shared" si="2"/>
        <v>1118</v>
      </c>
      <c r="G38" s="960" t="s">
        <v>1359</v>
      </c>
    </row>
    <row r="39" spans="1:13">
      <c r="A39" s="961" t="s">
        <v>557</v>
      </c>
      <c r="B39" s="962">
        <f>'ATER sexe Sciences '!L15</f>
        <v>231</v>
      </c>
      <c r="C39" s="963" t="s">
        <v>1319</v>
      </c>
      <c r="D39" s="962">
        <f>'ATER sexe Sciences '!M15</f>
        <v>316</v>
      </c>
      <c r="E39" s="963" t="s">
        <v>1332</v>
      </c>
      <c r="F39" s="964">
        <f t="shared" si="2"/>
        <v>547</v>
      </c>
      <c r="G39" s="965" t="s">
        <v>1353</v>
      </c>
    </row>
    <row r="40" spans="1:13" ht="13.5" thickBot="1">
      <c r="A40" s="99" t="s">
        <v>447</v>
      </c>
      <c r="B40" s="102">
        <f>SUM(B34:B39)</f>
        <v>701</v>
      </c>
      <c r="C40" s="1009" t="s">
        <v>1341</v>
      </c>
      <c r="D40" s="102">
        <f>SUM(D34:D39)</f>
        <v>1239</v>
      </c>
      <c r="E40" s="1009" t="s">
        <v>1370</v>
      </c>
      <c r="F40" s="102">
        <f t="shared" si="2"/>
        <v>1940</v>
      </c>
      <c r="G40" s="1010" t="s">
        <v>1341</v>
      </c>
    </row>
    <row r="41" spans="1:13">
      <c r="A41" s="103" t="str">
        <f>"Note: voir page "&amp;'fiche technique'!A13&amp;" pour les libellés de la première colonne."</f>
        <v>Note: voir page 16 pour les libellés de la première colonne.</v>
      </c>
      <c r="B41" s="48"/>
      <c r="C41" s="54"/>
      <c r="D41" s="48"/>
      <c r="E41" s="54"/>
      <c r="F41" s="48"/>
      <c r="G41" s="54"/>
    </row>
    <row r="42" spans="1:13">
      <c r="A42" s="103"/>
      <c r="B42" s="48"/>
      <c r="C42" s="54"/>
      <c r="D42" s="48"/>
      <c r="E42" s="54"/>
      <c r="F42" s="48"/>
      <c r="G42" s="54"/>
    </row>
    <row r="43" spans="1:13">
      <c r="A43" s="56" t="s">
        <v>578</v>
      </c>
      <c r="B43" s="56"/>
      <c r="C43" s="54"/>
      <c r="D43" s="48"/>
      <c r="E43" s="54"/>
      <c r="F43" s="48"/>
      <c r="G43" s="54"/>
    </row>
    <row r="44" spans="1:13" ht="13.5" thickBot="1">
      <c r="A44" s="48"/>
      <c r="B44" s="48"/>
      <c r="C44" s="54"/>
      <c r="D44" s="48"/>
      <c r="E44" s="54"/>
      <c r="F44" s="48"/>
      <c r="G44" s="54"/>
    </row>
    <row r="45" spans="1:13">
      <c r="A45" s="98"/>
      <c r="B45" s="100" t="s">
        <v>547</v>
      </c>
      <c r="C45" s="101" t="s">
        <v>551</v>
      </c>
      <c r="D45" s="100" t="s">
        <v>548</v>
      </c>
      <c r="E45" s="101" t="s">
        <v>551</v>
      </c>
      <c r="F45" s="100" t="s">
        <v>550</v>
      </c>
      <c r="G45" s="101" t="s">
        <v>551</v>
      </c>
      <c r="I45"/>
      <c r="J45"/>
      <c r="K45"/>
      <c r="L45"/>
      <c r="M45"/>
    </row>
    <row r="46" spans="1:13">
      <c r="A46" s="951" t="s">
        <v>552</v>
      </c>
      <c r="B46" s="952">
        <f>'ATER sexe  Pharmacie '!B15</f>
        <v>1</v>
      </c>
      <c r="C46" s="953" t="s">
        <v>1373</v>
      </c>
      <c r="D46" s="952">
        <f>'ATER sexe  Pharmacie '!C15</f>
        <v>2</v>
      </c>
      <c r="E46" s="953" t="s">
        <v>1335</v>
      </c>
      <c r="F46" s="954">
        <f t="shared" ref="F46:F51" si="3">B46+D46</f>
        <v>3</v>
      </c>
      <c r="G46" s="955" t="s">
        <v>1375</v>
      </c>
      <c r="I46"/>
      <c r="J46"/>
      <c r="K46"/>
      <c r="L46"/>
      <c r="M46"/>
    </row>
    <row r="47" spans="1:13">
      <c r="A47" s="956" t="s">
        <v>553</v>
      </c>
      <c r="B47" s="957">
        <f>'ATER sexe  Pharmacie '!D15</f>
        <v>0</v>
      </c>
      <c r="C47" s="958"/>
      <c r="D47" s="957">
        <f>'ATER sexe  Pharmacie '!E15</f>
        <v>0</v>
      </c>
      <c r="E47" s="958"/>
      <c r="F47" s="959">
        <f t="shared" si="3"/>
        <v>0</v>
      </c>
      <c r="G47" s="960"/>
      <c r="I47"/>
      <c r="J47"/>
      <c r="K47"/>
      <c r="L47"/>
      <c r="M47"/>
    </row>
    <row r="48" spans="1:13">
      <c r="A48" s="956" t="s">
        <v>554</v>
      </c>
      <c r="B48" s="957">
        <f>'ATER sexe  Pharmacie '!F15</f>
        <v>0</v>
      </c>
      <c r="C48" s="958"/>
      <c r="D48" s="957">
        <f>'ATER sexe  Pharmacie '!G15</f>
        <v>0</v>
      </c>
      <c r="E48" s="958"/>
      <c r="F48" s="959">
        <f t="shared" si="3"/>
        <v>0</v>
      </c>
      <c r="G48" s="960"/>
      <c r="I48"/>
      <c r="J48"/>
      <c r="K48"/>
      <c r="L48"/>
      <c r="M48"/>
    </row>
    <row r="49" spans="1:13">
      <c r="A49" s="956" t="s">
        <v>555</v>
      </c>
      <c r="B49" s="957">
        <f>'ATER sexe  Pharmacie '!H15</f>
        <v>3</v>
      </c>
      <c r="C49" s="958" t="s">
        <v>1341</v>
      </c>
      <c r="D49" s="957">
        <f>'ATER sexe  Pharmacie '!I15</f>
        <v>1</v>
      </c>
      <c r="E49" s="958" t="s">
        <v>1373</v>
      </c>
      <c r="F49" s="959">
        <f t="shared" si="3"/>
        <v>4</v>
      </c>
      <c r="G49" s="960" t="s">
        <v>1350</v>
      </c>
      <c r="I49"/>
      <c r="J49"/>
      <c r="K49"/>
      <c r="L49"/>
      <c r="M49"/>
    </row>
    <row r="50" spans="1:13">
      <c r="A50" s="956" t="s">
        <v>556</v>
      </c>
      <c r="B50" s="957">
        <f>'ATER sexe  Pharmacie '!J15</f>
        <v>29</v>
      </c>
      <c r="C50" s="958" t="s">
        <v>1359</v>
      </c>
      <c r="D50" s="957">
        <f>'ATER sexe  Pharmacie '!K15</f>
        <v>16</v>
      </c>
      <c r="E50" s="958" t="s">
        <v>1368</v>
      </c>
      <c r="F50" s="959">
        <f t="shared" si="3"/>
        <v>45</v>
      </c>
      <c r="G50" s="960" t="s">
        <v>1376</v>
      </c>
      <c r="I50"/>
      <c r="J50"/>
      <c r="K50"/>
      <c r="L50"/>
      <c r="M50"/>
    </row>
    <row r="51" spans="1:13">
      <c r="A51" s="961" t="s">
        <v>557</v>
      </c>
      <c r="B51" s="962">
        <f>'ATER sexe  Pharmacie '!L15</f>
        <v>29</v>
      </c>
      <c r="C51" s="963" t="s">
        <v>1337</v>
      </c>
      <c r="D51" s="962">
        <f>'ATER sexe  Pharmacie '!M15</f>
        <v>15</v>
      </c>
      <c r="E51" s="963" t="s">
        <v>1374</v>
      </c>
      <c r="F51" s="964">
        <f t="shared" si="3"/>
        <v>44</v>
      </c>
      <c r="G51" s="965" t="s">
        <v>1377</v>
      </c>
      <c r="I51"/>
      <c r="J51"/>
      <c r="K51"/>
      <c r="L51"/>
      <c r="M51"/>
    </row>
    <row r="52" spans="1:13" ht="13.5" thickBot="1">
      <c r="A52" s="99" t="s">
        <v>447</v>
      </c>
      <c r="B52" s="102">
        <f>SUM(B46:B51)</f>
        <v>62</v>
      </c>
      <c r="C52" s="1009" t="s">
        <v>1341</v>
      </c>
      <c r="D52" s="102">
        <f>SUM(D46:D51)</f>
        <v>34</v>
      </c>
      <c r="E52" s="1009" t="s">
        <v>1370</v>
      </c>
      <c r="F52" s="102">
        <f t="shared" ref="F52" si="4">B52+D52</f>
        <v>96</v>
      </c>
      <c r="G52" s="1010" t="s">
        <v>1341</v>
      </c>
      <c r="I52"/>
      <c r="J52"/>
      <c r="K52"/>
      <c r="L52"/>
      <c r="M52"/>
    </row>
    <row r="53" spans="1:13">
      <c r="A53" s="103" t="str">
        <f>"Note: voir page "&amp;'fiche technique'!A13&amp;" pour les libellés de la première colonne."</f>
        <v>Note: voir page 16 pour les libellés de la première colonne.</v>
      </c>
      <c r="B53" s="48"/>
      <c r="C53" s="54"/>
      <c r="D53" s="48"/>
      <c r="E53" s="54"/>
      <c r="F53" s="48"/>
      <c r="G53" s="54"/>
      <c r="I53"/>
      <c r="J53"/>
      <c r="K53"/>
      <c r="L53"/>
      <c r="M53"/>
    </row>
    <row r="54" spans="1:13">
      <c r="A54" s="103"/>
      <c r="B54" s="48"/>
      <c r="C54" s="54"/>
      <c r="D54" s="48"/>
      <c r="E54" s="54"/>
      <c r="F54" s="48"/>
      <c r="G54" s="54"/>
      <c r="I54"/>
      <c r="J54"/>
      <c r="K54"/>
      <c r="L54"/>
      <c r="M54"/>
    </row>
    <row r="55" spans="1:13">
      <c r="A55" s="57" t="s">
        <v>461</v>
      </c>
      <c r="B55" s="56"/>
      <c r="C55" s="54"/>
      <c r="D55" s="48"/>
      <c r="E55" s="54"/>
      <c r="F55" s="48"/>
      <c r="G55" s="54"/>
      <c r="I55"/>
      <c r="J55"/>
      <c r="K55"/>
      <c r="L55"/>
      <c r="M55"/>
    </row>
    <row r="56" spans="1:13" ht="13.5" thickBot="1">
      <c r="A56" s="103"/>
      <c r="B56" s="48"/>
      <c r="C56" s="54"/>
      <c r="D56" s="48"/>
      <c r="E56" s="54"/>
      <c r="F56" s="48"/>
      <c r="G56" s="54"/>
      <c r="I56"/>
      <c r="J56"/>
      <c r="K56"/>
      <c r="L56"/>
      <c r="M56"/>
    </row>
    <row r="57" spans="1:13">
      <c r="A57" s="98"/>
      <c r="B57" s="100" t="s">
        <v>547</v>
      </c>
      <c r="C57" s="101" t="s">
        <v>551</v>
      </c>
      <c r="D57" s="100" t="s">
        <v>548</v>
      </c>
      <c r="E57" s="101" t="s">
        <v>551</v>
      </c>
      <c r="F57" s="100" t="s">
        <v>550</v>
      </c>
      <c r="G57" s="101" t="s">
        <v>551</v>
      </c>
      <c r="I57"/>
      <c r="J57"/>
      <c r="K57"/>
      <c r="L57"/>
      <c r="M57"/>
    </row>
    <row r="58" spans="1:13">
      <c r="A58" s="951" t="s">
        <v>552</v>
      </c>
      <c r="B58" s="954">
        <f>B22+B34+B46+B10</f>
        <v>421</v>
      </c>
      <c r="C58" s="953" t="s">
        <v>1319</v>
      </c>
      <c r="D58" s="954">
        <f>D22+D34+D46+D10</f>
        <v>324</v>
      </c>
      <c r="E58" s="953" t="s">
        <v>1325</v>
      </c>
      <c r="F58" s="954">
        <f t="shared" ref="F58:F64" si="5">B58+D58</f>
        <v>745</v>
      </c>
      <c r="G58" s="955" t="s">
        <v>1331</v>
      </c>
      <c r="I58"/>
      <c r="J58"/>
      <c r="K58"/>
      <c r="L58"/>
      <c r="M58"/>
    </row>
    <row r="59" spans="1:13">
      <c r="A59" s="956" t="s">
        <v>553</v>
      </c>
      <c r="B59" s="959">
        <f t="shared" ref="B59:D63" si="6">B23+B35+B47+B11</f>
        <v>33</v>
      </c>
      <c r="C59" s="958" t="s">
        <v>1319</v>
      </c>
      <c r="D59" s="959">
        <f t="shared" si="6"/>
        <v>26</v>
      </c>
      <c r="E59" s="958" t="s">
        <v>1326</v>
      </c>
      <c r="F59" s="959">
        <f t="shared" si="5"/>
        <v>59</v>
      </c>
      <c r="G59" s="960" t="s">
        <v>1332</v>
      </c>
      <c r="I59"/>
      <c r="J59"/>
      <c r="K59"/>
      <c r="L59"/>
      <c r="M59"/>
    </row>
    <row r="60" spans="1:13">
      <c r="A60" s="956" t="s">
        <v>554</v>
      </c>
      <c r="B60" s="959">
        <f t="shared" si="6"/>
        <v>28</v>
      </c>
      <c r="C60" s="958" t="s">
        <v>1320</v>
      </c>
      <c r="D60" s="959">
        <f t="shared" si="6"/>
        <v>25</v>
      </c>
      <c r="E60" s="958" t="s">
        <v>1327</v>
      </c>
      <c r="F60" s="959">
        <f t="shared" si="5"/>
        <v>53</v>
      </c>
      <c r="G60" s="960" t="s">
        <v>1333</v>
      </c>
      <c r="I60"/>
      <c r="J60"/>
      <c r="K60"/>
      <c r="L60"/>
      <c r="M60"/>
    </row>
    <row r="61" spans="1:13">
      <c r="A61" s="956" t="s">
        <v>555</v>
      </c>
      <c r="B61" s="959">
        <f t="shared" si="6"/>
        <v>143</v>
      </c>
      <c r="C61" s="958" t="s">
        <v>1321</v>
      </c>
      <c r="D61" s="959">
        <f t="shared" si="6"/>
        <v>161</v>
      </c>
      <c r="E61" s="958" t="s">
        <v>1328</v>
      </c>
      <c r="F61" s="959">
        <f t="shared" si="5"/>
        <v>304</v>
      </c>
      <c r="G61" s="960" t="s">
        <v>1334</v>
      </c>
      <c r="I61"/>
      <c r="J61"/>
      <c r="K61"/>
      <c r="L61"/>
      <c r="M61"/>
    </row>
    <row r="62" spans="1:13">
      <c r="A62" s="956" t="s">
        <v>556</v>
      </c>
      <c r="B62" s="959">
        <f t="shared" si="6"/>
        <v>1503</v>
      </c>
      <c r="C62" s="958" t="s">
        <v>1322</v>
      </c>
      <c r="D62" s="959">
        <f t="shared" si="6"/>
        <v>1693</v>
      </c>
      <c r="E62" s="958" t="s">
        <v>1322</v>
      </c>
      <c r="F62" s="959">
        <f t="shared" si="5"/>
        <v>3196</v>
      </c>
      <c r="G62" s="960" t="s">
        <v>1322</v>
      </c>
      <c r="I62"/>
      <c r="J62"/>
      <c r="K62"/>
      <c r="L62"/>
      <c r="M62"/>
    </row>
    <row r="63" spans="1:13">
      <c r="A63" s="961" t="s">
        <v>557</v>
      </c>
      <c r="B63" s="964">
        <f t="shared" si="6"/>
        <v>468</v>
      </c>
      <c r="C63" s="963" t="s">
        <v>1323</v>
      </c>
      <c r="D63" s="964">
        <f t="shared" si="6"/>
        <v>498</v>
      </c>
      <c r="E63" s="963" t="s">
        <v>1329</v>
      </c>
      <c r="F63" s="964">
        <f t="shared" si="5"/>
        <v>966</v>
      </c>
      <c r="G63" s="965" t="s">
        <v>1335</v>
      </c>
      <c r="I63"/>
      <c r="J63"/>
      <c r="K63"/>
      <c r="L63"/>
      <c r="M63"/>
    </row>
    <row r="64" spans="1:13" ht="13.5" thickBot="1">
      <c r="A64" s="99" t="s">
        <v>447</v>
      </c>
      <c r="B64" s="102">
        <f>SUM(B58:B63)</f>
        <v>2596</v>
      </c>
      <c r="C64" s="1009" t="s">
        <v>1324</v>
      </c>
      <c r="D64" s="102">
        <f>SUM(D58:D63)</f>
        <v>2727</v>
      </c>
      <c r="E64" s="1009" t="s">
        <v>1330</v>
      </c>
      <c r="F64" s="102">
        <f t="shared" si="5"/>
        <v>5323</v>
      </c>
      <c r="G64" s="1010" t="s">
        <v>1330</v>
      </c>
      <c r="I64"/>
      <c r="J64"/>
      <c r="K64"/>
      <c r="L64"/>
      <c r="M64"/>
    </row>
    <row r="65" spans="1:13">
      <c r="A65" s="103" t="str">
        <f>"Note: voir page "&amp;'fiche technique'!A13&amp;" pour les libellés de la première colonne."</f>
        <v>Note: voir page 16 pour les libellés de la première colonne.</v>
      </c>
      <c r="I65"/>
      <c r="J65"/>
      <c r="K65"/>
      <c r="L65"/>
      <c r="M65"/>
    </row>
    <row r="66" spans="1:13">
      <c r="I66"/>
      <c r="J66"/>
      <c r="K66"/>
      <c r="L66"/>
      <c r="M66"/>
    </row>
    <row r="67" spans="1:13" ht="22.5">
      <c r="A67" s="687"/>
      <c r="I67"/>
      <c r="J67"/>
      <c r="K67"/>
      <c r="L67"/>
      <c r="M67"/>
    </row>
    <row r="68" spans="1:13">
      <c r="I68"/>
      <c r="J68"/>
      <c r="K68"/>
      <c r="L68"/>
      <c r="M68"/>
    </row>
    <row r="69" spans="1:13">
      <c r="I69"/>
      <c r="J69"/>
      <c r="K69"/>
      <c r="L69"/>
      <c r="M69"/>
    </row>
    <row r="70" spans="1:13">
      <c r="I70"/>
      <c r="J70"/>
      <c r="K70"/>
      <c r="L70"/>
      <c r="M70"/>
    </row>
    <row r="71" spans="1:13">
      <c r="I71"/>
      <c r="J71"/>
      <c r="K71"/>
      <c r="L71"/>
      <c r="M71"/>
    </row>
    <row r="72" spans="1:13">
      <c r="I72"/>
      <c r="J72"/>
      <c r="K72"/>
      <c r="L72"/>
      <c r="M72"/>
    </row>
    <row r="73" spans="1:13">
      <c r="I73"/>
      <c r="J73"/>
      <c r="K73"/>
      <c r="L73"/>
      <c r="M73"/>
    </row>
    <row r="74" spans="1:13">
      <c r="I74"/>
      <c r="J74"/>
      <c r="K74"/>
      <c r="L74"/>
      <c r="M74"/>
    </row>
    <row r="75" spans="1:13">
      <c r="I75"/>
      <c r="J75"/>
      <c r="K75"/>
      <c r="L75"/>
      <c r="M75"/>
    </row>
    <row r="76" spans="1:13">
      <c r="I76"/>
      <c r="J76"/>
      <c r="K76"/>
      <c r="L76"/>
      <c r="M76"/>
    </row>
    <row r="77" spans="1:13">
      <c r="I77"/>
      <c r="J77"/>
      <c r="K77"/>
      <c r="L77"/>
      <c r="M77"/>
    </row>
    <row r="78" spans="1:13">
      <c r="I78"/>
      <c r="J78"/>
      <c r="K78"/>
      <c r="L78"/>
      <c r="M78"/>
    </row>
    <row r="79" spans="1:13">
      <c r="I79"/>
      <c r="J79"/>
      <c r="K79"/>
      <c r="L79"/>
      <c r="M79"/>
    </row>
  </sheetData>
  <mergeCells count="2">
    <mergeCell ref="A3:G3"/>
    <mergeCell ref="A5:G5"/>
  </mergeCells>
  <phoneticPr fontId="10" type="noConversion"/>
  <printOptions horizontalCentered="1" verticalCentered="1"/>
  <pageMargins left="0" right="0" top="0" bottom="0" header="0" footer="0"/>
  <pageSetup paperSize="9" scale="95" firstPageNumber="24" orientation="portrait" r:id="rId1"/>
  <headerFooter alignWithMargins="0">
    <oddFooter>&amp;R&amp;"Times New Roman,Gras"&amp;9&amp;P</oddFooter>
  </headerFooter>
</worksheet>
</file>

<file path=xl/worksheets/sheet25.xml><?xml version="1.0" encoding="utf-8"?>
<worksheet xmlns="http://schemas.openxmlformats.org/spreadsheetml/2006/main" xmlns:r="http://schemas.openxmlformats.org/officeDocument/2006/relationships">
  <sheetPr codeName="Feuil12" enableFormatConditionsCalculation="0"/>
  <dimension ref="A1:BD340"/>
  <sheetViews>
    <sheetView showZeros="0" topLeftCell="G1" zoomScale="70" zoomScaleNormal="70" workbookViewId="0">
      <selection activeCell="O20" sqref="O20"/>
    </sheetView>
  </sheetViews>
  <sheetFormatPr baseColWidth="10" defaultRowHeight="15.75"/>
  <cols>
    <col min="1" max="1" width="11.42578125" style="503"/>
    <col min="2" max="2" width="19" style="503" customWidth="1"/>
    <col min="3" max="5" width="11.85546875" style="503" customWidth="1"/>
    <col min="6" max="6" width="8.85546875" style="503" customWidth="1"/>
    <col min="7" max="7" width="15.7109375" style="1070" customWidth="1"/>
    <col min="8" max="9" width="15.7109375" style="1071" customWidth="1"/>
    <col min="10" max="10" width="12.5703125" style="503" customWidth="1"/>
    <col min="11" max="13" width="10.5703125" style="503" customWidth="1"/>
    <col min="14" max="14" width="11.140625" style="1040" customWidth="1"/>
    <col min="15" max="18" width="11.42578125" style="503"/>
    <col min="19" max="27" width="12" style="503" customWidth="1"/>
    <col min="28" max="33" width="7.7109375" style="503" customWidth="1"/>
    <col min="34" max="34" width="11.42578125" style="503"/>
    <col min="35" max="35" width="8.140625" style="1075" customWidth="1"/>
    <col min="36" max="36" width="13.28515625" style="156" customWidth="1"/>
    <col min="37" max="37" width="11.85546875" style="1075" customWidth="1"/>
    <col min="38" max="38" width="6.42578125" style="196" customWidth="1"/>
    <col min="39" max="39" width="5.140625" style="1075" customWidth="1"/>
    <col min="40" max="40" width="17.7109375" style="156" customWidth="1"/>
    <col min="41" max="41" width="5.140625" style="1075" customWidth="1"/>
    <col min="42" max="42" width="17.7109375" style="156" customWidth="1"/>
    <col min="43" max="43" width="5.85546875" style="1075" customWidth="1"/>
    <col min="44" max="44" width="17.7109375" style="156" customWidth="1"/>
    <col min="45" max="45" width="5.140625" style="1075" customWidth="1"/>
    <col min="46" max="46" width="17.7109375" style="156" customWidth="1"/>
    <col min="47" max="47" width="5.140625" style="1075" customWidth="1"/>
    <col min="48" max="48" width="17.7109375" style="156" customWidth="1"/>
    <col min="49" max="49" width="8.140625" style="1075" customWidth="1"/>
    <col min="50" max="50" width="17.7109375" style="156" customWidth="1"/>
    <col min="51" max="51" width="5.140625" style="1075" customWidth="1"/>
    <col min="52" max="52" width="17.7109375" style="156" customWidth="1"/>
    <col min="53" max="53" width="5.140625" style="1075" customWidth="1"/>
    <col min="54" max="54" width="17.7109375" style="156" customWidth="1"/>
    <col min="55" max="55" width="5.140625" style="1075" customWidth="1"/>
    <col min="56" max="56" width="17.7109375" style="156" customWidth="1"/>
    <col min="57" max="16384" width="11.42578125" style="503"/>
  </cols>
  <sheetData>
    <row r="1" spans="1:56" s="130" customFormat="1" ht="44.25" customHeight="1">
      <c r="A1" s="1944" t="str">
        <f>"Répartition des ATER par tranche d'âges, sexe et grande discipline en "&amp;'fiche technique'!A8</f>
        <v>Répartition des ATER par tranche d'âges, sexe et grande discipline en 2012-2013</v>
      </c>
      <c r="B1" s="1944"/>
      <c r="C1" s="1944"/>
      <c r="D1" s="1944"/>
      <c r="E1" s="1944"/>
      <c r="F1" s="1944"/>
      <c r="G1" s="1944"/>
      <c r="H1" s="1944"/>
      <c r="I1" s="1944"/>
      <c r="J1" s="1944"/>
      <c r="K1" s="126" t="s">
        <v>766</v>
      </c>
      <c r="L1" s="127"/>
      <c r="M1" s="127"/>
      <c r="N1" s="128"/>
      <c r="O1" s="128"/>
      <c r="P1" s="128"/>
      <c r="Q1" s="128"/>
      <c r="R1" s="1040"/>
      <c r="S1" s="217" t="s">
        <v>387</v>
      </c>
      <c r="T1" s="218"/>
      <c r="U1" s="218"/>
      <c r="V1" s="218"/>
      <c r="W1" s="218"/>
      <c r="X1" s="218"/>
      <c r="Y1" s="218"/>
      <c r="Z1" s="218"/>
      <c r="AA1" s="218"/>
      <c r="AC1" s="131" t="s">
        <v>551</v>
      </c>
      <c r="AL1" s="132"/>
      <c r="AM1" s="133" t="s">
        <v>767</v>
      </c>
      <c r="AN1" s="134"/>
      <c r="AO1" s="133" t="s">
        <v>767</v>
      </c>
      <c r="AP1" s="134"/>
      <c r="AQ1" s="133" t="s">
        <v>767</v>
      </c>
      <c r="AR1" s="134"/>
      <c r="AS1" s="133" t="s">
        <v>767</v>
      </c>
      <c r="AT1" s="134"/>
      <c r="AU1" s="133" t="s">
        <v>767</v>
      </c>
      <c r="AV1" s="134"/>
      <c r="AW1" s="133" t="s">
        <v>767</v>
      </c>
      <c r="AX1" s="134"/>
      <c r="AY1" s="133" t="s">
        <v>767</v>
      </c>
      <c r="AZ1" s="134"/>
      <c r="BA1" s="133" t="s">
        <v>767</v>
      </c>
      <c r="BB1" s="134"/>
      <c r="BC1" s="133" t="s">
        <v>767</v>
      </c>
      <c r="BD1" s="134"/>
    </row>
    <row r="2" spans="1:56" s="1065" customFormat="1" ht="13.5" customHeight="1">
      <c r="B2" s="124"/>
      <c r="C2" s="124"/>
      <c r="D2" s="124"/>
      <c r="E2" s="124"/>
      <c r="F2" s="124"/>
      <c r="G2" s="124"/>
      <c r="H2" s="124"/>
      <c r="I2" s="427" t="s">
        <v>793</v>
      </c>
      <c r="K2" s="125"/>
      <c r="L2" s="212" t="s">
        <v>967</v>
      </c>
      <c r="M2" s="212"/>
      <c r="N2" s="137" t="s">
        <v>11</v>
      </c>
      <c r="O2" s="137" t="s">
        <v>376</v>
      </c>
      <c r="P2" s="137"/>
      <c r="Q2" s="137"/>
      <c r="R2" s="1040"/>
      <c r="S2" s="214" t="s">
        <v>550</v>
      </c>
      <c r="T2" s="215"/>
      <c r="U2" s="213"/>
      <c r="V2" s="216" t="s">
        <v>375</v>
      </c>
      <c r="W2" s="216"/>
      <c r="X2" s="213"/>
      <c r="Y2" s="216" t="s">
        <v>376</v>
      </c>
      <c r="Z2" s="216"/>
      <c r="AA2" s="213"/>
      <c r="AB2" s="1066"/>
      <c r="AC2" s="142" t="s">
        <v>464</v>
      </c>
      <c r="AD2" s="143"/>
      <c r="AE2" s="142"/>
      <c r="AF2" s="142" t="s">
        <v>542</v>
      </c>
      <c r="AG2" s="143"/>
      <c r="AH2" s="1067"/>
      <c r="AI2" s="142" t="s">
        <v>465</v>
      </c>
      <c r="AJ2" s="143"/>
      <c r="AK2" s="1067"/>
      <c r="AL2" s="1068"/>
      <c r="AM2" s="1069"/>
      <c r="AN2" s="146"/>
      <c r="AO2" s="1069"/>
      <c r="AP2" s="146"/>
      <c r="AQ2" s="1069"/>
      <c r="AR2" s="146"/>
      <c r="AS2" s="1069"/>
      <c r="AT2" s="146"/>
      <c r="AU2" s="1069"/>
      <c r="AV2" s="146"/>
      <c r="AW2" s="1069"/>
      <c r="AX2" s="146"/>
      <c r="AY2" s="1069"/>
      <c r="AZ2" s="134"/>
      <c r="BA2" s="1069"/>
      <c r="BB2" s="146"/>
      <c r="BC2" s="1069"/>
      <c r="BD2" s="146"/>
    </row>
    <row r="3" spans="1:56" ht="29.1" customHeight="1">
      <c r="C3" s="1943" t="s">
        <v>389</v>
      </c>
      <c r="D3" s="1943"/>
      <c r="E3" s="1943"/>
      <c r="F3" s="148"/>
      <c r="K3" s="151" t="s">
        <v>390</v>
      </c>
      <c r="L3" s="152" t="s">
        <v>381</v>
      </c>
      <c r="M3" s="153" t="s">
        <v>382</v>
      </c>
      <c r="N3" s="152" t="s">
        <v>383</v>
      </c>
      <c r="O3" s="153" t="s">
        <v>384</v>
      </c>
      <c r="P3" s="152" t="s">
        <v>385</v>
      </c>
      <c r="Q3" s="153" t="s">
        <v>386</v>
      </c>
      <c r="R3" s="1040"/>
      <c r="S3" s="139" t="s">
        <v>390</v>
      </c>
      <c r="T3" s="139" t="s">
        <v>548</v>
      </c>
      <c r="U3" s="139" t="s">
        <v>547</v>
      </c>
      <c r="V3" s="139" t="s">
        <v>390</v>
      </c>
      <c r="W3" s="139" t="s">
        <v>548</v>
      </c>
      <c r="X3" s="139" t="s">
        <v>547</v>
      </c>
      <c r="Y3" s="139" t="s">
        <v>390</v>
      </c>
      <c r="Z3" s="139" t="s">
        <v>548</v>
      </c>
      <c r="AA3" s="139" t="s">
        <v>547</v>
      </c>
      <c r="AB3" s="1066"/>
      <c r="AC3" s="143" t="s">
        <v>548</v>
      </c>
      <c r="AD3" s="143" t="s">
        <v>547</v>
      </c>
      <c r="AE3" s="142" t="s">
        <v>550</v>
      </c>
      <c r="AF3" s="143" t="s">
        <v>548</v>
      </c>
      <c r="AG3" s="143" t="s">
        <v>547</v>
      </c>
      <c r="AH3" s="142" t="s">
        <v>550</v>
      </c>
      <c r="AI3" s="143" t="s">
        <v>548</v>
      </c>
      <c r="AJ3" s="143" t="s">
        <v>547</v>
      </c>
      <c r="AK3" s="142" t="s">
        <v>550</v>
      </c>
      <c r="AL3" s="1072"/>
      <c r="AM3" s="154" t="s">
        <v>391</v>
      </c>
      <c r="AN3" s="1041"/>
      <c r="AO3" s="154" t="s">
        <v>392</v>
      </c>
      <c r="AP3" s="1041"/>
      <c r="AQ3" s="154" t="s">
        <v>464</v>
      </c>
      <c r="AR3" s="1041"/>
      <c r="AS3" s="154" t="s">
        <v>393</v>
      </c>
      <c r="AT3" s="1041"/>
      <c r="AU3" s="154" t="s">
        <v>394</v>
      </c>
      <c r="AV3" s="1041"/>
      <c r="AW3" s="154" t="s">
        <v>542</v>
      </c>
      <c r="AX3" s="1041"/>
      <c r="AY3" s="154" t="s">
        <v>395</v>
      </c>
      <c r="AZ3" s="146"/>
      <c r="BA3" s="154" t="s">
        <v>396</v>
      </c>
      <c r="BB3" s="1041"/>
      <c r="BC3" s="154" t="s">
        <v>465</v>
      </c>
    </row>
    <row r="4" spans="1:56" ht="29.1" customHeight="1">
      <c r="B4" s="157" t="s">
        <v>734</v>
      </c>
      <c r="C4" s="138" t="s">
        <v>548</v>
      </c>
      <c r="D4" s="138" t="s">
        <v>547</v>
      </c>
      <c r="E4" s="158" t="s">
        <v>550</v>
      </c>
      <c r="F4" s="159"/>
      <c r="K4" s="160">
        <v>23</v>
      </c>
      <c r="L4" s="161">
        <v>1</v>
      </c>
      <c r="M4" s="162">
        <v>0</v>
      </c>
      <c r="N4" s="161">
        <v>0</v>
      </c>
      <c r="O4" s="162">
        <v>0</v>
      </c>
      <c r="P4" s="161">
        <v>0</v>
      </c>
      <c r="Q4" s="162">
        <v>0</v>
      </c>
      <c r="R4" s="1040"/>
      <c r="S4" s="163">
        <v>23</v>
      </c>
      <c r="T4" s="164">
        <f>-L4</f>
        <v>-1</v>
      </c>
      <c r="U4" s="164">
        <f>M4</f>
        <v>0</v>
      </c>
      <c r="V4" s="163">
        <v>23</v>
      </c>
      <c r="W4" s="164">
        <f>-N4</f>
        <v>0</v>
      </c>
      <c r="X4" s="164">
        <f>O4</f>
        <v>0</v>
      </c>
      <c r="Y4" s="163">
        <v>23</v>
      </c>
      <c r="Z4" s="164">
        <f>-P4</f>
        <v>0</v>
      </c>
      <c r="AA4" s="164">
        <f>Q4</f>
        <v>0</v>
      </c>
      <c r="AB4" s="1066"/>
      <c r="AC4" s="1073">
        <f t="shared" ref="AC4:AC49" si="0">$S4*L4</f>
        <v>23</v>
      </c>
      <c r="AD4" s="1073">
        <f t="shared" ref="AD4:AD49" si="1">$S4*M4</f>
        <v>0</v>
      </c>
      <c r="AE4" s="1074">
        <f t="shared" ref="AE4:AE41" si="2">$S4*E64</f>
        <v>23</v>
      </c>
      <c r="AF4" s="1073">
        <f t="shared" ref="AF4:AF49" si="3">$S4*N4</f>
        <v>0</v>
      </c>
      <c r="AG4" s="1073">
        <f t="shared" ref="AG4:AG49" si="4">$S4*O4</f>
        <v>0</v>
      </c>
      <c r="AH4" s="1074">
        <f t="shared" ref="AH4:AH41" si="5">$S4*H64</f>
        <v>0</v>
      </c>
      <c r="AI4" s="1073">
        <f t="shared" ref="AI4:AI49" si="6">$S4*P4</f>
        <v>0</v>
      </c>
      <c r="AJ4" s="1073">
        <f t="shared" ref="AJ4:AJ49" si="7">$S4*Q4</f>
        <v>0</v>
      </c>
      <c r="AK4" s="1073">
        <f t="shared" ref="AK4:AK41" si="8">$S4*K64</f>
        <v>0</v>
      </c>
      <c r="AL4" s="1072"/>
      <c r="AM4" s="1075">
        <f>L4</f>
        <v>1</v>
      </c>
      <c r="AN4" s="168">
        <f t="shared" ref="AN4:AN40" si="9">IF(OR(AM5&lt;AM$51,AM4&gt;=AM$51),0,$Y5+(AM$51-AM4)/(AM5-AM4))</f>
        <v>0</v>
      </c>
      <c r="AO4" s="1075">
        <f>M4</f>
        <v>0</v>
      </c>
      <c r="AP4" s="168">
        <f t="shared" ref="AP4:AP40" si="10">IF(OR(AO5&lt;AO$51,AO4&gt;=AO$51),0,$Y5+(AO$51-AO4)/(AO5-AO4))</f>
        <v>0</v>
      </c>
      <c r="AQ4" s="1076">
        <f t="shared" ref="AQ4:AQ49" si="11">AM4+AO4</f>
        <v>1</v>
      </c>
      <c r="AR4" s="168">
        <f t="shared" ref="AR4:AR40" si="12">IF(OR(AQ5&lt;AQ$51,AQ4&gt;=AQ$51),0,$Y5+(AQ$51-AQ4)/(AQ5-AQ4))</f>
        <v>0</v>
      </c>
      <c r="AS4" s="1075">
        <f>N4</f>
        <v>0</v>
      </c>
      <c r="AT4" s="168">
        <f t="shared" ref="AT4:AT40" si="13">IF(OR(AS5&lt;AS$51,AS4&gt;=AS$51),0,$Y5+(AS$51-AS4)/(AS5-AS4))</f>
        <v>0</v>
      </c>
      <c r="AU4" s="1075">
        <f>O4</f>
        <v>0</v>
      </c>
      <c r="AV4" s="168">
        <f t="shared" ref="AV4:AV40" si="14">IF(OR(AU5&lt;AU$51,AU4&gt;=AU$51),0,$Y5+(AU$51-AU4)/(AU5-AU4))</f>
        <v>0</v>
      </c>
      <c r="AW4" s="1076">
        <f t="shared" ref="AW4:AW49" si="15">AS4+AU4</f>
        <v>0</v>
      </c>
      <c r="AX4" s="168">
        <f t="shared" ref="AX4:AX40" si="16">IF(OR(AW5&lt;AW$51,AW4&gt;=AW$51),0,$Y5+(AW$51-AW4)/(AW5-AW4))</f>
        <v>0</v>
      </c>
      <c r="AY4" s="1075">
        <f>P4</f>
        <v>0</v>
      </c>
      <c r="AZ4" s="168">
        <f t="shared" ref="AZ4:AZ40" si="17">IF(OR(AY5&lt;AY$51,AY4&gt;=AY$51),0,$Y5+(AY$51-AY4)/(AY5-AY4))</f>
        <v>0</v>
      </c>
      <c r="BA4" s="1075">
        <f>Q4</f>
        <v>0</v>
      </c>
      <c r="BB4" s="168">
        <f t="shared" ref="BB4:BB40" si="18">IF(OR(BA5&lt;BA$51,BA4&gt;=BA$51),0,$Y5+(BA$51-BA4)/(BA5-BA4))</f>
        <v>0</v>
      </c>
      <c r="BC4" s="1076">
        <f t="shared" ref="BC4:BC49" si="19">AY4+BA4</f>
        <v>0</v>
      </c>
      <c r="BD4" s="168">
        <f t="shared" ref="BD4:BD40" si="20">IF(OR(BC5&lt;BC$51,BC4&gt;=BC$51),0,$Y5+(BC$51-BC4)/(BC5-BC4))</f>
        <v>0</v>
      </c>
    </row>
    <row r="5" spans="1:56" ht="29.1" customHeight="1">
      <c r="B5" s="1077" t="s">
        <v>397</v>
      </c>
      <c r="C5" s="1078">
        <f>SUM(C64:C69)</f>
        <v>790</v>
      </c>
      <c r="D5" s="1078">
        <f>SUM(D64:D69)</f>
        <v>738</v>
      </c>
      <c r="E5" s="1078">
        <f>SUM(E64:E69)</f>
        <v>1528</v>
      </c>
      <c r="F5" s="1079"/>
      <c r="G5" s="1938" t="s">
        <v>389</v>
      </c>
      <c r="H5" s="1938"/>
      <c r="I5" s="1938"/>
      <c r="K5" s="170">
        <v>24</v>
      </c>
      <c r="L5" s="171">
        <v>2</v>
      </c>
      <c r="M5" s="172">
        <v>0</v>
      </c>
      <c r="N5" s="171">
        <v>1</v>
      </c>
      <c r="O5" s="172">
        <v>0</v>
      </c>
      <c r="P5" s="171">
        <v>1</v>
      </c>
      <c r="Q5" s="172">
        <v>0</v>
      </c>
      <c r="R5" s="1040"/>
      <c r="S5" s="163">
        <v>24</v>
      </c>
      <c r="T5" s="164">
        <f>-L5</f>
        <v>-2</v>
      </c>
      <c r="U5" s="164">
        <f>M5</f>
        <v>0</v>
      </c>
      <c r="V5" s="163">
        <v>24</v>
      </c>
      <c r="W5" s="164">
        <f>-N5</f>
        <v>-1</v>
      </c>
      <c r="X5" s="164">
        <f>O5</f>
        <v>0</v>
      </c>
      <c r="Y5" s="163">
        <v>24</v>
      </c>
      <c r="Z5" s="164">
        <f>-P5</f>
        <v>-1</v>
      </c>
      <c r="AA5" s="164">
        <f>Q5</f>
        <v>0</v>
      </c>
      <c r="AB5" s="1066"/>
      <c r="AC5" s="1080">
        <f t="shared" si="0"/>
        <v>48</v>
      </c>
      <c r="AD5" s="1080">
        <f t="shared" si="1"/>
        <v>0</v>
      </c>
      <c r="AE5" s="1081">
        <f t="shared" si="2"/>
        <v>48</v>
      </c>
      <c r="AF5" s="1080">
        <f t="shared" si="3"/>
        <v>24</v>
      </c>
      <c r="AG5" s="1080">
        <f t="shared" si="4"/>
        <v>0</v>
      </c>
      <c r="AH5" s="1081">
        <f t="shared" si="5"/>
        <v>24</v>
      </c>
      <c r="AI5" s="1080">
        <f t="shared" si="6"/>
        <v>24</v>
      </c>
      <c r="AJ5" s="1080">
        <f t="shared" si="7"/>
        <v>0</v>
      </c>
      <c r="AK5" s="1080">
        <f t="shared" si="8"/>
        <v>24</v>
      </c>
      <c r="AL5" s="1072"/>
      <c r="AM5" s="1075">
        <f t="shared" ref="AM5:AM49" si="21">AM4+L5</f>
        <v>3</v>
      </c>
      <c r="AN5" s="168">
        <f t="shared" si="9"/>
        <v>0</v>
      </c>
      <c r="AO5" s="1075">
        <f t="shared" ref="AO5:AO49" si="22">AO4+M5</f>
        <v>0</v>
      </c>
      <c r="AP5" s="168">
        <f t="shared" si="10"/>
        <v>0</v>
      </c>
      <c r="AQ5" s="1076">
        <f t="shared" si="11"/>
        <v>3</v>
      </c>
      <c r="AR5" s="168">
        <f t="shared" si="12"/>
        <v>0</v>
      </c>
      <c r="AS5" s="1075">
        <f t="shared" ref="AS5:AS49" si="23">AS4+N5</f>
        <v>1</v>
      </c>
      <c r="AT5" s="168">
        <f t="shared" si="13"/>
        <v>0</v>
      </c>
      <c r="AU5" s="1075">
        <f t="shared" ref="AU5:AU49" si="24">AU4+O5</f>
        <v>0</v>
      </c>
      <c r="AV5" s="168">
        <f t="shared" si="14"/>
        <v>0</v>
      </c>
      <c r="AW5" s="1076">
        <f t="shared" si="15"/>
        <v>1</v>
      </c>
      <c r="AX5" s="168">
        <f t="shared" si="16"/>
        <v>0</v>
      </c>
      <c r="AY5" s="1075">
        <f t="shared" ref="AY5:AY49" si="25">AY4+P5</f>
        <v>1</v>
      </c>
      <c r="AZ5" s="168">
        <f t="shared" si="17"/>
        <v>0</v>
      </c>
      <c r="BA5" s="1075">
        <f t="shared" ref="BA5:BA49" si="26">BA4+Q5</f>
        <v>0</v>
      </c>
      <c r="BB5" s="168">
        <f t="shared" si="18"/>
        <v>0</v>
      </c>
      <c r="BC5" s="1076">
        <f t="shared" si="19"/>
        <v>1</v>
      </c>
      <c r="BD5" s="168">
        <f t="shared" si="20"/>
        <v>0</v>
      </c>
    </row>
    <row r="6" spans="1:56" ht="29.1" customHeight="1">
      <c r="B6" s="1077" t="s">
        <v>398</v>
      </c>
      <c r="C6" s="1078">
        <f>SUM(C70:C74)</f>
        <v>1488</v>
      </c>
      <c r="D6" s="1078">
        <f>SUM(D70:D74)</f>
        <v>1410</v>
      </c>
      <c r="E6" s="1078">
        <f>SUM(E70:E74)</f>
        <v>2898</v>
      </c>
      <c r="F6" s="1079"/>
      <c r="G6" s="138" t="s">
        <v>399</v>
      </c>
      <c r="H6" s="138" t="s">
        <v>400</v>
      </c>
      <c r="I6" s="158" t="s">
        <v>550</v>
      </c>
      <c r="K6" s="170">
        <v>25</v>
      </c>
      <c r="L6" s="171">
        <v>3</v>
      </c>
      <c r="M6" s="172">
        <v>4</v>
      </c>
      <c r="N6" s="171">
        <v>3</v>
      </c>
      <c r="O6" s="172">
        <v>0</v>
      </c>
      <c r="P6" s="171">
        <v>0</v>
      </c>
      <c r="Q6" s="172">
        <v>3</v>
      </c>
      <c r="R6" s="1040"/>
      <c r="S6" s="163">
        <v>25</v>
      </c>
      <c r="T6" s="164">
        <f t="shared" ref="T6:T48" si="27">-L6</f>
        <v>-3</v>
      </c>
      <c r="U6" s="164">
        <f t="shared" ref="U6:U48" si="28">M6</f>
        <v>4</v>
      </c>
      <c r="V6" s="163">
        <v>25</v>
      </c>
      <c r="W6" s="164">
        <f t="shared" ref="W6:W48" si="29">-N6</f>
        <v>-3</v>
      </c>
      <c r="X6" s="164">
        <f t="shared" ref="X6:X48" si="30">O6</f>
        <v>0</v>
      </c>
      <c r="Y6" s="163">
        <v>25</v>
      </c>
      <c r="Z6" s="164">
        <f t="shared" ref="Z6:Z48" si="31">-P6</f>
        <v>0</v>
      </c>
      <c r="AA6" s="164">
        <f t="shared" ref="AA6:AA48" si="32">Q6</f>
        <v>3</v>
      </c>
      <c r="AB6" s="1066"/>
      <c r="AC6" s="1080">
        <f t="shared" si="0"/>
        <v>75</v>
      </c>
      <c r="AD6" s="1080">
        <f t="shared" si="1"/>
        <v>100</v>
      </c>
      <c r="AE6" s="1081">
        <f t="shared" si="2"/>
        <v>175</v>
      </c>
      <c r="AF6" s="1080">
        <f t="shared" si="3"/>
        <v>75</v>
      </c>
      <c r="AG6" s="1080">
        <f t="shared" si="4"/>
        <v>0</v>
      </c>
      <c r="AH6" s="1081">
        <f t="shared" si="5"/>
        <v>75</v>
      </c>
      <c r="AI6" s="1080">
        <f t="shared" si="6"/>
        <v>0</v>
      </c>
      <c r="AJ6" s="1080">
        <f t="shared" si="7"/>
        <v>75</v>
      </c>
      <c r="AK6" s="1080">
        <f t="shared" si="8"/>
        <v>75</v>
      </c>
      <c r="AL6" s="1072"/>
      <c r="AM6" s="1075">
        <f t="shared" si="21"/>
        <v>6</v>
      </c>
      <c r="AN6" s="168">
        <f t="shared" si="9"/>
        <v>0</v>
      </c>
      <c r="AO6" s="1075">
        <f t="shared" si="22"/>
        <v>4</v>
      </c>
      <c r="AP6" s="168">
        <f t="shared" si="10"/>
        <v>0</v>
      </c>
      <c r="AQ6" s="1076">
        <f t="shared" si="11"/>
        <v>10</v>
      </c>
      <c r="AR6" s="168">
        <f t="shared" si="12"/>
        <v>0</v>
      </c>
      <c r="AS6" s="1075">
        <f t="shared" si="23"/>
        <v>4</v>
      </c>
      <c r="AT6" s="168">
        <f t="shared" si="13"/>
        <v>0</v>
      </c>
      <c r="AU6" s="1075">
        <f t="shared" si="24"/>
        <v>0</v>
      </c>
      <c r="AV6" s="168">
        <f t="shared" si="14"/>
        <v>0</v>
      </c>
      <c r="AW6" s="1076">
        <f t="shared" si="15"/>
        <v>4</v>
      </c>
      <c r="AX6" s="168">
        <f t="shared" si="16"/>
        <v>0</v>
      </c>
      <c r="AY6" s="1075">
        <f t="shared" si="25"/>
        <v>1</v>
      </c>
      <c r="AZ6" s="168">
        <f t="shared" si="17"/>
        <v>0</v>
      </c>
      <c r="BA6" s="1075">
        <f t="shared" si="26"/>
        <v>3</v>
      </c>
      <c r="BB6" s="168">
        <f t="shared" si="18"/>
        <v>0</v>
      </c>
      <c r="BC6" s="1076">
        <f t="shared" si="19"/>
        <v>4</v>
      </c>
      <c r="BD6" s="168">
        <f t="shared" si="20"/>
        <v>0</v>
      </c>
    </row>
    <row r="7" spans="1:56" ht="29.1" customHeight="1">
      <c r="B7" s="1077" t="s">
        <v>401</v>
      </c>
      <c r="C7" s="1078">
        <f>SUM(C75:C79)</f>
        <v>325</v>
      </c>
      <c r="D7" s="1078">
        <f>SUM(D75:D79)</f>
        <v>295</v>
      </c>
      <c r="E7" s="1078">
        <f>SUM(E75:E79)</f>
        <v>620</v>
      </c>
      <c r="F7" s="1079"/>
      <c r="G7" s="175">
        <f>$L$51</f>
        <v>0.51230509111403344</v>
      </c>
      <c r="H7" s="175">
        <f>$M$51</f>
        <v>0.48769490888596656</v>
      </c>
      <c r="I7" s="176">
        <v>1</v>
      </c>
      <c r="K7" s="170">
        <v>26</v>
      </c>
      <c r="L7" s="171">
        <v>51</v>
      </c>
      <c r="M7" s="172">
        <v>57</v>
      </c>
      <c r="N7" s="171">
        <v>14</v>
      </c>
      <c r="O7" s="172">
        <v>12</v>
      </c>
      <c r="P7" s="171">
        <v>8</v>
      </c>
      <c r="Q7" s="172">
        <v>23</v>
      </c>
      <c r="R7" s="1040"/>
      <c r="S7" s="163">
        <v>26</v>
      </c>
      <c r="T7" s="164">
        <f t="shared" si="27"/>
        <v>-51</v>
      </c>
      <c r="U7" s="164">
        <f t="shared" si="28"/>
        <v>57</v>
      </c>
      <c r="V7" s="163">
        <v>26</v>
      </c>
      <c r="W7" s="164">
        <f t="shared" si="29"/>
        <v>-14</v>
      </c>
      <c r="X7" s="164">
        <f t="shared" si="30"/>
        <v>12</v>
      </c>
      <c r="Y7" s="163">
        <v>26</v>
      </c>
      <c r="Z7" s="164">
        <f t="shared" si="31"/>
        <v>-8</v>
      </c>
      <c r="AA7" s="164">
        <f t="shared" si="32"/>
        <v>23</v>
      </c>
      <c r="AB7" s="1066"/>
      <c r="AC7" s="1080">
        <f t="shared" si="0"/>
        <v>1326</v>
      </c>
      <c r="AD7" s="1080">
        <f t="shared" si="1"/>
        <v>1482</v>
      </c>
      <c r="AE7" s="1081">
        <f t="shared" si="2"/>
        <v>2808</v>
      </c>
      <c r="AF7" s="1080">
        <f t="shared" si="3"/>
        <v>364</v>
      </c>
      <c r="AG7" s="1080">
        <f t="shared" si="4"/>
        <v>312</v>
      </c>
      <c r="AH7" s="1081">
        <f t="shared" si="5"/>
        <v>676</v>
      </c>
      <c r="AI7" s="1080">
        <f t="shared" si="6"/>
        <v>208</v>
      </c>
      <c r="AJ7" s="1080">
        <f t="shared" si="7"/>
        <v>598</v>
      </c>
      <c r="AK7" s="1080">
        <f t="shared" si="8"/>
        <v>806</v>
      </c>
      <c r="AL7" s="1072"/>
      <c r="AM7" s="1075">
        <f t="shared" si="21"/>
        <v>57</v>
      </c>
      <c r="AN7" s="168">
        <f t="shared" si="9"/>
        <v>0</v>
      </c>
      <c r="AO7" s="1075">
        <f t="shared" si="22"/>
        <v>61</v>
      </c>
      <c r="AP7" s="168">
        <f t="shared" si="10"/>
        <v>0</v>
      </c>
      <c r="AQ7" s="1076">
        <f t="shared" si="11"/>
        <v>118</v>
      </c>
      <c r="AR7" s="168">
        <f t="shared" si="12"/>
        <v>0</v>
      </c>
      <c r="AS7" s="1075">
        <f t="shared" si="23"/>
        <v>18</v>
      </c>
      <c r="AT7" s="168">
        <f t="shared" si="13"/>
        <v>0</v>
      </c>
      <c r="AU7" s="1075">
        <f t="shared" si="24"/>
        <v>12</v>
      </c>
      <c r="AV7" s="168">
        <f t="shared" si="14"/>
        <v>0</v>
      </c>
      <c r="AW7" s="1076">
        <f t="shared" si="15"/>
        <v>30</v>
      </c>
      <c r="AX7" s="168">
        <f t="shared" si="16"/>
        <v>0</v>
      </c>
      <c r="AY7" s="1075">
        <f t="shared" si="25"/>
        <v>9</v>
      </c>
      <c r="AZ7" s="168">
        <f t="shared" si="17"/>
        <v>0</v>
      </c>
      <c r="BA7" s="1075">
        <f t="shared" si="26"/>
        <v>26</v>
      </c>
      <c r="BB7" s="168">
        <f t="shared" si="18"/>
        <v>0</v>
      </c>
      <c r="BC7" s="1076">
        <f t="shared" si="19"/>
        <v>35</v>
      </c>
      <c r="BD7" s="168">
        <f t="shared" si="20"/>
        <v>0</v>
      </c>
    </row>
    <row r="8" spans="1:56" ht="29.1" customHeight="1">
      <c r="B8" s="1077" t="s">
        <v>402</v>
      </c>
      <c r="C8" s="1078">
        <f>SUM(C80:C84)</f>
        <v>76</v>
      </c>
      <c r="D8" s="1078">
        <f>SUM(D80:D84)</f>
        <v>89</v>
      </c>
      <c r="E8" s="1078">
        <f>SUM(E80:E84)</f>
        <v>165</v>
      </c>
      <c r="F8" s="1079"/>
      <c r="G8" s="1940" t="s">
        <v>403</v>
      </c>
      <c r="H8" s="1940"/>
      <c r="I8" s="1940"/>
      <c r="J8" s="1041"/>
      <c r="K8" s="170">
        <v>27</v>
      </c>
      <c r="L8" s="171">
        <v>287</v>
      </c>
      <c r="M8" s="172">
        <v>264</v>
      </c>
      <c r="N8" s="171">
        <v>78</v>
      </c>
      <c r="O8" s="172">
        <v>98</v>
      </c>
      <c r="P8" s="171">
        <v>44</v>
      </c>
      <c r="Q8" s="172">
        <v>59</v>
      </c>
      <c r="R8" s="1040"/>
      <c r="S8" s="163">
        <v>27</v>
      </c>
      <c r="T8" s="164">
        <f t="shared" si="27"/>
        <v>-287</v>
      </c>
      <c r="U8" s="164">
        <f t="shared" si="28"/>
        <v>264</v>
      </c>
      <c r="V8" s="163">
        <v>27</v>
      </c>
      <c r="W8" s="164">
        <f t="shared" si="29"/>
        <v>-78</v>
      </c>
      <c r="X8" s="164">
        <f t="shared" si="30"/>
        <v>98</v>
      </c>
      <c r="Y8" s="163">
        <v>27</v>
      </c>
      <c r="Z8" s="164">
        <f t="shared" si="31"/>
        <v>-44</v>
      </c>
      <c r="AA8" s="164">
        <f t="shared" si="32"/>
        <v>59</v>
      </c>
      <c r="AB8" s="1066"/>
      <c r="AC8" s="1080">
        <f t="shared" si="0"/>
        <v>7749</v>
      </c>
      <c r="AD8" s="1080">
        <f t="shared" si="1"/>
        <v>7128</v>
      </c>
      <c r="AE8" s="1081">
        <f t="shared" si="2"/>
        <v>14877</v>
      </c>
      <c r="AF8" s="1080">
        <f t="shared" si="3"/>
        <v>2106</v>
      </c>
      <c r="AG8" s="1080">
        <f t="shared" si="4"/>
        <v>2646</v>
      </c>
      <c r="AH8" s="1081">
        <f t="shared" si="5"/>
        <v>4752</v>
      </c>
      <c r="AI8" s="1080">
        <f t="shared" si="6"/>
        <v>1188</v>
      </c>
      <c r="AJ8" s="1080">
        <f t="shared" si="7"/>
        <v>1593</v>
      </c>
      <c r="AK8" s="1080">
        <f t="shared" si="8"/>
        <v>2781</v>
      </c>
      <c r="AL8" s="1072"/>
      <c r="AM8" s="1075">
        <f t="shared" si="21"/>
        <v>344</v>
      </c>
      <c r="AN8" s="168">
        <f t="shared" si="9"/>
        <v>0</v>
      </c>
      <c r="AO8" s="1075">
        <f t="shared" si="22"/>
        <v>325</v>
      </c>
      <c r="AP8" s="168">
        <f t="shared" si="10"/>
        <v>0</v>
      </c>
      <c r="AQ8" s="1076">
        <f t="shared" si="11"/>
        <v>669</v>
      </c>
      <c r="AR8" s="168">
        <f t="shared" si="12"/>
        <v>0</v>
      </c>
      <c r="AS8" s="1075">
        <f t="shared" si="23"/>
        <v>96</v>
      </c>
      <c r="AT8" s="168">
        <f t="shared" si="13"/>
        <v>0</v>
      </c>
      <c r="AU8" s="1075">
        <f t="shared" si="24"/>
        <v>110</v>
      </c>
      <c r="AV8" s="168">
        <f t="shared" si="14"/>
        <v>0</v>
      </c>
      <c r="AW8" s="1076">
        <f t="shared" si="15"/>
        <v>206</v>
      </c>
      <c r="AX8" s="168">
        <f t="shared" si="16"/>
        <v>0</v>
      </c>
      <c r="AY8" s="1075">
        <f t="shared" si="25"/>
        <v>53</v>
      </c>
      <c r="AZ8" s="168">
        <f t="shared" si="17"/>
        <v>0</v>
      </c>
      <c r="BA8" s="1075">
        <f t="shared" si="26"/>
        <v>85</v>
      </c>
      <c r="BB8" s="168">
        <f t="shared" si="18"/>
        <v>0</v>
      </c>
      <c r="BC8" s="1076">
        <f t="shared" si="19"/>
        <v>138</v>
      </c>
      <c r="BD8" s="168">
        <f t="shared" si="20"/>
        <v>0</v>
      </c>
    </row>
    <row r="9" spans="1:56" ht="29.1" customHeight="1">
      <c r="B9" s="1077" t="s">
        <v>404</v>
      </c>
      <c r="C9" s="1078">
        <f>SUM(C85:C89)</f>
        <v>23</v>
      </c>
      <c r="D9" s="1078">
        <f>SUM(D85:D89)</f>
        <v>39</v>
      </c>
      <c r="E9" s="1078">
        <f>SUM(E85:E89)</f>
        <v>62</v>
      </c>
      <c r="F9" s="1079"/>
      <c r="G9" s="138" t="s">
        <v>548</v>
      </c>
      <c r="H9" s="138" t="s">
        <v>547</v>
      </c>
      <c r="I9" s="158" t="s">
        <v>550</v>
      </c>
      <c r="J9" s="1041"/>
      <c r="K9" s="170">
        <v>28</v>
      </c>
      <c r="L9" s="171">
        <v>446</v>
      </c>
      <c r="M9" s="172">
        <v>413</v>
      </c>
      <c r="N9" s="171">
        <v>118</v>
      </c>
      <c r="O9" s="172">
        <v>161</v>
      </c>
      <c r="P9" s="171">
        <v>79</v>
      </c>
      <c r="Q9" s="172">
        <v>113</v>
      </c>
      <c r="R9" s="1040"/>
      <c r="S9" s="163">
        <v>28</v>
      </c>
      <c r="T9" s="164">
        <f t="shared" si="27"/>
        <v>-446</v>
      </c>
      <c r="U9" s="164">
        <f t="shared" si="28"/>
        <v>413</v>
      </c>
      <c r="V9" s="163">
        <v>28</v>
      </c>
      <c r="W9" s="164">
        <f t="shared" si="29"/>
        <v>-118</v>
      </c>
      <c r="X9" s="164">
        <f t="shared" si="30"/>
        <v>161</v>
      </c>
      <c r="Y9" s="163">
        <v>28</v>
      </c>
      <c r="Z9" s="164">
        <f t="shared" si="31"/>
        <v>-79</v>
      </c>
      <c r="AA9" s="164">
        <f t="shared" si="32"/>
        <v>113</v>
      </c>
      <c r="AB9" s="1066"/>
      <c r="AC9" s="1080">
        <f t="shared" si="0"/>
        <v>12488</v>
      </c>
      <c r="AD9" s="1080">
        <f t="shared" si="1"/>
        <v>11564</v>
      </c>
      <c r="AE9" s="1081">
        <f t="shared" si="2"/>
        <v>24052</v>
      </c>
      <c r="AF9" s="1080">
        <f t="shared" si="3"/>
        <v>3304</v>
      </c>
      <c r="AG9" s="1080">
        <f t="shared" si="4"/>
        <v>4508</v>
      </c>
      <c r="AH9" s="1081">
        <f t="shared" si="5"/>
        <v>7812</v>
      </c>
      <c r="AI9" s="1080">
        <f t="shared" si="6"/>
        <v>2212</v>
      </c>
      <c r="AJ9" s="1080">
        <f t="shared" si="7"/>
        <v>3164</v>
      </c>
      <c r="AK9" s="1080">
        <f t="shared" si="8"/>
        <v>5376</v>
      </c>
      <c r="AL9" s="1072"/>
      <c r="AM9" s="1075">
        <f t="shared" si="21"/>
        <v>790</v>
      </c>
      <c r="AN9" s="168">
        <f t="shared" si="9"/>
        <v>0</v>
      </c>
      <c r="AO9" s="1075">
        <f t="shared" si="22"/>
        <v>738</v>
      </c>
      <c r="AP9" s="168">
        <f t="shared" si="10"/>
        <v>0</v>
      </c>
      <c r="AQ9" s="1076">
        <f t="shared" si="11"/>
        <v>1528</v>
      </c>
      <c r="AR9" s="168">
        <f t="shared" si="12"/>
        <v>0</v>
      </c>
      <c r="AS9" s="1075">
        <f t="shared" si="23"/>
        <v>214</v>
      </c>
      <c r="AT9" s="168">
        <f t="shared" si="13"/>
        <v>0</v>
      </c>
      <c r="AU9" s="1075">
        <f t="shared" si="24"/>
        <v>271</v>
      </c>
      <c r="AV9" s="168">
        <f t="shared" si="14"/>
        <v>29.645985401459853</v>
      </c>
      <c r="AW9" s="1076">
        <f t="shared" si="15"/>
        <v>485</v>
      </c>
      <c r="AX9" s="168">
        <f t="shared" si="16"/>
        <v>29.901960784313726</v>
      </c>
      <c r="AY9" s="1075">
        <f t="shared" si="25"/>
        <v>132</v>
      </c>
      <c r="AZ9" s="168">
        <f t="shared" si="17"/>
        <v>0</v>
      </c>
      <c r="BA9" s="1075">
        <f t="shared" si="26"/>
        <v>198</v>
      </c>
      <c r="BB9" s="168">
        <f t="shared" si="18"/>
        <v>0</v>
      </c>
      <c r="BC9" s="1076">
        <f t="shared" si="19"/>
        <v>330</v>
      </c>
      <c r="BD9" s="168">
        <f t="shared" si="20"/>
        <v>0</v>
      </c>
    </row>
    <row r="10" spans="1:56" ht="29.1" customHeight="1">
      <c r="B10" s="1077" t="s">
        <v>405</v>
      </c>
      <c r="C10" s="1078">
        <f>SUM(C90:C94)</f>
        <v>16</v>
      </c>
      <c r="D10" s="1078">
        <f>SUM(D90:D94)</f>
        <v>19</v>
      </c>
      <c r="E10" s="1078">
        <f>SUM(E90:E94)</f>
        <v>35</v>
      </c>
      <c r="F10" s="1079"/>
      <c r="G10" s="138" t="str">
        <f>CONCATENATE(AC54," ",AC55)</f>
        <v>30 ans 10 mois</v>
      </c>
      <c r="H10" s="138" t="str">
        <f>CONCATENATE(AD54," ",AD55)</f>
        <v>30 ans 11 mois</v>
      </c>
      <c r="I10" s="138" t="str">
        <f>CONCATENATE(AE54," ",AE55)</f>
        <v>30 ans 10 mois</v>
      </c>
      <c r="K10" s="170">
        <v>29</v>
      </c>
      <c r="L10" s="171">
        <v>455</v>
      </c>
      <c r="M10" s="172">
        <v>450</v>
      </c>
      <c r="N10" s="171">
        <v>118</v>
      </c>
      <c r="O10" s="172">
        <v>137</v>
      </c>
      <c r="P10" s="171">
        <v>95</v>
      </c>
      <c r="Q10" s="172">
        <v>173</v>
      </c>
      <c r="R10" s="1040"/>
      <c r="S10" s="163">
        <v>29</v>
      </c>
      <c r="T10" s="164">
        <f t="shared" si="27"/>
        <v>-455</v>
      </c>
      <c r="U10" s="164">
        <f t="shared" si="28"/>
        <v>450</v>
      </c>
      <c r="V10" s="163">
        <v>29</v>
      </c>
      <c r="W10" s="164">
        <f t="shared" si="29"/>
        <v>-118</v>
      </c>
      <c r="X10" s="164">
        <f t="shared" si="30"/>
        <v>137</v>
      </c>
      <c r="Y10" s="163">
        <v>29</v>
      </c>
      <c r="Z10" s="164">
        <f t="shared" si="31"/>
        <v>-95</v>
      </c>
      <c r="AA10" s="164">
        <f t="shared" si="32"/>
        <v>173</v>
      </c>
      <c r="AB10" s="1066"/>
      <c r="AC10" s="1080">
        <f t="shared" si="0"/>
        <v>13195</v>
      </c>
      <c r="AD10" s="1080">
        <f t="shared" si="1"/>
        <v>13050</v>
      </c>
      <c r="AE10" s="1081">
        <f t="shared" si="2"/>
        <v>26245</v>
      </c>
      <c r="AF10" s="1080">
        <f t="shared" si="3"/>
        <v>3422</v>
      </c>
      <c r="AG10" s="1080">
        <f t="shared" si="4"/>
        <v>3973</v>
      </c>
      <c r="AH10" s="1081">
        <f t="shared" si="5"/>
        <v>7395</v>
      </c>
      <c r="AI10" s="1080">
        <f t="shared" si="6"/>
        <v>2755</v>
      </c>
      <c r="AJ10" s="1080">
        <f t="shared" si="7"/>
        <v>5017</v>
      </c>
      <c r="AK10" s="1080">
        <f t="shared" si="8"/>
        <v>7772</v>
      </c>
      <c r="AL10" s="1072"/>
      <c r="AM10" s="1075">
        <f t="shared" si="21"/>
        <v>1245</v>
      </c>
      <c r="AN10" s="168">
        <f t="shared" si="9"/>
        <v>30.351632047477743</v>
      </c>
      <c r="AO10" s="1075">
        <f t="shared" si="22"/>
        <v>1188</v>
      </c>
      <c r="AP10" s="168">
        <f t="shared" si="10"/>
        <v>30.321637426900583</v>
      </c>
      <c r="AQ10" s="1076">
        <f t="shared" si="11"/>
        <v>2433</v>
      </c>
      <c r="AR10" s="168">
        <f t="shared" si="12"/>
        <v>30.336524300441827</v>
      </c>
      <c r="AS10" s="1075">
        <f t="shared" si="23"/>
        <v>332</v>
      </c>
      <c r="AT10" s="168">
        <f t="shared" si="13"/>
        <v>30.258241758241759</v>
      </c>
      <c r="AU10" s="1075">
        <f t="shared" si="24"/>
        <v>408</v>
      </c>
      <c r="AV10" s="168">
        <f t="shared" si="14"/>
        <v>0</v>
      </c>
      <c r="AW10" s="1076">
        <f t="shared" si="15"/>
        <v>740</v>
      </c>
      <c r="AX10" s="168">
        <f t="shared" si="16"/>
        <v>0</v>
      </c>
      <c r="AY10" s="1075">
        <f t="shared" si="25"/>
        <v>227</v>
      </c>
      <c r="AZ10" s="168">
        <f t="shared" si="17"/>
        <v>0</v>
      </c>
      <c r="BA10" s="1075">
        <f t="shared" si="26"/>
        <v>371</v>
      </c>
      <c r="BB10" s="168">
        <f t="shared" si="18"/>
        <v>0</v>
      </c>
      <c r="BC10" s="1076">
        <f t="shared" si="19"/>
        <v>598</v>
      </c>
      <c r="BD10" s="168">
        <f t="shared" si="20"/>
        <v>0</v>
      </c>
    </row>
    <row r="11" spans="1:56" ht="29.1" customHeight="1">
      <c r="B11" s="1077" t="s">
        <v>406</v>
      </c>
      <c r="C11" s="1078">
        <f>SUM(C95:C99)</f>
        <v>6</v>
      </c>
      <c r="D11" s="1078">
        <f>SUM(D95:D99)</f>
        <v>5</v>
      </c>
      <c r="E11" s="1078">
        <f>SUM(E95:E99)</f>
        <v>11</v>
      </c>
      <c r="F11" s="1079"/>
      <c r="G11" s="1940" t="s">
        <v>407</v>
      </c>
      <c r="H11" s="1940"/>
      <c r="I11" s="1940"/>
      <c r="J11" s="1041"/>
      <c r="K11" s="170">
        <v>30</v>
      </c>
      <c r="L11" s="171">
        <v>337</v>
      </c>
      <c r="M11" s="172">
        <v>342</v>
      </c>
      <c r="N11" s="171">
        <v>91</v>
      </c>
      <c r="O11" s="172">
        <v>96</v>
      </c>
      <c r="P11" s="171">
        <v>100</v>
      </c>
      <c r="Q11" s="172">
        <v>157</v>
      </c>
      <c r="R11" s="1040"/>
      <c r="S11" s="163">
        <v>30</v>
      </c>
      <c r="T11" s="164">
        <f t="shared" si="27"/>
        <v>-337</v>
      </c>
      <c r="U11" s="164">
        <f t="shared" si="28"/>
        <v>342</v>
      </c>
      <c r="V11" s="163">
        <v>30</v>
      </c>
      <c r="W11" s="164">
        <f t="shared" si="29"/>
        <v>-91</v>
      </c>
      <c r="X11" s="164">
        <f t="shared" si="30"/>
        <v>96</v>
      </c>
      <c r="Y11" s="163">
        <v>30</v>
      </c>
      <c r="Z11" s="164">
        <f t="shared" si="31"/>
        <v>-100</v>
      </c>
      <c r="AA11" s="164">
        <f t="shared" si="32"/>
        <v>157</v>
      </c>
      <c r="AB11" s="1066"/>
      <c r="AC11" s="1080">
        <f t="shared" si="0"/>
        <v>10110</v>
      </c>
      <c r="AD11" s="1080">
        <f t="shared" si="1"/>
        <v>10260</v>
      </c>
      <c r="AE11" s="1081">
        <f t="shared" si="2"/>
        <v>20370</v>
      </c>
      <c r="AF11" s="1080">
        <f t="shared" si="3"/>
        <v>2730</v>
      </c>
      <c r="AG11" s="1080">
        <f t="shared" si="4"/>
        <v>2880</v>
      </c>
      <c r="AH11" s="1081">
        <f t="shared" si="5"/>
        <v>5610</v>
      </c>
      <c r="AI11" s="1080">
        <f t="shared" si="6"/>
        <v>3000</v>
      </c>
      <c r="AJ11" s="1080">
        <f t="shared" si="7"/>
        <v>4710</v>
      </c>
      <c r="AK11" s="1080">
        <f t="shared" si="8"/>
        <v>7710</v>
      </c>
      <c r="AL11" s="1072"/>
      <c r="AM11" s="1075">
        <f t="shared" si="21"/>
        <v>1582</v>
      </c>
      <c r="AN11" s="168">
        <f t="shared" si="9"/>
        <v>0</v>
      </c>
      <c r="AO11" s="1075">
        <f t="shared" si="22"/>
        <v>1530</v>
      </c>
      <c r="AP11" s="168">
        <f t="shared" si="10"/>
        <v>0</v>
      </c>
      <c r="AQ11" s="1076">
        <f t="shared" si="11"/>
        <v>3112</v>
      </c>
      <c r="AR11" s="168">
        <f t="shared" si="12"/>
        <v>0</v>
      </c>
      <c r="AS11" s="1075">
        <f t="shared" si="23"/>
        <v>423</v>
      </c>
      <c r="AT11" s="168">
        <f t="shared" si="13"/>
        <v>0</v>
      </c>
      <c r="AU11" s="1075">
        <f t="shared" si="24"/>
        <v>504</v>
      </c>
      <c r="AV11" s="168">
        <f t="shared" si="14"/>
        <v>0</v>
      </c>
      <c r="AW11" s="1076">
        <f t="shared" si="15"/>
        <v>927</v>
      </c>
      <c r="AX11" s="168">
        <f t="shared" si="16"/>
        <v>0</v>
      </c>
      <c r="AY11" s="1075">
        <f t="shared" si="25"/>
        <v>327</v>
      </c>
      <c r="AZ11" s="168">
        <f t="shared" si="17"/>
        <v>31.46842105263158</v>
      </c>
      <c r="BA11" s="1075">
        <f t="shared" si="26"/>
        <v>528</v>
      </c>
      <c r="BB11" s="168">
        <f t="shared" si="18"/>
        <v>31.207142857142856</v>
      </c>
      <c r="BC11" s="1076">
        <f t="shared" si="19"/>
        <v>855</v>
      </c>
      <c r="BD11" s="168">
        <f t="shared" si="20"/>
        <v>31.312765957446807</v>
      </c>
    </row>
    <row r="12" spans="1:56" ht="29.1" customHeight="1">
      <c r="B12" s="1077" t="s">
        <v>408</v>
      </c>
      <c r="C12" s="1078">
        <f>SUM(C100:C104)</f>
        <v>3</v>
      </c>
      <c r="D12" s="1078">
        <f>SUM(D100:D104)</f>
        <v>1</v>
      </c>
      <c r="E12" s="1078">
        <f>SUM(E100:E104)</f>
        <v>4</v>
      </c>
      <c r="F12" s="1079"/>
      <c r="G12" s="138" t="s">
        <v>548</v>
      </c>
      <c r="H12" s="138" t="s">
        <v>547</v>
      </c>
      <c r="I12" s="158" t="s">
        <v>550</v>
      </c>
      <c r="K12" s="170">
        <v>31</v>
      </c>
      <c r="L12" s="171">
        <v>291</v>
      </c>
      <c r="M12" s="172">
        <v>283</v>
      </c>
      <c r="N12" s="171">
        <v>67</v>
      </c>
      <c r="O12" s="172">
        <v>61</v>
      </c>
      <c r="P12" s="171">
        <v>95</v>
      </c>
      <c r="Q12" s="172">
        <v>140</v>
      </c>
      <c r="R12" s="1040"/>
      <c r="S12" s="163">
        <v>31</v>
      </c>
      <c r="T12" s="164">
        <f t="shared" si="27"/>
        <v>-291</v>
      </c>
      <c r="U12" s="164">
        <f t="shared" si="28"/>
        <v>283</v>
      </c>
      <c r="V12" s="163">
        <v>31</v>
      </c>
      <c r="W12" s="164">
        <f t="shared" si="29"/>
        <v>-67</v>
      </c>
      <c r="X12" s="164">
        <f t="shared" si="30"/>
        <v>61</v>
      </c>
      <c r="Y12" s="163">
        <v>31</v>
      </c>
      <c r="Z12" s="164">
        <f t="shared" si="31"/>
        <v>-95</v>
      </c>
      <c r="AA12" s="164">
        <f t="shared" si="32"/>
        <v>140</v>
      </c>
      <c r="AB12" s="1066"/>
      <c r="AC12" s="1080">
        <f t="shared" si="0"/>
        <v>9021</v>
      </c>
      <c r="AD12" s="1080">
        <f t="shared" si="1"/>
        <v>8773</v>
      </c>
      <c r="AE12" s="1081">
        <f t="shared" si="2"/>
        <v>17794</v>
      </c>
      <c r="AF12" s="1080">
        <f t="shared" si="3"/>
        <v>2077</v>
      </c>
      <c r="AG12" s="1080">
        <f t="shared" si="4"/>
        <v>1891</v>
      </c>
      <c r="AH12" s="1081">
        <f t="shared" si="5"/>
        <v>3968</v>
      </c>
      <c r="AI12" s="1080">
        <f t="shared" si="6"/>
        <v>2945</v>
      </c>
      <c r="AJ12" s="1080">
        <f t="shared" si="7"/>
        <v>4340</v>
      </c>
      <c r="AK12" s="1080">
        <f t="shared" si="8"/>
        <v>7285</v>
      </c>
      <c r="AL12" s="1072"/>
      <c r="AM12" s="1075">
        <f t="shared" si="21"/>
        <v>1873</v>
      </c>
      <c r="AN12" s="168">
        <f t="shared" si="9"/>
        <v>0</v>
      </c>
      <c r="AO12" s="1075">
        <f t="shared" si="22"/>
        <v>1813</v>
      </c>
      <c r="AP12" s="168">
        <f t="shared" si="10"/>
        <v>0</v>
      </c>
      <c r="AQ12" s="1076">
        <f t="shared" si="11"/>
        <v>3686</v>
      </c>
      <c r="AR12" s="168">
        <f t="shared" si="12"/>
        <v>0</v>
      </c>
      <c r="AS12" s="1075">
        <f t="shared" si="23"/>
        <v>490</v>
      </c>
      <c r="AT12" s="168">
        <f t="shared" si="13"/>
        <v>0</v>
      </c>
      <c r="AU12" s="1075">
        <f t="shared" si="24"/>
        <v>565</v>
      </c>
      <c r="AV12" s="168">
        <f t="shared" si="14"/>
        <v>0</v>
      </c>
      <c r="AW12" s="1076">
        <f t="shared" si="15"/>
        <v>1055</v>
      </c>
      <c r="AX12" s="168">
        <f t="shared" si="16"/>
        <v>0</v>
      </c>
      <c r="AY12" s="1075">
        <f t="shared" si="25"/>
        <v>422</v>
      </c>
      <c r="AZ12" s="168">
        <f t="shared" si="17"/>
        <v>0</v>
      </c>
      <c r="BA12" s="1075">
        <f t="shared" si="26"/>
        <v>668</v>
      </c>
      <c r="BB12" s="168">
        <f t="shared" si="18"/>
        <v>0</v>
      </c>
      <c r="BC12" s="1076">
        <f t="shared" si="19"/>
        <v>1090</v>
      </c>
      <c r="BD12" s="168">
        <f t="shared" si="20"/>
        <v>0</v>
      </c>
    </row>
    <row r="13" spans="1:56" ht="29.1" customHeight="1">
      <c r="B13" s="1082" t="s">
        <v>409</v>
      </c>
      <c r="C13" s="1078">
        <f>SUM(C105:C108)</f>
        <v>0</v>
      </c>
      <c r="D13" s="1078">
        <f>SUM(D105:D108)</f>
        <v>0</v>
      </c>
      <c r="E13" s="1078">
        <f>SUM(E105:E108)</f>
        <v>0</v>
      </c>
      <c r="F13" s="1079"/>
      <c r="G13" s="138" t="str">
        <f>AN53</f>
        <v>30 ans 4 mois</v>
      </c>
      <c r="H13" s="138" t="str">
        <f>AP53</f>
        <v>30 ans 3 mois</v>
      </c>
      <c r="I13" s="158" t="str">
        <f>AR53</f>
        <v>30 ans 4 mois</v>
      </c>
      <c r="K13" s="170">
        <v>32</v>
      </c>
      <c r="L13" s="171">
        <v>246</v>
      </c>
      <c r="M13" s="172">
        <v>204</v>
      </c>
      <c r="N13" s="171">
        <v>66</v>
      </c>
      <c r="O13" s="172">
        <v>46</v>
      </c>
      <c r="P13" s="171">
        <v>78</v>
      </c>
      <c r="Q13" s="172">
        <v>106</v>
      </c>
      <c r="R13" s="1040"/>
      <c r="S13" s="163">
        <v>32</v>
      </c>
      <c r="T13" s="164">
        <f t="shared" si="27"/>
        <v>-246</v>
      </c>
      <c r="U13" s="164">
        <f t="shared" si="28"/>
        <v>204</v>
      </c>
      <c r="V13" s="163">
        <v>32</v>
      </c>
      <c r="W13" s="164">
        <f t="shared" si="29"/>
        <v>-66</v>
      </c>
      <c r="X13" s="164">
        <f t="shared" si="30"/>
        <v>46</v>
      </c>
      <c r="Y13" s="163">
        <v>32</v>
      </c>
      <c r="Z13" s="164">
        <f t="shared" si="31"/>
        <v>-78</v>
      </c>
      <c r="AA13" s="164">
        <f t="shared" si="32"/>
        <v>106</v>
      </c>
      <c r="AB13" s="1066"/>
      <c r="AC13" s="1080">
        <f t="shared" si="0"/>
        <v>7872</v>
      </c>
      <c r="AD13" s="1080">
        <f t="shared" si="1"/>
        <v>6528</v>
      </c>
      <c r="AE13" s="1081">
        <f t="shared" si="2"/>
        <v>14400</v>
      </c>
      <c r="AF13" s="1080">
        <f t="shared" si="3"/>
        <v>2112</v>
      </c>
      <c r="AG13" s="1080">
        <f t="shared" si="4"/>
        <v>1472</v>
      </c>
      <c r="AH13" s="1081">
        <f t="shared" si="5"/>
        <v>3584</v>
      </c>
      <c r="AI13" s="1080">
        <f t="shared" si="6"/>
        <v>2496</v>
      </c>
      <c r="AJ13" s="1080">
        <f t="shared" si="7"/>
        <v>3392</v>
      </c>
      <c r="AK13" s="1080">
        <f t="shared" si="8"/>
        <v>5888</v>
      </c>
      <c r="AL13" s="1072"/>
      <c r="AM13" s="1075">
        <f t="shared" si="21"/>
        <v>2119</v>
      </c>
      <c r="AN13" s="168">
        <f t="shared" si="9"/>
        <v>0</v>
      </c>
      <c r="AO13" s="1075">
        <f t="shared" si="22"/>
        <v>2017</v>
      </c>
      <c r="AP13" s="168">
        <f t="shared" si="10"/>
        <v>0</v>
      </c>
      <c r="AQ13" s="1076">
        <f t="shared" si="11"/>
        <v>4136</v>
      </c>
      <c r="AR13" s="168">
        <f t="shared" si="12"/>
        <v>0</v>
      </c>
      <c r="AS13" s="1075">
        <f t="shared" si="23"/>
        <v>556</v>
      </c>
      <c r="AT13" s="168">
        <f t="shared" si="13"/>
        <v>0</v>
      </c>
      <c r="AU13" s="1075">
        <f t="shared" si="24"/>
        <v>611</v>
      </c>
      <c r="AV13" s="168">
        <f t="shared" si="14"/>
        <v>0</v>
      </c>
      <c r="AW13" s="1076">
        <f t="shared" si="15"/>
        <v>1167</v>
      </c>
      <c r="AX13" s="168">
        <f t="shared" si="16"/>
        <v>0</v>
      </c>
      <c r="AY13" s="1075">
        <f t="shared" si="25"/>
        <v>500</v>
      </c>
      <c r="AZ13" s="168">
        <f t="shared" si="17"/>
        <v>0</v>
      </c>
      <c r="BA13" s="1075">
        <f t="shared" si="26"/>
        <v>774</v>
      </c>
      <c r="BB13" s="168">
        <f t="shared" si="18"/>
        <v>0</v>
      </c>
      <c r="BC13" s="1076">
        <f t="shared" si="19"/>
        <v>1274</v>
      </c>
      <c r="BD13" s="168">
        <f t="shared" si="20"/>
        <v>0</v>
      </c>
    </row>
    <row r="14" spans="1:56" ht="29.1" customHeight="1">
      <c r="B14" s="1083" t="s">
        <v>550</v>
      </c>
      <c r="C14" s="1084">
        <f>SUM(C5:C13)</f>
        <v>2727</v>
      </c>
      <c r="D14" s="1084">
        <f>SUM(D5:D13)</f>
        <v>2596</v>
      </c>
      <c r="E14" s="1112">
        <f>SUM(E5:E13)</f>
        <v>5323</v>
      </c>
      <c r="F14" s="1079"/>
      <c r="G14" s="177"/>
      <c r="H14" s="177"/>
      <c r="I14" s="177"/>
      <c r="K14" s="170">
        <v>33</v>
      </c>
      <c r="L14" s="171">
        <v>159</v>
      </c>
      <c r="M14" s="172">
        <v>131</v>
      </c>
      <c r="N14" s="171">
        <v>39</v>
      </c>
      <c r="O14" s="172">
        <v>34</v>
      </c>
      <c r="P14" s="171">
        <v>60</v>
      </c>
      <c r="Q14" s="172">
        <v>60</v>
      </c>
      <c r="R14" s="1040"/>
      <c r="S14" s="163">
        <v>33</v>
      </c>
      <c r="T14" s="164">
        <f t="shared" si="27"/>
        <v>-159</v>
      </c>
      <c r="U14" s="164">
        <f t="shared" si="28"/>
        <v>131</v>
      </c>
      <c r="V14" s="163">
        <v>33</v>
      </c>
      <c r="W14" s="164">
        <f t="shared" si="29"/>
        <v>-39</v>
      </c>
      <c r="X14" s="164">
        <f t="shared" si="30"/>
        <v>34</v>
      </c>
      <c r="Y14" s="163">
        <v>33</v>
      </c>
      <c r="Z14" s="164">
        <f t="shared" si="31"/>
        <v>-60</v>
      </c>
      <c r="AA14" s="164">
        <f t="shared" si="32"/>
        <v>60</v>
      </c>
      <c r="AB14" s="1066"/>
      <c r="AC14" s="1080">
        <f t="shared" si="0"/>
        <v>5247</v>
      </c>
      <c r="AD14" s="1080">
        <f t="shared" si="1"/>
        <v>4323</v>
      </c>
      <c r="AE14" s="1081">
        <f t="shared" si="2"/>
        <v>9570</v>
      </c>
      <c r="AF14" s="1080">
        <f t="shared" si="3"/>
        <v>1287</v>
      </c>
      <c r="AG14" s="1080">
        <f t="shared" si="4"/>
        <v>1122</v>
      </c>
      <c r="AH14" s="1081">
        <f t="shared" si="5"/>
        <v>2409</v>
      </c>
      <c r="AI14" s="1080">
        <f t="shared" si="6"/>
        <v>1980</v>
      </c>
      <c r="AJ14" s="1080">
        <f t="shared" si="7"/>
        <v>1980</v>
      </c>
      <c r="AK14" s="1080">
        <f t="shared" si="8"/>
        <v>3960</v>
      </c>
      <c r="AL14" s="1072"/>
      <c r="AM14" s="1075">
        <f t="shared" si="21"/>
        <v>2278</v>
      </c>
      <c r="AN14" s="168">
        <f t="shared" si="9"/>
        <v>0</v>
      </c>
      <c r="AO14" s="1075">
        <f t="shared" si="22"/>
        <v>2148</v>
      </c>
      <c r="AP14" s="168">
        <f t="shared" si="10"/>
        <v>0</v>
      </c>
      <c r="AQ14" s="1076">
        <f t="shared" si="11"/>
        <v>4426</v>
      </c>
      <c r="AR14" s="168">
        <f t="shared" si="12"/>
        <v>0</v>
      </c>
      <c r="AS14" s="1075">
        <f t="shared" si="23"/>
        <v>595</v>
      </c>
      <c r="AT14" s="168">
        <f t="shared" si="13"/>
        <v>0</v>
      </c>
      <c r="AU14" s="1075">
        <f t="shared" si="24"/>
        <v>645</v>
      </c>
      <c r="AV14" s="168">
        <f t="shared" si="14"/>
        <v>0</v>
      </c>
      <c r="AW14" s="1076">
        <f t="shared" si="15"/>
        <v>1240</v>
      </c>
      <c r="AX14" s="168">
        <f t="shared" si="16"/>
        <v>0</v>
      </c>
      <c r="AY14" s="1075">
        <f t="shared" si="25"/>
        <v>560</v>
      </c>
      <c r="AZ14" s="168">
        <f t="shared" si="17"/>
        <v>0</v>
      </c>
      <c r="BA14" s="1075">
        <f t="shared" si="26"/>
        <v>834</v>
      </c>
      <c r="BB14" s="168">
        <f t="shared" si="18"/>
        <v>0</v>
      </c>
      <c r="BC14" s="1076">
        <f t="shared" si="19"/>
        <v>1394</v>
      </c>
      <c r="BD14" s="168">
        <f t="shared" si="20"/>
        <v>0</v>
      </c>
    </row>
    <row r="15" spans="1:56" ht="29.1" customHeight="1">
      <c r="B15" s="1040"/>
      <c r="C15" s="1040"/>
      <c r="D15" s="1040"/>
      <c r="E15" s="1040"/>
      <c r="F15" s="1040"/>
      <c r="G15" s="177"/>
      <c r="H15" s="177"/>
      <c r="I15" s="177"/>
      <c r="K15" s="170">
        <v>34</v>
      </c>
      <c r="L15" s="171">
        <v>110</v>
      </c>
      <c r="M15" s="172">
        <v>99</v>
      </c>
      <c r="N15" s="171">
        <v>24</v>
      </c>
      <c r="O15" s="172">
        <v>13</v>
      </c>
      <c r="P15" s="171">
        <v>39</v>
      </c>
      <c r="Q15" s="172">
        <v>60</v>
      </c>
      <c r="R15" s="1040"/>
      <c r="S15" s="163">
        <v>34</v>
      </c>
      <c r="T15" s="164">
        <f t="shared" si="27"/>
        <v>-110</v>
      </c>
      <c r="U15" s="164">
        <f t="shared" si="28"/>
        <v>99</v>
      </c>
      <c r="V15" s="163">
        <v>34</v>
      </c>
      <c r="W15" s="164">
        <f t="shared" si="29"/>
        <v>-24</v>
      </c>
      <c r="X15" s="164">
        <f t="shared" si="30"/>
        <v>13</v>
      </c>
      <c r="Y15" s="163">
        <v>34</v>
      </c>
      <c r="Z15" s="164">
        <f t="shared" si="31"/>
        <v>-39</v>
      </c>
      <c r="AA15" s="164">
        <f t="shared" si="32"/>
        <v>60</v>
      </c>
      <c r="AB15" s="1066"/>
      <c r="AC15" s="1080">
        <f t="shared" si="0"/>
        <v>3740</v>
      </c>
      <c r="AD15" s="1080">
        <f t="shared" si="1"/>
        <v>3366</v>
      </c>
      <c r="AE15" s="1081">
        <f t="shared" si="2"/>
        <v>7106</v>
      </c>
      <c r="AF15" s="1080">
        <f t="shared" si="3"/>
        <v>816</v>
      </c>
      <c r="AG15" s="1080">
        <f t="shared" si="4"/>
        <v>442</v>
      </c>
      <c r="AH15" s="1081">
        <f t="shared" si="5"/>
        <v>1258</v>
      </c>
      <c r="AI15" s="1080">
        <f t="shared" si="6"/>
        <v>1326</v>
      </c>
      <c r="AJ15" s="1080">
        <f t="shared" si="7"/>
        <v>2040</v>
      </c>
      <c r="AK15" s="1080">
        <f t="shared" si="8"/>
        <v>3366</v>
      </c>
      <c r="AL15" s="1072"/>
      <c r="AM15" s="1075">
        <f t="shared" si="21"/>
        <v>2388</v>
      </c>
      <c r="AN15" s="168">
        <f t="shared" si="9"/>
        <v>0</v>
      </c>
      <c r="AO15" s="1075">
        <f t="shared" si="22"/>
        <v>2247</v>
      </c>
      <c r="AP15" s="168">
        <f t="shared" si="10"/>
        <v>0</v>
      </c>
      <c r="AQ15" s="1076">
        <f t="shared" si="11"/>
        <v>4635</v>
      </c>
      <c r="AR15" s="168">
        <f t="shared" si="12"/>
        <v>0</v>
      </c>
      <c r="AS15" s="1075">
        <f t="shared" si="23"/>
        <v>619</v>
      </c>
      <c r="AT15" s="168">
        <f t="shared" si="13"/>
        <v>0</v>
      </c>
      <c r="AU15" s="1075">
        <f t="shared" si="24"/>
        <v>658</v>
      </c>
      <c r="AV15" s="168">
        <f t="shared" si="14"/>
        <v>0</v>
      </c>
      <c r="AW15" s="1076">
        <f t="shared" si="15"/>
        <v>1277</v>
      </c>
      <c r="AX15" s="168">
        <f t="shared" si="16"/>
        <v>0</v>
      </c>
      <c r="AY15" s="1075">
        <f t="shared" si="25"/>
        <v>599</v>
      </c>
      <c r="AZ15" s="168">
        <f t="shared" si="17"/>
        <v>0</v>
      </c>
      <c r="BA15" s="1075">
        <f t="shared" si="26"/>
        <v>894</v>
      </c>
      <c r="BB15" s="168">
        <f t="shared" si="18"/>
        <v>0</v>
      </c>
      <c r="BC15" s="1076">
        <f t="shared" si="19"/>
        <v>1493</v>
      </c>
      <c r="BD15" s="168">
        <f t="shared" si="20"/>
        <v>0</v>
      </c>
    </row>
    <row r="16" spans="1:56" ht="29.1" customHeight="1">
      <c r="C16" s="1943" t="s">
        <v>410</v>
      </c>
      <c r="D16" s="1943"/>
      <c r="E16" s="1943"/>
      <c r="F16" s="148"/>
      <c r="K16" s="170">
        <v>35</v>
      </c>
      <c r="L16" s="171">
        <v>91</v>
      </c>
      <c r="M16" s="172">
        <v>76</v>
      </c>
      <c r="N16" s="171">
        <v>26</v>
      </c>
      <c r="O16" s="172">
        <v>12</v>
      </c>
      <c r="P16" s="171">
        <v>28</v>
      </c>
      <c r="Q16" s="172">
        <v>41</v>
      </c>
      <c r="R16" s="1040"/>
      <c r="S16" s="163">
        <v>35</v>
      </c>
      <c r="T16" s="164">
        <f t="shared" si="27"/>
        <v>-91</v>
      </c>
      <c r="U16" s="164">
        <f t="shared" si="28"/>
        <v>76</v>
      </c>
      <c r="V16" s="163">
        <v>35</v>
      </c>
      <c r="W16" s="164">
        <f t="shared" si="29"/>
        <v>-26</v>
      </c>
      <c r="X16" s="164">
        <f t="shared" si="30"/>
        <v>12</v>
      </c>
      <c r="Y16" s="163">
        <v>35</v>
      </c>
      <c r="Z16" s="164">
        <f t="shared" si="31"/>
        <v>-28</v>
      </c>
      <c r="AA16" s="164">
        <f t="shared" si="32"/>
        <v>41</v>
      </c>
      <c r="AB16" s="1066"/>
      <c r="AC16" s="1080">
        <f t="shared" si="0"/>
        <v>3185</v>
      </c>
      <c r="AD16" s="1080">
        <f t="shared" si="1"/>
        <v>2660</v>
      </c>
      <c r="AE16" s="1081">
        <f t="shared" si="2"/>
        <v>5845</v>
      </c>
      <c r="AF16" s="1080">
        <f t="shared" si="3"/>
        <v>910</v>
      </c>
      <c r="AG16" s="1080">
        <f t="shared" si="4"/>
        <v>420</v>
      </c>
      <c r="AH16" s="1081">
        <f t="shared" si="5"/>
        <v>1330</v>
      </c>
      <c r="AI16" s="1080">
        <f t="shared" si="6"/>
        <v>980</v>
      </c>
      <c r="AJ16" s="1080">
        <f t="shared" si="7"/>
        <v>1435</v>
      </c>
      <c r="AK16" s="1080">
        <f t="shared" si="8"/>
        <v>2415</v>
      </c>
      <c r="AL16" s="1072"/>
      <c r="AM16" s="1075">
        <f t="shared" si="21"/>
        <v>2479</v>
      </c>
      <c r="AN16" s="168">
        <f t="shared" si="9"/>
        <v>0</v>
      </c>
      <c r="AO16" s="1075">
        <f t="shared" si="22"/>
        <v>2323</v>
      </c>
      <c r="AP16" s="168">
        <f t="shared" si="10"/>
        <v>0</v>
      </c>
      <c r="AQ16" s="1076">
        <f t="shared" si="11"/>
        <v>4802</v>
      </c>
      <c r="AR16" s="168">
        <f t="shared" si="12"/>
        <v>0</v>
      </c>
      <c r="AS16" s="1075">
        <f t="shared" si="23"/>
        <v>645</v>
      </c>
      <c r="AT16" s="168">
        <f t="shared" si="13"/>
        <v>0</v>
      </c>
      <c r="AU16" s="1075">
        <f t="shared" si="24"/>
        <v>670</v>
      </c>
      <c r="AV16" s="168">
        <f t="shared" si="14"/>
        <v>0</v>
      </c>
      <c r="AW16" s="1076">
        <f t="shared" si="15"/>
        <v>1315</v>
      </c>
      <c r="AX16" s="168">
        <f t="shared" si="16"/>
        <v>0</v>
      </c>
      <c r="AY16" s="1075">
        <f t="shared" si="25"/>
        <v>627</v>
      </c>
      <c r="AZ16" s="168">
        <f t="shared" si="17"/>
        <v>0</v>
      </c>
      <c r="BA16" s="1075">
        <f t="shared" si="26"/>
        <v>935</v>
      </c>
      <c r="BB16" s="168">
        <f t="shared" si="18"/>
        <v>0</v>
      </c>
      <c r="BC16" s="1076">
        <f t="shared" si="19"/>
        <v>1562</v>
      </c>
      <c r="BD16" s="168">
        <f t="shared" si="20"/>
        <v>0</v>
      </c>
    </row>
    <row r="17" spans="2:56" ht="29.1" customHeight="1">
      <c r="B17" s="157" t="s">
        <v>734</v>
      </c>
      <c r="C17" s="138" t="s">
        <v>548</v>
      </c>
      <c r="D17" s="138" t="s">
        <v>547</v>
      </c>
      <c r="E17" s="158" t="s">
        <v>550</v>
      </c>
      <c r="F17" s="159"/>
      <c r="G17" s="1938" t="s">
        <v>410</v>
      </c>
      <c r="H17" s="1938"/>
      <c r="I17" s="1938"/>
      <c r="K17" s="170">
        <v>36</v>
      </c>
      <c r="L17" s="171">
        <v>66</v>
      </c>
      <c r="M17" s="172">
        <v>61</v>
      </c>
      <c r="N17" s="171">
        <v>13</v>
      </c>
      <c r="O17" s="172">
        <v>12</v>
      </c>
      <c r="P17" s="171">
        <v>33</v>
      </c>
      <c r="Q17" s="172">
        <v>34</v>
      </c>
      <c r="R17" s="1040"/>
      <c r="S17" s="163">
        <v>36</v>
      </c>
      <c r="T17" s="164">
        <f t="shared" si="27"/>
        <v>-66</v>
      </c>
      <c r="U17" s="164">
        <f t="shared" si="28"/>
        <v>61</v>
      </c>
      <c r="V17" s="163">
        <v>36</v>
      </c>
      <c r="W17" s="164">
        <f t="shared" si="29"/>
        <v>-13</v>
      </c>
      <c r="X17" s="164">
        <f t="shared" si="30"/>
        <v>12</v>
      </c>
      <c r="Y17" s="163">
        <v>36</v>
      </c>
      <c r="Z17" s="164">
        <f t="shared" si="31"/>
        <v>-33</v>
      </c>
      <c r="AA17" s="164">
        <f t="shared" si="32"/>
        <v>34</v>
      </c>
      <c r="AB17" s="1066"/>
      <c r="AC17" s="1080">
        <f t="shared" si="0"/>
        <v>2376</v>
      </c>
      <c r="AD17" s="1080">
        <f t="shared" si="1"/>
        <v>2196</v>
      </c>
      <c r="AE17" s="1081">
        <f t="shared" si="2"/>
        <v>4572</v>
      </c>
      <c r="AF17" s="1080">
        <f t="shared" si="3"/>
        <v>468</v>
      </c>
      <c r="AG17" s="1080">
        <f t="shared" si="4"/>
        <v>432</v>
      </c>
      <c r="AH17" s="1081">
        <f t="shared" si="5"/>
        <v>900</v>
      </c>
      <c r="AI17" s="1080">
        <f t="shared" si="6"/>
        <v>1188</v>
      </c>
      <c r="AJ17" s="1080">
        <f t="shared" si="7"/>
        <v>1224</v>
      </c>
      <c r="AK17" s="1080">
        <f t="shared" si="8"/>
        <v>2412</v>
      </c>
      <c r="AL17" s="1072"/>
      <c r="AM17" s="1075">
        <f t="shared" si="21"/>
        <v>2545</v>
      </c>
      <c r="AN17" s="168">
        <f t="shared" si="9"/>
        <v>0</v>
      </c>
      <c r="AO17" s="1075">
        <f t="shared" si="22"/>
        <v>2384</v>
      </c>
      <c r="AP17" s="168">
        <f t="shared" si="10"/>
        <v>0</v>
      </c>
      <c r="AQ17" s="1076">
        <f t="shared" si="11"/>
        <v>4929</v>
      </c>
      <c r="AR17" s="168">
        <f t="shared" si="12"/>
        <v>0</v>
      </c>
      <c r="AS17" s="1075">
        <f t="shared" si="23"/>
        <v>658</v>
      </c>
      <c r="AT17" s="168">
        <f t="shared" si="13"/>
        <v>0</v>
      </c>
      <c r="AU17" s="1075">
        <f t="shared" si="24"/>
        <v>682</v>
      </c>
      <c r="AV17" s="168">
        <f t="shared" si="14"/>
        <v>0</v>
      </c>
      <c r="AW17" s="1076">
        <f t="shared" si="15"/>
        <v>1340</v>
      </c>
      <c r="AX17" s="168">
        <f t="shared" si="16"/>
        <v>0</v>
      </c>
      <c r="AY17" s="1075">
        <f t="shared" si="25"/>
        <v>660</v>
      </c>
      <c r="AZ17" s="168">
        <f t="shared" si="17"/>
        <v>0</v>
      </c>
      <c r="BA17" s="1075">
        <f t="shared" si="26"/>
        <v>969</v>
      </c>
      <c r="BB17" s="168">
        <f t="shared" si="18"/>
        <v>0</v>
      </c>
      <c r="BC17" s="1076">
        <f t="shared" si="19"/>
        <v>1629</v>
      </c>
      <c r="BD17" s="168">
        <f t="shared" si="20"/>
        <v>0</v>
      </c>
    </row>
    <row r="18" spans="2:56" ht="29.1" customHeight="1">
      <c r="B18" s="1077" t="s">
        <v>397</v>
      </c>
      <c r="C18" s="1078">
        <f>SUM(F64:F69)</f>
        <v>214</v>
      </c>
      <c r="D18" s="1078">
        <f>SUM(G64:G69)</f>
        <v>271</v>
      </c>
      <c r="E18" s="1078">
        <f>SUM(H64:H69)</f>
        <v>485</v>
      </c>
      <c r="F18" s="1079"/>
      <c r="G18" s="138" t="s">
        <v>399</v>
      </c>
      <c r="H18" s="138" t="s">
        <v>400</v>
      </c>
      <c r="I18" s="158" t="s">
        <v>550</v>
      </c>
      <c r="K18" s="170">
        <v>37</v>
      </c>
      <c r="L18" s="171">
        <v>30</v>
      </c>
      <c r="M18" s="172">
        <v>38</v>
      </c>
      <c r="N18" s="171">
        <v>9</v>
      </c>
      <c r="O18" s="172">
        <v>11</v>
      </c>
      <c r="P18" s="171">
        <v>10</v>
      </c>
      <c r="Q18" s="172">
        <v>17</v>
      </c>
      <c r="R18" s="1040"/>
      <c r="S18" s="163">
        <v>37</v>
      </c>
      <c r="T18" s="164">
        <f t="shared" si="27"/>
        <v>-30</v>
      </c>
      <c r="U18" s="164">
        <f t="shared" si="28"/>
        <v>38</v>
      </c>
      <c r="V18" s="163">
        <v>37</v>
      </c>
      <c r="W18" s="164">
        <f t="shared" si="29"/>
        <v>-9</v>
      </c>
      <c r="X18" s="164">
        <f t="shared" si="30"/>
        <v>11</v>
      </c>
      <c r="Y18" s="163">
        <v>37</v>
      </c>
      <c r="Z18" s="164">
        <f t="shared" si="31"/>
        <v>-10</v>
      </c>
      <c r="AA18" s="164">
        <f t="shared" si="32"/>
        <v>17</v>
      </c>
      <c r="AB18" s="1066"/>
      <c r="AC18" s="1080">
        <f t="shared" si="0"/>
        <v>1110</v>
      </c>
      <c r="AD18" s="1080">
        <f t="shared" si="1"/>
        <v>1406</v>
      </c>
      <c r="AE18" s="1081">
        <f t="shared" si="2"/>
        <v>2516</v>
      </c>
      <c r="AF18" s="1080">
        <f t="shared" si="3"/>
        <v>333</v>
      </c>
      <c r="AG18" s="1080">
        <f t="shared" si="4"/>
        <v>407</v>
      </c>
      <c r="AH18" s="1081">
        <f t="shared" si="5"/>
        <v>740</v>
      </c>
      <c r="AI18" s="1080">
        <f t="shared" si="6"/>
        <v>370</v>
      </c>
      <c r="AJ18" s="1080">
        <f t="shared" si="7"/>
        <v>629</v>
      </c>
      <c r="AK18" s="1080">
        <f t="shared" si="8"/>
        <v>999</v>
      </c>
      <c r="AL18" s="1072"/>
      <c r="AM18" s="1075">
        <f t="shared" si="21"/>
        <v>2575</v>
      </c>
      <c r="AN18" s="168">
        <f t="shared" si="9"/>
        <v>0</v>
      </c>
      <c r="AO18" s="1075">
        <f t="shared" si="22"/>
        <v>2422</v>
      </c>
      <c r="AP18" s="168">
        <f t="shared" si="10"/>
        <v>0</v>
      </c>
      <c r="AQ18" s="1076">
        <f t="shared" si="11"/>
        <v>4997</v>
      </c>
      <c r="AR18" s="168">
        <f t="shared" si="12"/>
        <v>0</v>
      </c>
      <c r="AS18" s="1075">
        <f t="shared" si="23"/>
        <v>667</v>
      </c>
      <c r="AT18" s="168">
        <f t="shared" si="13"/>
        <v>0</v>
      </c>
      <c r="AU18" s="1075">
        <f t="shared" si="24"/>
        <v>693</v>
      </c>
      <c r="AV18" s="168">
        <f t="shared" si="14"/>
        <v>0</v>
      </c>
      <c r="AW18" s="1076">
        <f t="shared" si="15"/>
        <v>1360</v>
      </c>
      <c r="AX18" s="168">
        <f t="shared" si="16"/>
        <v>0</v>
      </c>
      <c r="AY18" s="1075">
        <f t="shared" si="25"/>
        <v>670</v>
      </c>
      <c r="AZ18" s="168">
        <f t="shared" si="17"/>
        <v>0</v>
      </c>
      <c r="BA18" s="1075">
        <f t="shared" si="26"/>
        <v>986</v>
      </c>
      <c r="BB18" s="168">
        <f t="shared" si="18"/>
        <v>0</v>
      </c>
      <c r="BC18" s="1076">
        <f t="shared" si="19"/>
        <v>1656</v>
      </c>
      <c r="BD18" s="168">
        <f t="shared" si="20"/>
        <v>0</v>
      </c>
    </row>
    <row r="19" spans="2:56" ht="29.1" customHeight="1">
      <c r="B19" s="1077" t="s">
        <v>398</v>
      </c>
      <c r="C19" s="1078">
        <f>SUM(F70:F74)</f>
        <v>381</v>
      </c>
      <c r="D19" s="1078">
        <f>SUM(G70:G74)</f>
        <v>374</v>
      </c>
      <c r="E19" s="1078">
        <f>SUM(H70:H74)</f>
        <v>755</v>
      </c>
      <c r="F19" s="1079"/>
      <c r="G19" s="175">
        <f>N51</f>
        <v>0.4972027972027972</v>
      </c>
      <c r="H19" s="175">
        <f>O51</f>
        <v>0.50279720279720275</v>
      </c>
      <c r="I19" s="176">
        <v>1</v>
      </c>
      <c r="K19" s="170">
        <v>38</v>
      </c>
      <c r="L19" s="171">
        <v>28</v>
      </c>
      <c r="M19" s="172">
        <v>21</v>
      </c>
      <c r="N19" s="171">
        <v>7</v>
      </c>
      <c r="O19" s="172">
        <v>5</v>
      </c>
      <c r="P19" s="171">
        <v>9</v>
      </c>
      <c r="Q19" s="172">
        <v>12</v>
      </c>
      <c r="R19" s="1040"/>
      <c r="S19" s="163">
        <v>38</v>
      </c>
      <c r="T19" s="164">
        <f t="shared" si="27"/>
        <v>-28</v>
      </c>
      <c r="U19" s="164">
        <f t="shared" si="28"/>
        <v>21</v>
      </c>
      <c r="V19" s="163">
        <v>38</v>
      </c>
      <c r="W19" s="164">
        <f t="shared" si="29"/>
        <v>-7</v>
      </c>
      <c r="X19" s="164">
        <f t="shared" si="30"/>
        <v>5</v>
      </c>
      <c r="Y19" s="163">
        <v>38</v>
      </c>
      <c r="Z19" s="164">
        <f t="shared" si="31"/>
        <v>-9</v>
      </c>
      <c r="AA19" s="164">
        <f t="shared" si="32"/>
        <v>12</v>
      </c>
      <c r="AB19" s="1066"/>
      <c r="AC19" s="1080">
        <f t="shared" si="0"/>
        <v>1064</v>
      </c>
      <c r="AD19" s="1080">
        <f t="shared" si="1"/>
        <v>798</v>
      </c>
      <c r="AE19" s="1081">
        <f t="shared" si="2"/>
        <v>1862</v>
      </c>
      <c r="AF19" s="1080">
        <f t="shared" si="3"/>
        <v>266</v>
      </c>
      <c r="AG19" s="1080">
        <f t="shared" si="4"/>
        <v>190</v>
      </c>
      <c r="AH19" s="1081">
        <f t="shared" si="5"/>
        <v>456</v>
      </c>
      <c r="AI19" s="1080">
        <f t="shared" si="6"/>
        <v>342</v>
      </c>
      <c r="AJ19" s="1080">
        <f t="shared" si="7"/>
        <v>456</v>
      </c>
      <c r="AK19" s="1080">
        <f t="shared" si="8"/>
        <v>798</v>
      </c>
      <c r="AL19" s="1072"/>
      <c r="AM19" s="1075">
        <f t="shared" si="21"/>
        <v>2603</v>
      </c>
      <c r="AN19" s="168">
        <f t="shared" si="9"/>
        <v>0</v>
      </c>
      <c r="AO19" s="1075">
        <f t="shared" si="22"/>
        <v>2443</v>
      </c>
      <c r="AP19" s="168">
        <f t="shared" si="10"/>
        <v>0</v>
      </c>
      <c r="AQ19" s="1076">
        <f t="shared" si="11"/>
        <v>5046</v>
      </c>
      <c r="AR19" s="168">
        <f t="shared" si="12"/>
        <v>0</v>
      </c>
      <c r="AS19" s="1075">
        <f t="shared" si="23"/>
        <v>674</v>
      </c>
      <c r="AT19" s="168">
        <f t="shared" si="13"/>
        <v>0</v>
      </c>
      <c r="AU19" s="1075">
        <f t="shared" si="24"/>
        <v>698</v>
      </c>
      <c r="AV19" s="168">
        <f t="shared" si="14"/>
        <v>0</v>
      </c>
      <c r="AW19" s="1076">
        <f t="shared" si="15"/>
        <v>1372</v>
      </c>
      <c r="AX19" s="168">
        <f t="shared" si="16"/>
        <v>0</v>
      </c>
      <c r="AY19" s="1075">
        <f t="shared" si="25"/>
        <v>679</v>
      </c>
      <c r="AZ19" s="168">
        <f t="shared" si="17"/>
        <v>0</v>
      </c>
      <c r="BA19" s="1075">
        <f t="shared" si="26"/>
        <v>998</v>
      </c>
      <c r="BB19" s="168">
        <f t="shared" si="18"/>
        <v>0</v>
      </c>
      <c r="BC19" s="1076">
        <f t="shared" si="19"/>
        <v>1677</v>
      </c>
      <c r="BD19" s="168">
        <f t="shared" si="20"/>
        <v>0</v>
      </c>
    </row>
    <row r="20" spans="2:56" ht="29.1" customHeight="1">
      <c r="B20" s="1077" t="s">
        <v>401</v>
      </c>
      <c r="C20" s="1078">
        <f>SUM(F75:F79)</f>
        <v>79</v>
      </c>
      <c r="D20" s="1078">
        <f>SUM(G75:G79)</f>
        <v>53</v>
      </c>
      <c r="E20" s="1078">
        <f>SUM(H75:H79)</f>
        <v>132</v>
      </c>
      <c r="F20" s="1079"/>
      <c r="G20" s="1940" t="s">
        <v>403</v>
      </c>
      <c r="H20" s="1940"/>
      <c r="I20" s="1940"/>
      <c r="K20" s="170">
        <v>39</v>
      </c>
      <c r="L20" s="171">
        <v>24</v>
      </c>
      <c r="M20" s="172">
        <v>22</v>
      </c>
      <c r="N20" s="171">
        <v>11</v>
      </c>
      <c r="O20" s="172">
        <v>3</v>
      </c>
      <c r="P20" s="171">
        <v>10</v>
      </c>
      <c r="Q20" s="172">
        <v>17</v>
      </c>
      <c r="R20" s="1040"/>
      <c r="S20" s="163">
        <v>39</v>
      </c>
      <c r="T20" s="164">
        <f t="shared" si="27"/>
        <v>-24</v>
      </c>
      <c r="U20" s="164">
        <f t="shared" si="28"/>
        <v>22</v>
      </c>
      <c r="V20" s="163">
        <v>39</v>
      </c>
      <c r="W20" s="164">
        <f t="shared" si="29"/>
        <v>-11</v>
      </c>
      <c r="X20" s="164">
        <f t="shared" si="30"/>
        <v>3</v>
      </c>
      <c r="Y20" s="163">
        <v>39</v>
      </c>
      <c r="Z20" s="164">
        <f t="shared" si="31"/>
        <v>-10</v>
      </c>
      <c r="AA20" s="164">
        <f t="shared" si="32"/>
        <v>17</v>
      </c>
      <c r="AB20" s="1066"/>
      <c r="AC20" s="1080">
        <f t="shared" si="0"/>
        <v>936</v>
      </c>
      <c r="AD20" s="1080">
        <f t="shared" si="1"/>
        <v>858</v>
      </c>
      <c r="AE20" s="1081">
        <f t="shared" si="2"/>
        <v>1794</v>
      </c>
      <c r="AF20" s="1080">
        <f t="shared" si="3"/>
        <v>429</v>
      </c>
      <c r="AG20" s="1080">
        <f t="shared" si="4"/>
        <v>117</v>
      </c>
      <c r="AH20" s="1081">
        <f t="shared" si="5"/>
        <v>546</v>
      </c>
      <c r="AI20" s="1080">
        <f t="shared" si="6"/>
        <v>390</v>
      </c>
      <c r="AJ20" s="1080">
        <f t="shared" si="7"/>
        <v>663</v>
      </c>
      <c r="AK20" s="1080">
        <f t="shared" si="8"/>
        <v>1053</v>
      </c>
      <c r="AL20" s="1072"/>
      <c r="AM20" s="1075">
        <f t="shared" si="21"/>
        <v>2627</v>
      </c>
      <c r="AN20" s="168">
        <f t="shared" si="9"/>
        <v>0</v>
      </c>
      <c r="AO20" s="1075">
        <f t="shared" si="22"/>
        <v>2465</v>
      </c>
      <c r="AP20" s="168">
        <f t="shared" si="10"/>
        <v>0</v>
      </c>
      <c r="AQ20" s="1076">
        <f t="shared" si="11"/>
        <v>5092</v>
      </c>
      <c r="AR20" s="168">
        <f t="shared" si="12"/>
        <v>0</v>
      </c>
      <c r="AS20" s="1075">
        <f t="shared" si="23"/>
        <v>685</v>
      </c>
      <c r="AT20" s="168">
        <f t="shared" si="13"/>
        <v>0</v>
      </c>
      <c r="AU20" s="1075">
        <f t="shared" si="24"/>
        <v>701</v>
      </c>
      <c r="AV20" s="168">
        <f t="shared" si="14"/>
        <v>0</v>
      </c>
      <c r="AW20" s="1076">
        <f t="shared" si="15"/>
        <v>1386</v>
      </c>
      <c r="AX20" s="168">
        <f t="shared" si="16"/>
        <v>0</v>
      </c>
      <c r="AY20" s="1075">
        <f t="shared" si="25"/>
        <v>689</v>
      </c>
      <c r="AZ20" s="168">
        <f t="shared" si="17"/>
        <v>0</v>
      </c>
      <c r="BA20" s="1075">
        <f t="shared" si="26"/>
        <v>1015</v>
      </c>
      <c r="BB20" s="168">
        <f t="shared" si="18"/>
        <v>0</v>
      </c>
      <c r="BC20" s="1076">
        <f t="shared" si="19"/>
        <v>1704</v>
      </c>
      <c r="BD20" s="168">
        <f t="shared" si="20"/>
        <v>0</v>
      </c>
    </row>
    <row r="21" spans="2:56" ht="29.1" customHeight="1">
      <c r="B21" s="1077" t="s">
        <v>402</v>
      </c>
      <c r="C21" s="1078">
        <f>SUM(F80:F84)</f>
        <v>25</v>
      </c>
      <c r="D21" s="1078">
        <f>SUM(G80:G84)</f>
        <v>13</v>
      </c>
      <c r="E21" s="1078">
        <f>SUM(H80:H84)</f>
        <v>38</v>
      </c>
      <c r="F21" s="1079"/>
      <c r="G21" s="138" t="s">
        <v>548</v>
      </c>
      <c r="H21" s="138" t="s">
        <v>547</v>
      </c>
      <c r="I21" s="158" t="s">
        <v>550</v>
      </c>
      <c r="K21" s="170">
        <v>40</v>
      </c>
      <c r="L21" s="171">
        <v>12</v>
      </c>
      <c r="M21" s="172">
        <v>19</v>
      </c>
      <c r="N21" s="171">
        <v>2</v>
      </c>
      <c r="O21" s="172">
        <v>1</v>
      </c>
      <c r="P21" s="171">
        <v>6</v>
      </c>
      <c r="Q21" s="172">
        <v>13</v>
      </c>
      <c r="R21" s="1040"/>
      <c r="S21" s="163">
        <v>40</v>
      </c>
      <c r="T21" s="164">
        <f t="shared" si="27"/>
        <v>-12</v>
      </c>
      <c r="U21" s="164">
        <f t="shared" si="28"/>
        <v>19</v>
      </c>
      <c r="V21" s="163">
        <v>40</v>
      </c>
      <c r="W21" s="164">
        <f t="shared" si="29"/>
        <v>-2</v>
      </c>
      <c r="X21" s="164">
        <f t="shared" si="30"/>
        <v>1</v>
      </c>
      <c r="Y21" s="163">
        <v>40</v>
      </c>
      <c r="Z21" s="164">
        <f t="shared" si="31"/>
        <v>-6</v>
      </c>
      <c r="AA21" s="164">
        <f t="shared" si="32"/>
        <v>13</v>
      </c>
      <c r="AB21" s="1066"/>
      <c r="AC21" s="1080">
        <f t="shared" si="0"/>
        <v>480</v>
      </c>
      <c r="AD21" s="1080">
        <f t="shared" si="1"/>
        <v>760</v>
      </c>
      <c r="AE21" s="1081">
        <f t="shared" si="2"/>
        <v>1240</v>
      </c>
      <c r="AF21" s="1080">
        <f t="shared" si="3"/>
        <v>80</v>
      </c>
      <c r="AG21" s="1080">
        <f t="shared" si="4"/>
        <v>40</v>
      </c>
      <c r="AH21" s="1081">
        <f t="shared" si="5"/>
        <v>120</v>
      </c>
      <c r="AI21" s="1080">
        <f t="shared" si="6"/>
        <v>240</v>
      </c>
      <c r="AJ21" s="1080">
        <f t="shared" si="7"/>
        <v>520</v>
      </c>
      <c r="AK21" s="1080">
        <f t="shared" si="8"/>
        <v>760</v>
      </c>
      <c r="AL21" s="1072"/>
      <c r="AM21" s="1075">
        <f t="shared" si="21"/>
        <v>2639</v>
      </c>
      <c r="AN21" s="168">
        <f t="shared" si="9"/>
        <v>0</v>
      </c>
      <c r="AO21" s="1075">
        <f t="shared" si="22"/>
        <v>2484</v>
      </c>
      <c r="AP21" s="168">
        <f t="shared" si="10"/>
        <v>0</v>
      </c>
      <c r="AQ21" s="1076">
        <f t="shared" si="11"/>
        <v>5123</v>
      </c>
      <c r="AR21" s="168">
        <f t="shared" si="12"/>
        <v>0</v>
      </c>
      <c r="AS21" s="1075">
        <f t="shared" si="23"/>
        <v>687</v>
      </c>
      <c r="AT21" s="168">
        <f t="shared" si="13"/>
        <v>0</v>
      </c>
      <c r="AU21" s="1075">
        <f t="shared" si="24"/>
        <v>702</v>
      </c>
      <c r="AV21" s="168">
        <f t="shared" si="14"/>
        <v>0</v>
      </c>
      <c r="AW21" s="1076">
        <f t="shared" si="15"/>
        <v>1389</v>
      </c>
      <c r="AX21" s="168">
        <f t="shared" si="16"/>
        <v>0</v>
      </c>
      <c r="AY21" s="1075">
        <f t="shared" si="25"/>
        <v>695</v>
      </c>
      <c r="AZ21" s="168">
        <f t="shared" si="17"/>
        <v>0</v>
      </c>
      <c r="BA21" s="1075">
        <f t="shared" si="26"/>
        <v>1028</v>
      </c>
      <c r="BB21" s="168">
        <f t="shared" si="18"/>
        <v>0</v>
      </c>
      <c r="BC21" s="1076">
        <f t="shared" si="19"/>
        <v>1723</v>
      </c>
      <c r="BD21" s="168">
        <f t="shared" si="20"/>
        <v>0</v>
      </c>
    </row>
    <row r="22" spans="2:56" ht="29.1" customHeight="1">
      <c r="B22" s="1077" t="s">
        <v>404</v>
      </c>
      <c r="C22" s="1078">
        <f>SUM(F85:F89)</f>
        <v>8</v>
      </c>
      <c r="D22" s="1078">
        <f>SUM(G85:G89)</f>
        <v>4</v>
      </c>
      <c r="E22" s="1078">
        <f>SUM(H85:H89)</f>
        <v>12</v>
      </c>
      <c r="F22" s="1079"/>
      <c r="G22" s="138" t="str">
        <f>CONCATENATE(AF54," ",AF55)</f>
        <v>30 ans 9 mois</v>
      </c>
      <c r="H22" s="138" t="str">
        <f>CONCATENATE(AG54," ",AG55)</f>
        <v xml:space="preserve">30 ans </v>
      </c>
      <c r="I22" s="138" t="str">
        <f>CONCATENATE(AH54," ",AH55)</f>
        <v>30 ans 5 mois</v>
      </c>
      <c r="K22" s="170">
        <v>41</v>
      </c>
      <c r="L22" s="171">
        <v>14</v>
      </c>
      <c r="M22" s="172">
        <v>15</v>
      </c>
      <c r="N22" s="171">
        <v>2</v>
      </c>
      <c r="O22" s="172">
        <v>1</v>
      </c>
      <c r="P22" s="171">
        <v>11</v>
      </c>
      <c r="Q22" s="172">
        <v>12</v>
      </c>
      <c r="R22" s="1040"/>
      <c r="S22" s="163">
        <v>41</v>
      </c>
      <c r="T22" s="164">
        <f t="shared" si="27"/>
        <v>-14</v>
      </c>
      <c r="U22" s="164">
        <f t="shared" si="28"/>
        <v>15</v>
      </c>
      <c r="V22" s="163">
        <v>41</v>
      </c>
      <c r="W22" s="164">
        <f t="shared" si="29"/>
        <v>-2</v>
      </c>
      <c r="X22" s="164">
        <f t="shared" si="30"/>
        <v>1</v>
      </c>
      <c r="Y22" s="163">
        <v>41</v>
      </c>
      <c r="Z22" s="164">
        <f t="shared" si="31"/>
        <v>-11</v>
      </c>
      <c r="AA22" s="164">
        <f t="shared" si="32"/>
        <v>12</v>
      </c>
      <c r="AB22" s="1066"/>
      <c r="AC22" s="1080">
        <f t="shared" si="0"/>
        <v>574</v>
      </c>
      <c r="AD22" s="1080">
        <f t="shared" si="1"/>
        <v>615</v>
      </c>
      <c r="AE22" s="1081">
        <f t="shared" si="2"/>
        <v>1189</v>
      </c>
      <c r="AF22" s="1080">
        <f t="shared" si="3"/>
        <v>82</v>
      </c>
      <c r="AG22" s="1080">
        <f t="shared" si="4"/>
        <v>41</v>
      </c>
      <c r="AH22" s="1081">
        <f t="shared" si="5"/>
        <v>123</v>
      </c>
      <c r="AI22" s="1080">
        <f t="shared" si="6"/>
        <v>451</v>
      </c>
      <c r="AJ22" s="1080">
        <f t="shared" si="7"/>
        <v>492</v>
      </c>
      <c r="AK22" s="1080">
        <f t="shared" si="8"/>
        <v>943</v>
      </c>
      <c r="AL22" s="1072"/>
      <c r="AM22" s="1075">
        <f t="shared" si="21"/>
        <v>2653</v>
      </c>
      <c r="AN22" s="168">
        <f t="shared" si="9"/>
        <v>0</v>
      </c>
      <c r="AO22" s="1075">
        <f t="shared" si="22"/>
        <v>2499</v>
      </c>
      <c r="AP22" s="168">
        <f t="shared" si="10"/>
        <v>0</v>
      </c>
      <c r="AQ22" s="1076">
        <f t="shared" si="11"/>
        <v>5152</v>
      </c>
      <c r="AR22" s="168">
        <f t="shared" si="12"/>
        <v>0</v>
      </c>
      <c r="AS22" s="1075">
        <f t="shared" si="23"/>
        <v>689</v>
      </c>
      <c r="AT22" s="168">
        <f t="shared" si="13"/>
        <v>0</v>
      </c>
      <c r="AU22" s="1075">
        <f t="shared" si="24"/>
        <v>703</v>
      </c>
      <c r="AV22" s="168">
        <f t="shared" si="14"/>
        <v>0</v>
      </c>
      <c r="AW22" s="1076">
        <f t="shared" si="15"/>
        <v>1392</v>
      </c>
      <c r="AX22" s="168">
        <f t="shared" si="16"/>
        <v>0</v>
      </c>
      <c r="AY22" s="1075">
        <f t="shared" si="25"/>
        <v>706</v>
      </c>
      <c r="AZ22" s="168">
        <f t="shared" si="17"/>
        <v>0</v>
      </c>
      <c r="BA22" s="1075">
        <f t="shared" si="26"/>
        <v>1040</v>
      </c>
      <c r="BB22" s="168">
        <f t="shared" si="18"/>
        <v>0</v>
      </c>
      <c r="BC22" s="1076">
        <f t="shared" si="19"/>
        <v>1746</v>
      </c>
      <c r="BD22" s="168">
        <f t="shared" si="20"/>
        <v>0</v>
      </c>
    </row>
    <row r="23" spans="2:56" ht="29.1" customHeight="1">
      <c r="B23" s="1077" t="s">
        <v>405</v>
      </c>
      <c r="C23" s="1078">
        <f>SUM(F90:F94)</f>
        <v>4</v>
      </c>
      <c r="D23" s="1078">
        <f>SUM(G90:G94)</f>
        <v>4</v>
      </c>
      <c r="E23" s="1078">
        <f>SUM(H90:H94)</f>
        <v>8</v>
      </c>
      <c r="F23" s="1079"/>
      <c r="G23" s="1940" t="s">
        <v>407</v>
      </c>
      <c r="H23" s="1940"/>
      <c r="I23" s="1940"/>
      <c r="K23" s="170">
        <v>42</v>
      </c>
      <c r="L23" s="171">
        <v>11</v>
      </c>
      <c r="M23" s="172">
        <v>12</v>
      </c>
      <c r="N23" s="171">
        <v>3</v>
      </c>
      <c r="O23" s="172">
        <v>4</v>
      </c>
      <c r="P23" s="171">
        <v>5</v>
      </c>
      <c r="Q23" s="172">
        <v>8</v>
      </c>
      <c r="R23" s="1040"/>
      <c r="S23" s="163">
        <v>42</v>
      </c>
      <c r="T23" s="164">
        <f t="shared" si="27"/>
        <v>-11</v>
      </c>
      <c r="U23" s="164">
        <f t="shared" si="28"/>
        <v>12</v>
      </c>
      <c r="V23" s="163">
        <v>42</v>
      </c>
      <c r="W23" s="164">
        <f t="shared" si="29"/>
        <v>-3</v>
      </c>
      <c r="X23" s="164">
        <f t="shared" si="30"/>
        <v>4</v>
      </c>
      <c r="Y23" s="163">
        <v>42</v>
      </c>
      <c r="Z23" s="164">
        <f t="shared" si="31"/>
        <v>-5</v>
      </c>
      <c r="AA23" s="164">
        <f t="shared" si="32"/>
        <v>8</v>
      </c>
      <c r="AB23" s="1066"/>
      <c r="AC23" s="1080">
        <f t="shared" si="0"/>
        <v>462</v>
      </c>
      <c r="AD23" s="1080">
        <f t="shared" si="1"/>
        <v>504</v>
      </c>
      <c r="AE23" s="1081">
        <f t="shared" si="2"/>
        <v>966</v>
      </c>
      <c r="AF23" s="1080">
        <f t="shared" si="3"/>
        <v>126</v>
      </c>
      <c r="AG23" s="1080">
        <f t="shared" si="4"/>
        <v>168</v>
      </c>
      <c r="AH23" s="1081">
        <f t="shared" si="5"/>
        <v>294</v>
      </c>
      <c r="AI23" s="1080">
        <f t="shared" si="6"/>
        <v>210</v>
      </c>
      <c r="AJ23" s="1080">
        <f t="shared" si="7"/>
        <v>336</v>
      </c>
      <c r="AK23" s="1080">
        <f t="shared" si="8"/>
        <v>546</v>
      </c>
      <c r="AL23" s="1072"/>
      <c r="AM23" s="1075">
        <f t="shared" si="21"/>
        <v>2664</v>
      </c>
      <c r="AN23" s="168">
        <f t="shared" si="9"/>
        <v>0</v>
      </c>
      <c r="AO23" s="1075">
        <f t="shared" si="22"/>
        <v>2511</v>
      </c>
      <c r="AP23" s="168">
        <f t="shared" si="10"/>
        <v>0</v>
      </c>
      <c r="AQ23" s="1076">
        <f t="shared" si="11"/>
        <v>5175</v>
      </c>
      <c r="AR23" s="168">
        <f t="shared" si="12"/>
        <v>0</v>
      </c>
      <c r="AS23" s="1075">
        <f t="shared" si="23"/>
        <v>692</v>
      </c>
      <c r="AT23" s="168">
        <f t="shared" si="13"/>
        <v>0</v>
      </c>
      <c r="AU23" s="1075">
        <f t="shared" si="24"/>
        <v>707</v>
      </c>
      <c r="AV23" s="168">
        <f t="shared" si="14"/>
        <v>0</v>
      </c>
      <c r="AW23" s="1076">
        <f t="shared" si="15"/>
        <v>1399</v>
      </c>
      <c r="AX23" s="168">
        <f t="shared" si="16"/>
        <v>0</v>
      </c>
      <c r="AY23" s="1075">
        <f t="shared" si="25"/>
        <v>711</v>
      </c>
      <c r="AZ23" s="168">
        <f t="shared" si="17"/>
        <v>0</v>
      </c>
      <c r="BA23" s="1075">
        <f t="shared" si="26"/>
        <v>1048</v>
      </c>
      <c r="BB23" s="168">
        <f t="shared" si="18"/>
        <v>0</v>
      </c>
      <c r="BC23" s="1076">
        <f t="shared" si="19"/>
        <v>1759</v>
      </c>
      <c r="BD23" s="168">
        <f t="shared" si="20"/>
        <v>0</v>
      </c>
    </row>
    <row r="24" spans="2:56" ht="29.1" customHeight="1">
      <c r="B24" s="1077" t="s">
        <v>406</v>
      </c>
      <c r="C24" s="1078">
        <f>SUM(F95:F99)</f>
        <v>0</v>
      </c>
      <c r="D24" s="1078">
        <f>SUM(G95:G99)</f>
        <v>0</v>
      </c>
      <c r="E24" s="1078">
        <f>SUM(H95:H99)</f>
        <v>0</v>
      </c>
      <c r="F24" s="1079"/>
      <c r="G24" s="138" t="s">
        <v>548</v>
      </c>
      <c r="H24" s="138" t="s">
        <v>547</v>
      </c>
      <c r="I24" s="158" t="s">
        <v>550</v>
      </c>
      <c r="K24" s="170">
        <v>43</v>
      </c>
      <c r="L24" s="171">
        <v>15</v>
      </c>
      <c r="M24" s="172">
        <v>21</v>
      </c>
      <c r="N24" s="171">
        <v>7</v>
      </c>
      <c r="O24" s="172">
        <v>4</v>
      </c>
      <c r="P24" s="171">
        <v>4</v>
      </c>
      <c r="Q24" s="172">
        <v>14</v>
      </c>
      <c r="R24" s="1040"/>
      <c r="S24" s="163">
        <v>43</v>
      </c>
      <c r="T24" s="164">
        <f t="shared" si="27"/>
        <v>-15</v>
      </c>
      <c r="U24" s="164">
        <f t="shared" si="28"/>
        <v>21</v>
      </c>
      <c r="V24" s="163">
        <v>43</v>
      </c>
      <c r="W24" s="164">
        <f t="shared" si="29"/>
        <v>-7</v>
      </c>
      <c r="X24" s="164">
        <f t="shared" si="30"/>
        <v>4</v>
      </c>
      <c r="Y24" s="163">
        <v>43</v>
      </c>
      <c r="Z24" s="164">
        <f t="shared" si="31"/>
        <v>-4</v>
      </c>
      <c r="AA24" s="164">
        <f t="shared" si="32"/>
        <v>14</v>
      </c>
      <c r="AB24" s="1066"/>
      <c r="AC24" s="1080">
        <f t="shared" si="0"/>
        <v>645</v>
      </c>
      <c r="AD24" s="1080">
        <f t="shared" si="1"/>
        <v>903</v>
      </c>
      <c r="AE24" s="1081">
        <f t="shared" si="2"/>
        <v>1548</v>
      </c>
      <c r="AF24" s="1080">
        <f t="shared" si="3"/>
        <v>301</v>
      </c>
      <c r="AG24" s="1080">
        <f t="shared" si="4"/>
        <v>172</v>
      </c>
      <c r="AH24" s="1081">
        <f t="shared" si="5"/>
        <v>473</v>
      </c>
      <c r="AI24" s="1080">
        <f t="shared" si="6"/>
        <v>172</v>
      </c>
      <c r="AJ24" s="1080">
        <f t="shared" si="7"/>
        <v>602</v>
      </c>
      <c r="AK24" s="1080">
        <f t="shared" si="8"/>
        <v>774</v>
      </c>
      <c r="AL24" s="1072"/>
      <c r="AM24" s="1075">
        <f t="shared" si="21"/>
        <v>2679</v>
      </c>
      <c r="AN24" s="168">
        <f t="shared" si="9"/>
        <v>0</v>
      </c>
      <c r="AO24" s="1075">
        <f t="shared" si="22"/>
        <v>2532</v>
      </c>
      <c r="AP24" s="168">
        <f t="shared" si="10"/>
        <v>0</v>
      </c>
      <c r="AQ24" s="1076">
        <f t="shared" si="11"/>
        <v>5211</v>
      </c>
      <c r="AR24" s="168">
        <f t="shared" si="12"/>
        <v>0</v>
      </c>
      <c r="AS24" s="1075">
        <f t="shared" si="23"/>
        <v>699</v>
      </c>
      <c r="AT24" s="168">
        <f t="shared" si="13"/>
        <v>0</v>
      </c>
      <c r="AU24" s="1075">
        <f t="shared" si="24"/>
        <v>711</v>
      </c>
      <c r="AV24" s="168">
        <f t="shared" si="14"/>
        <v>0</v>
      </c>
      <c r="AW24" s="1076">
        <f t="shared" si="15"/>
        <v>1410</v>
      </c>
      <c r="AX24" s="168">
        <f t="shared" si="16"/>
        <v>0</v>
      </c>
      <c r="AY24" s="1075">
        <f t="shared" si="25"/>
        <v>715</v>
      </c>
      <c r="AZ24" s="168">
        <f t="shared" si="17"/>
        <v>0</v>
      </c>
      <c r="BA24" s="1075">
        <f t="shared" si="26"/>
        <v>1062</v>
      </c>
      <c r="BB24" s="168">
        <f t="shared" si="18"/>
        <v>0</v>
      </c>
      <c r="BC24" s="1076">
        <f t="shared" si="19"/>
        <v>1777</v>
      </c>
      <c r="BD24" s="168">
        <f t="shared" si="20"/>
        <v>0</v>
      </c>
    </row>
    <row r="25" spans="2:56" ht="29.1" customHeight="1">
      <c r="B25" s="1077" t="s">
        <v>408</v>
      </c>
      <c r="C25" s="1078">
        <f>SUM(F100:F104)</f>
        <v>0</v>
      </c>
      <c r="D25" s="1078">
        <f>SUM(G100:G104)</f>
        <v>0</v>
      </c>
      <c r="E25" s="1078">
        <f>SUM(H100:H104)</f>
        <v>0</v>
      </c>
      <c r="F25" s="1079"/>
      <c r="G25" s="138" t="str">
        <f>AT53</f>
        <v>30 ans 3 mois</v>
      </c>
      <c r="H25" s="138" t="str">
        <f>AV53</f>
        <v>29 ans 7 mois</v>
      </c>
      <c r="I25" s="138" t="str">
        <f>AX53</f>
        <v>29 ans 10 mois</v>
      </c>
      <c r="K25" s="170">
        <v>44</v>
      </c>
      <c r="L25" s="171">
        <v>7</v>
      </c>
      <c r="M25" s="172">
        <v>12</v>
      </c>
      <c r="N25" s="171">
        <v>1</v>
      </c>
      <c r="O25" s="172">
        <v>1</v>
      </c>
      <c r="P25" s="171">
        <v>4</v>
      </c>
      <c r="Q25" s="172">
        <v>9</v>
      </c>
      <c r="R25" s="1040"/>
      <c r="S25" s="163">
        <v>44</v>
      </c>
      <c r="T25" s="164">
        <f t="shared" si="27"/>
        <v>-7</v>
      </c>
      <c r="U25" s="164">
        <f t="shared" si="28"/>
        <v>12</v>
      </c>
      <c r="V25" s="163">
        <v>44</v>
      </c>
      <c r="W25" s="164">
        <f t="shared" si="29"/>
        <v>-1</v>
      </c>
      <c r="X25" s="164">
        <f t="shared" si="30"/>
        <v>1</v>
      </c>
      <c r="Y25" s="163">
        <v>44</v>
      </c>
      <c r="Z25" s="164">
        <f t="shared" si="31"/>
        <v>-4</v>
      </c>
      <c r="AA25" s="164">
        <f t="shared" si="32"/>
        <v>9</v>
      </c>
      <c r="AB25" s="1066"/>
      <c r="AC25" s="1080">
        <f t="shared" si="0"/>
        <v>308</v>
      </c>
      <c r="AD25" s="1080">
        <f t="shared" si="1"/>
        <v>528</v>
      </c>
      <c r="AE25" s="1081">
        <f t="shared" si="2"/>
        <v>836</v>
      </c>
      <c r="AF25" s="1080">
        <f t="shared" si="3"/>
        <v>44</v>
      </c>
      <c r="AG25" s="1080">
        <f t="shared" si="4"/>
        <v>44</v>
      </c>
      <c r="AH25" s="1081">
        <f t="shared" si="5"/>
        <v>88</v>
      </c>
      <c r="AI25" s="1080">
        <f t="shared" si="6"/>
        <v>176</v>
      </c>
      <c r="AJ25" s="1080">
        <f t="shared" si="7"/>
        <v>396</v>
      </c>
      <c r="AK25" s="1080">
        <f t="shared" si="8"/>
        <v>572</v>
      </c>
      <c r="AL25" s="1072"/>
      <c r="AM25" s="1075">
        <f t="shared" si="21"/>
        <v>2686</v>
      </c>
      <c r="AN25" s="168">
        <f t="shared" si="9"/>
        <v>0</v>
      </c>
      <c r="AO25" s="1075">
        <f t="shared" si="22"/>
        <v>2544</v>
      </c>
      <c r="AP25" s="168">
        <f t="shared" si="10"/>
        <v>0</v>
      </c>
      <c r="AQ25" s="1076">
        <f t="shared" si="11"/>
        <v>5230</v>
      </c>
      <c r="AR25" s="168">
        <f t="shared" si="12"/>
        <v>0</v>
      </c>
      <c r="AS25" s="1075">
        <f t="shared" si="23"/>
        <v>700</v>
      </c>
      <c r="AT25" s="168">
        <f t="shared" si="13"/>
        <v>0</v>
      </c>
      <c r="AU25" s="1075">
        <f t="shared" si="24"/>
        <v>712</v>
      </c>
      <c r="AV25" s="168">
        <f t="shared" si="14"/>
        <v>0</v>
      </c>
      <c r="AW25" s="1076">
        <f t="shared" si="15"/>
        <v>1412</v>
      </c>
      <c r="AX25" s="168">
        <f t="shared" si="16"/>
        <v>0</v>
      </c>
      <c r="AY25" s="1075">
        <f t="shared" si="25"/>
        <v>719</v>
      </c>
      <c r="AZ25" s="168">
        <f t="shared" si="17"/>
        <v>0</v>
      </c>
      <c r="BA25" s="1075">
        <f t="shared" si="26"/>
        <v>1071</v>
      </c>
      <c r="BB25" s="168">
        <f t="shared" si="18"/>
        <v>0</v>
      </c>
      <c r="BC25" s="1076">
        <f t="shared" si="19"/>
        <v>1790</v>
      </c>
      <c r="BD25" s="168">
        <f t="shared" si="20"/>
        <v>0</v>
      </c>
    </row>
    <row r="26" spans="2:56" ht="29.1" customHeight="1">
      <c r="B26" s="1082" t="s">
        <v>409</v>
      </c>
      <c r="C26" s="1078">
        <f>SUM(F105:F108)</f>
        <v>0</v>
      </c>
      <c r="D26" s="1078">
        <f>SUM(G105:G108)</f>
        <v>0</v>
      </c>
      <c r="E26" s="1078">
        <f>SUM(H105:H108)</f>
        <v>0</v>
      </c>
      <c r="F26" s="1079"/>
      <c r="G26" s="177"/>
      <c r="H26" s="177"/>
      <c r="I26" s="177"/>
      <c r="K26" s="170">
        <v>45</v>
      </c>
      <c r="L26" s="171">
        <v>5</v>
      </c>
      <c r="M26" s="172">
        <v>7</v>
      </c>
      <c r="N26" s="171">
        <v>3</v>
      </c>
      <c r="O26" s="172">
        <v>2</v>
      </c>
      <c r="P26" s="171">
        <v>2</v>
      </c>
      <c r="Q26" s="172">
        <v>4</v>
      </c>
      <c r="R26" s="1040"/>
      <c r="S26" s="163">
        <v>45</v>
      </c>
      <c r="T26" s="164">
        <f t="shared" si="27"/>
        <v>-5</v>
      </c>
      <c r="U26" s="164">
        <f t="shared" si="28"/>
        <v>7</v>
      </c>
      <c r="V26" s="163">
        <v>45</v>
      </c>
      <c r="W26" s="164">
        <f t="shared" si="29"/>
        <v>-3</v>
      </c>
      <c r="X26" s="164">
        <f t="shared" si="30"/>
        <v>2</v>
      </c>
      <c r="Y26" s="163">
        <v>45</v>
      </c>
      <c r="Z26" s="164">
        <f t="shared" si="31"/>
        <v>-2</v>
      </c>
      <c r="AA26" s="164">
        <f t="shared" si="32"/>
        <v>4</v>
      </c>
      <c r="AB26" s="1066"/>
      <c r="AC26" s="1080">
        <f t="shared" si="0"/>
        <v>225</v>
      </c>
      <c r="AD26" s="1080">
        <f t="shared" si="1"/>
        <v>315</v>
      </c>
      <c r="AE26" s="1081">
        <f t="shared" si="2"/>
        <v>540</v>
      </c>
      <c r="AF26" s="1080">
        <f t="shared" si="3"/>
        <v>135</v>
      </c>
      <c r="AG26" s="1080">
        <f t="shared" si="4"/>
        <v>90</v>
      </c>
      <c r="AH26" s="1081">
        <f t="shared" si="5"/>
        <v>225</v>
      </c>
      <c r="AI26" s="1080">
        <f t="shared" si="6"/>
        <v>90</v>
      </c>
      <c r="AJ26" s="1080">
        <f t="shared" si="7"/>
        <v>180</v>
      </c>
      <c r="AK26" s="1080">
        <f t="shared" si="8"/>
        <v>270</v>
      </c>
      <c r="AL26" s="1072"/>
      <c r="AM26" s="1075">
        <f t="shared" si="21"/>
        <v>2691</v>
      </c>
      <c r="AN26" s="168">
        <f t="shared" si="9"/>
        <v>0</v>
      </c>
      <c r="AO26" s="1075">
        <f t="shared" si="22"/>
        <v>2551</v>
      </c>
      <c r="AP26" s="168">
        <f t="shared" si="10"/>
        <v>0</v>
      </c>
      <c r="AQ26" s="1076">
        <f t="shared" si="11"/>
        <v>5242</v>
      </c>
      <c r="AR26" s="168">
        <f t="shared" si="12"/>
        <v>0</v>
      </c>
      <c r="AS26" s="1075">
        <f t="shared" si="23"/>
        <v>703</v>
      </c>
      <c r="AT26" s="168">
        <f t="shared" si="13"/>
        <v>0</v>
      </c>
      <c r="AU26" s="1075">
        <f t="shared" si="24"/>
        <v>714</v>
      </c>
      <c r="AV26" s="168">
        <f t="shared" si="14"/>
        <v>0</v>
      </c>
      <c r="AW26" s="1076">
        <f t="shared" si="15"/>
        <v>1417</v>
      </c>
      <c r="AX26" s="168">
        <f t="shared" si="16"/>
        <v>0</v>
      </c>
      <c r="AY26" s="1075">
        <f t="shared" si="25"/>
        <v>721</v>
      </c>
      <c r="AZ26" s="168">
        <f t="shared" si="17"/>
        <v>0</v>
      </c>
      <c r="BA26" s="1075">
        <f t="shared" si="26"/>
        <v>1075</v>
      </c>
      <c r="BB26" s="168">
        <f t="shared" si="18"/>
        <v>0</v>
      </c>
      <c r="BC26" s="1076">
        <f t="shared" si="19"/>
        <v>1796</v>
      </c>
      <c r="BD26" s="168">
        <f t="shared" si="20"/>
        <v>0</v>
      </c>
    </row>
    <row r="27" spans="2:56" ht="29.1" customHeight="1">
      <c r="B27" s="1083" t="s">
        <v>550</v>
      </c>
      <c r="C27" s="1084">
        <f>SUM(C18:C26)</f>
        <v>711</v>
      </c>
      <c r="D27" s="1084">
        <f>SUM(D18:D26)</f>
        <v>719</v>
      </c>
      <c r="E27" s="1084">
        <f>SUM(E18:E26)</f>
        <v>1430</v>
      </c>
      <c r="F27" s="1079"/>
      <c r="G27" s="177"/>
      <c r="H27" s="177"/>
      <c r="I27" s="177"/>
      <c r="K27" s="170">
        <v>46</v>
      </c>
      <c r="L27" s="171">
        <v>1</v>
      </c>
      <c r="M27" s="172">
        <v>6</v>
      </c>
      <c r="N27" s="171">
        <v>1</v>
      </c>
      <c r="O27" s="172">
        <v>0</v>
      </c>
      <c r="P27" s="171">
        <v>0</v>
      </c>
      <c r="Q27" s="172">
        <v>6</v>
      </c>
      <c r="R27" s="1040"/>
      <c r="S27" s="163">
        <v>46</v>
      </c>
      <c r="T27" s="164">
        <f t="shared" si="27"/>
        <v>-1</v>
      </c>
      <c r="U27" s="164">
        <f t="shared" si="28"/>
        <v>6</v>
      </c>
      <c r="V27" s="163">
        <v>46</v>
      </c>
      <c r="W27" s="164">
        <f t="shared" si="29"/>
        <v>-1</v>
      </c>
      <c r="X27" s="164">
        <f t="shared" si="30"/>
        <v>0</v>
      </c>
      <c r="Y27" s="163">
        <v>46</v>
      </c>
      <c r="Z27" s="164">
        <f t="shared" si="31"/>
        <v>0</v>
      </c>
      <c r="AA27" s="164">
        <f t="shared" si="32"/>
        <v>6</v>
      </c>
      <c r="AB27" s="1066"/>
      <c r="AC27" s="1080">
        <f t="shared" si="0"/>
        <v>46</v>
      </c>
      <c r="AD27" s="1080">
        <f t="shared" si="1"/>
        <v>276</v>
      </c>
      <c r="AE27" s="1081">
        <f t="shared" si="2"/>
        <v>322</v>
      </c>
      <c r="AF27" s="1080">
        <f t="shared" si="3"/>
        <v>46</v>
      </c>
      <c r="AG27" s="1080">
        <f t="shared" si="4"/>
        <v>0</v>
      </c>
      <c r="AH27" s="1081">
        <f t="shared" si="5"/>
        <v>46</v>
      </c>
      <c r="AI27" s="1080">
        <f t="shared" si="6"/>
        <v>0</v>
      </c>
      <c r="AJ27" s="1080">
        <f t="shared" si="7"/>
        <v>276</v>
      </c>
      <c r="AK27" s="1080">
        <f t="shared" si="8"/>
        <v>276</v>
      </c>
      <c r="AL27" s="1072"/>
      <c r="AM27" s="1075">
        <f t="shared" si="21"/>
        <v>2692</v>
      </c>
      <c r="AN27" s="168">
        <f t="shared" si="9"/>
        <v>0</v>
      </c>
      <c r="AO27" s="1075">
        <f t="shared" si="22"/>
        <v>2557</v>
      </c>
      <c r="AP27" s="168">
        <f t="shared" si="10"/>
        <v>0</v>
      </c>
      <c r="AQ27" s="1076">
        <f t="shared" si="11"/>
        <v>5249</v>
      </c>
      <c r="AR27" s="168">
        <f t="shared" si="12"/>
        <v>0</v>
      </c>
      <c r="AS27" s="1075">
        <f t="shared" si="23"/>
        <v>704</v>
      </c>
      <c r="AT27" s="168">
        <f t="shared" si="13"/>
        <v>0</v>
      </c>
      <c r="AU27" s="1075">
        <f t="shared" si="24"/>
        <v>714</v>
      </c>
      <c r="AV27" s="168">
        <f t="shared" si="14"/>
        <v>0</v>
      </c>
      <c r="AW27" s="1076">
        <f t="shared" si="15"/>
        <v>1418</v>
      </c>
      <c r="AX27" s="168">
        <f t="shared" si="16"/>
        <v>0</v>
      </c>
      <c r="AY27" s="1075">
        <f t="shared" si="25"/>
        <v>721</v>
      </c>
      <c r="AZ27" s="168">
        <f t="shared" si="17"/>
        <v>0</v>
      </c>
      <c r="BA27" s="1075">
        <f t="shared" si="26"/>
        <v>1081</v>
      </c>
      <c r="BB27" s="168">
        <f t="shared" si="18"/>
        <v>0</v>
      </c>
      <c r="BC27" s="1076">
        <f t="shared" si="19"/>
        <v>1802</v>
      </c>
      <c r="BD27" s="168">
        <f t="shared" si="20"/>
        <v>0</v>
      </c>
    </row>
    <row r="28" spans="2:56" ht="29.1" customHeight="1">
      <c r="B28" s="124"/>
      <c r="C28" s="124"/>
      <c r="D28" s="124"/>
      <c r="E28" s="124"/>
      <c r="F28" s="124"/>
      <c r="G28" s="177"/>
      <c r="H28" s="177"/>
      <c r="I28" s="177"/>
      <c r="K28" s="170">
        <v>47</v>
      </c>
      <c r="L28" s="171">
        <v>6</v>
      </c>
      <c r="M28" s="172">
        <v>9</v>
      </c>
      <c r="N28" s="171">
        <v>3</v>
      </c>
      <c r="O28" s="172">
        <v>1</v>
      </c>
      <c r="P28" s="171">
        <v>3</v>
      </c>
      <c r="Q28" s="172">
        <v>8</v>
      </c>
      <c r="R28" s="1040"/>
      <c r="S28" s="163">
        <v>47</v>
      </c>
      <c r="T28" s="164">
        <f t="shared" si="27"/>
        <v>-6</v>
      </c>
      <c r="U28" s="164">
        <f t="shared" si="28"/>
        <v>9</v>
      </c>
      <c r="V28" s="163">
        <v>47</v>
      </c>
      <c r="W28" s="164">
        <f t="shared" si="29"/>
        <v>-3</v>
      </c>
      <c r="X28" s="164">
        <f t="shared" si="30"/>
        <v>1</v>
      </c>
      <c r="Y28" s="163">
        <v>47</v>
      </c>
      <c r="Z28" s="164">
        <f t="shared" si="31"/>
        <v>-3</v>
      </c>
      <c r="AA28" s="164">
        <f t="shared" si="32"/>
        <v>8</v>
      </c>
      <c r="AB28" s="1066"/>
      <c r="AC28" s="1080">
        <f t="shared" si="0"/>
        <v>282</v>
      </c>
      <c r="AD28" s="1080">
        <f t="shared" si="1"/>
        <v>423</v>
      </c>
      <c r="AE28" s="1081">
        <f t="shared" si="2"/>
        <v>705</v>
      </c>
      <c r="AF28" s="1080">
        <f t="shared" si="3"/>
        <v>141</v>
      </c>
      <c r="AG28" s="1080">
        <f t="shared" si="4"/>
        <v>47</v>
      </c>
      <c r="AH28" s="1081">
        <f t="shared" si="5"/>
        <v>188</v>
      </c>
      <c r="AI28" s="1080">
        <f t="shared" si="6"/>
        <v>141</v>
      </c>
      <c r="AJ28" s="1080">
        <f t="shared" si="7"/>
        <v>376</v>
      </c>
      <c r="AK28" s="1080">
        <f t="shared" si="8"/>
        <v>517</v>
      </c>
      <c r="AL28" s="1072"/>
      <c r="AM28" s="1075">
        <f t="shared" si="21"/>
        <v>2698</v>
      </c>
      <c r="AN28" s="168">
        <f t="shared" si="9"/>
        <v>0</v>
      </c>
      <c r="AO28" s="1075">
        <f t="shared" si="22"/>
        <v>2566</v>
      </c>
      <c r="AP28" s="168">
        <f t="shared" si="10"/>
        <v>0</v>
      </c>
      <c r="AQ28" s="1076">
        <f t="shared" si="11"/>
        <v>5264</v>
      </c>
      <c r="AR28" s="168">
        <f t="shared" si="12"/>
        <v>0</v>
      </c>
      <c r="AS28" s="1075">
        <f t="shared" si="23"/>
        <v>707</v>
      </c>
      <c r="AT28" s="168">
        <f t="shared" si="13"/>
        <v>0</v>
      </c>
      <c r="AU28" s="1075">
        <f t="shared" si="24"/>
        <v>715</v>
      </c>
      <c r="AV28" s="168">
        <f t="shared" si="14"/>
        <v>0</v>
      </c>
      <c r="AW28" s="1076">
        <f t="shared" si="15"/>
        <v>1422</v>
      </c>
      <c r="AX28" s="168">
        <f t="shared" si="16"/>
        <v>0</v>
      </c>
      <c r="AY28" s="1075">
        <f t="shared" si="25"/>
        <v>724</v>
      </c>
      <c r="AZ28" s="168">
        <f t="shared" si="17"/>
        <v>0</v>
      </c>
      <c r="BA28" s="1075">
        <f t="shared" si="26"/>
        <v>1089</v>
      </c>
      <c r="BB28" s="168">
        <f t="shared" si="18"/>
        <v>0</v>
      </c>
      <c r="BC28" s="1076">
        <f t="shared" si="19"/>
        <v>1813</v>
      </c>
      <c r="BD28" s="168">
        <f t="shared" si="20"/>
        <v>0</v>
      </c>
    </row>
    <row r="29" spans="2:56" ht="29.1" customHeight="1">
      <c r="C29" s="1943" t="s">
        <v>411</v>
      </c>
      <c r="D29" s="1943"/>
      <c r="E29" s="1943"/>
      <c r="F29" s="148"/>
      <c r="K29" s="170">
        <v>48</v>
      </c>
      <c r="L29" s="171">
        <v>4</v>
      </c>
      <c r="M29" s="172">
        <v>5</v>
      </c>
      <c r="N29" s="171">
        <v>0</v>
      </c>
      <c r="O29" s="172">
        <v>0</v>
      </c>
      <c r="P29" s="171">
        <v>3</v>
      </c>
      <c r="Q29" s="172">
        <v>5</v>
      </c>
      <c r="R29" s="1040"/>
      <c r="S29" s="163">
        <v>48</v>
      </c>
      <c r="T29" s="164">
        <f t="shared" si="27"/>
        <v>-4</v>
      </c>
      <c r="U29" s="164">
        <f t="shared" si="28"/>
        <v>5</v>
      </c>
      <c r="V29" s="163">
        <v>48</v>
      </c>
      <c r="W29" s="164">
        <f t="shared" si="29"/>
        <v>0</v>
      </c>
      <c r="X29" s="164">
        <f t="shared" si="30"/>
        <v>0</v>
      </c>
      <c r="Y29" s="163">
        <v>48</v>
      </c>
      <c r="Z29" s="164">
        <f t="shared" si="31"/>
        <v>-3</v>
      </c>
      <c r="AA29" s="164">
        <f t="shared" si="32"/>
        <v>5</v>
      </c>
      <c r="AB29" s="1066"/>
      <c r="AC29" s="1080">
        <f t="shared" si="0"/>
        <v>192</v>
      </c>
      <c r="AD29" s="1080">
        <f t="shared" si="1"/>
        <v>240</v>
      </c>
      <c r="AE29" s="1081">
        <f t="shared" si="2"/>
        <v>432</v>
      </c>
      <c r="AF29" s="1080">
        <f t="shared" si="3"/>
        <v>0</v>
      </c>
      <c r="AG29" s="1080">
        <f t="shared" si="4"/>
        <v>0</v>
      </c>
      <c r="AH29" s="1081">
        <f t="shared" si="5"/>
        <v>0</v>
      </c>
      <c r="AI29" s="1080">
        <f t="shared" si="6"/>
        <v>144</v>
      </c>
      <c r="AJ29" s="1080">
        <f t="shared" si="7"/>
        <v>240</v>
      </c>
      <c r="AK29" s="1080">
        <f t="shared" si="8"/>
        <v>384</v>
      </c>
      <c r="AL29" s="1072"/>
      <c r="AM29" s="1075">
        <f t="shared" si="21"/>
        <v>2702</v>
      </c>
      <c r="AN29" s="168">
        <f t="shared" si="9"/>
        <v>0</v>
      </c>
      <c r="AO29" s="1075">
        <f t="shared" si="22"/>
        <v>2571</v>
      </c>
      <c r="AP29" s="168">
        <f t="shared" si="10"/>
        <v>0</v>
      </c>
      <c r="AQ29" s="1076">
        <f t="shared" si="11"/>
        <v>5273</v>
      </c>
      <c r="AR29" s="168">
        <f t="shared" si="12"/>
        <v>0</v>
      </c>
      <c r="AS29" s="1075">
        <f t="shared" si="23"/>
        <v>707</v>
      </c>
      <c r="AT29" s="168">
        <f t="shared" si="13"/>
        <v>0</v>
      </c>
      <c r="AU29" s="1075">
        <f t="shared" si="24"/>
        <v>715</v>
      </c>
      <c r="AV29" s="168">
        <f t="shared" si="14"/>
        <v>0</v>
      </c>
      <c r="AW29" s="1076">
        <f t="shared" si="15"/>
        <v>1422</v>
      </c>
      <c r="AX29" s="168">
        <f t="shared" si="16"/>
        <v>0</v>
      </c>
      <c r="AY29" s="1075">
        <f t="shared" si="25"/>
        <v>727</v>
      </c>
      <c r="AZ29" s="168">
        <f t="shared" si="17"/>
        <v>0</v>
      </c>
      <c r="BA29" s="1075">
        <f t="shared" si="26"/>
        <v>1094</v>
      </c>
      <c r="BB29" s="168">
        <f t="shared" si="18"/>
        <v>0</v>
      </c>
      <c r="BC29" s="1076">
        <f t="shared" si="19"/>
        <v>1821</v>
      </c>
      <c r="BD29" s="168">
        <f t="shared" si="20"/>
        <v>0</v>
      </c>
    </row>
    <row r="30" spans="2:56" ht="29.1" customHeight="1">
      <c r="B30" s="157" t="s">
        <v>734</v>
      </c>
      <c r="C30" s="138" t="s">
        <v>548</v>
      </c>
      <c r="D30" s="138" t="s">
        <v>547</v>
      </c>
      <c r="E30" s="158" t="s">
        <v>550</v>
      </c>
      <c r="F30" s="159"/>
      <c r="G30" s="1938" t="s">
        <v>411</v>
      </c>
      <c r="H30" s="1938"/>
      <c r="I30" s="1938"/>
      <c r="K30" s="170">
        <v>49</v>
      </c>
      <c r="L30" s="171">
        <v>6</v>
      </c>
      <c r="M30" s="172">
        <v>4</v>
      </c>
      <c r="N30" s="171">
        <v>1</v>
      </c>
      <c r="O30" s="172">
        <v>0</v>
      </c>
      <c r="P30" s="171">
        <v>5</v>
      </c>
      <c r="Q30" s="172">
        <v>4</v>
      </c>
      <c r="R30" s="1040"/>
      <c r="S30" s="163">
        <v>49</v>
      </c>
      <c r="T30" s="164">
        <f t="shared" si="27"/>
        <v>-6</v>
      </c>
      <c r="U30" s="164">
        <f t="shared" si="28"/>
        <v>4</v>
      </c>
      <c r="V30" s="163">
        <v>49</v>
      </c>
      <c r="W30" s="164">
        <f t="shared" si="29"/>
        <v>-1</v>
      </c>
      <c r="X30" s="164">
        <f t="shared" si="30"/>
        <v>0</v>
      </c>
      <c r="Y30" s="163">
        <v>49</v>
      </c>
      <c r="Z30" s="164">
        <f t="shared" si="31"/>
        <v>-5</v>
      </c>
      <c r="AA30" s="164">
        <f t="shared" si="32"/>
        <v>4</v>
      </c>
      <c r="AB30" s="1066"/>
      <c r="AC30" s="1080">
        <f t="shared" si="0"/>
        <v>294</v>
      </c>
      <c r="AD30" s="1080">
        <f t="shared" si="1"/>
        <v>196</v>
      </c>
      <c r="AE30" s="1081">
        <f t="shared" si="2"/>
        <v>490</v>
      </c>
      <c r="AF30" s="1080">
        <f t="shared" si="3"/>
        <v>49</v>
      </c>
      <c r="AG30" s="1080">
        <f t="shared" si="4"/>
        <v>0</v>
      </c>
      <c r="AH30" s="1081">
        <f t="shared" si="5"/>
        <v>49</v>
      </c>
      <c r="AI30" s="1080">
        <f t="shared" si="6"/>
        <v>245</v>
      </c>
      <c r="AJ30" s="1080">
        <f t="shared" si="7"/>
        <v>196</v>
      </c>
      <c r="AK30" s="1080">
        <f t="shared" si="8"/>
        <v>441</v>
      </c>
      <c r="AL30" s="1072"/>
      <c r="AM30" s="1075">
        <f t="shared" si="21"/>
        <v>2708</v>
      </c>
      <c r="AN30" s="168">
        <f t="shared" si="9"/>
        <v>0</v>
      </c>
      <c r="AO30" s="1075">
        <f t="shared" si="22"/>
        <v>2575</v>
      </c>
      <c r="AP30" s="168">
        <f t="shared" si="10"/>
        <v>0</v>
      </c>
      <c r="AQ30" s="1076">
        <f t="shared" si="11"/>
        <v>5283</v>
      </c>
      <c r="AR30" s="168">
        <f t="shared" si="12"/>
        <v>0</v>
      </c>
      <c r="AS30" s="1075">
        <f t="shared" si="23"/>
        <v>708</v>
      </c>
      <c r="AT30" s="168">
        <f t="shared" si="13"/>
        <v>0</v>
      </c>
      <c r="AU30" s="1075">
        <f t="shared" si="24"/>
        <v>715</v>
      </c>
      <c r="AV30" s="168">
        <f t="shared" si="14"/>
        <v>0</v>
      </c>
      <c r="AW30" s="1076">
        <f t="shared" si="15"/>
        <v>1423</v>
      </c>
      <c r="AX30" s="168">
        <f t="shared" si="16"/>
        <v>0</v>
      </c>
      <c r="AY30" s="1075">
        <f t="shared" si="25"/>
        <v>732</v>
      </c>
      <c r="AZ30" s="168">
        <f t="shared" si="17"/>
        <v>0</v>
      </c>
      <c r="BA30" s="1075">
        <f t="shared" si="26"/>
        <v>1098</v>
      </c>
      <c r="BB30" s="168">
        <f t="shared" si="18"/>
        <v>0</v>
      </c>
      <c r="BC30" s="1076">
        <f t="shared" si="19"/>
        <v>1830</v>
      </c>
      <c r="BD30" s="168">
        <f t="shared" si="20"/>
        <v>0</v>
      </c>
    </row>
    <row r="31" spans="2:56" ht="29.1" customHeight="1">
      <c r="B31" s="1077" t="s">
        <v>397</v>
      </c>
      <c r="C31" s="1078">
        <f>SUM(I64:I69)</f>
        <v>132</v>
      </c>
      <c r="D31" s="1078">
        <f>SUM(J64:J69)</f>
        <v>198</v>
      </c>
      <c r="E31" s="1078">
        <f>SUM(K64:K69)</f>
        <v>330</v>
      </c>
      <c r="F31" s="1079"/>
      <c r="G31" s="138" t="s">
        <v>399</v>
      </c>
      <c r="H31" s="138" t="s">
        <v>400</v>
      </c>
      <c r="I31" s="158" t="s">
        <v>550</v>
      </c>
      <c r="K31" s="170">
        <v>50</v>
      </c>
      <c r="L31" s="171">
        <v>3</v>
      </c>
      <c r="M31" s="172">
        <v>7</v>
      </c>
      <c r="N31" s="171">
        <v>1</v>
      </c>
      <c r="O31" s="172">
        <v>4</v>
      </c>
      <c r="P31" s="171">
        <v>2</v>
      </c>
      <c r="Q31" s="172">
        <v>3</v>
      </c>
      <c r="R31" s="1040"/>
      <c r="S31" s="163">
        <v>50</v>
      </c>
      <c r="T31" s="164">
        <f t="shared" si="27"/>
        <v>-3</v>
      </c>
      <c r="U31" s="164">
        <f t="shared" si="28"/>
        <v>7</v>
      </c>
      <c r="V31" s="163">
        <v>50</v>
      </c>
      <c r="W31" s="164">
        <f t="shared" si="29"/>
        <v>-1</v>
      </c>
      <c r="X31" s="164">
        <f t="shared" si="30"/>
        <v>4</v>
      </c>
      <c r="Y31" s="163">
        <v>50</v>
      </c>
      <c r="Z31" s="164">
        <f t="shared" si="31"/>
        <v>-2</v>
      </c>
      <c r="AA31" s="164">
        <f t="shared" si="32"/>
        <v>3</v>
      </c>
      <c r="AB31" s="1066"/>
      <c r="AC31" s="1080">
        <f t="shared" si="0"/>
        <v>150</v>
      </c>
      <c r="AD31" s="1080">
        <f t="shared" si="1"/>
        <v>350</v>
      </c>
      <c r="AE31" s="1081">
        <f t="shared" si="2"/>
        <v>500</v>
      </c>
      <c r="AF31" s="1080">
        <f t="shared" si="3"/>
        <v>50</v>
      </c>
      <c r="AG31" s="1080">
        <f t="shared" si="4"/>
        <v>200</v>
      </c>
      <c r="AH31" s="1081">
        <f t="shared" si="5"/>
        <v>250</v>
      </c>
      <c r="AI31" s="1080">
        <f t="shared" si="6"/>
        <v>100</v>
      </c>
      <c r="AJ31" s="1080">
        <f t="shared" si="7"/>
        <v>150</v>
      </c>
      <c r="AK31" s="1080">
        <f t="shared" si="8"/>
        <v>250</v>
      </c>
      <c r="AL31" s="1072"/>
      <c r="AM31" s="1075">
        <f t="shared" si="21"/>
        <v>2711</v>
      </c>
      <c r="AN31" s="168">
        <f t="shared" si="9"/>
        <v>0</v>
      </c>
      <c r="AO31" s="1075">
        <f t="shared" si="22"/>
        <v>2582</v>
      </c>
      <c r="AP31" s="168">
        <f t="shared" si="10"/>
        <v>0</v>
      </c>
      <c r="AQ31" s="1076">
        <f t="shared" si="11"/>
        <v>5293</v>
      </c>
      <c r="AR31" s="168">
        <f t="shared" si="12"/>
        <v>0</v>
      </c>
      <c r="AS31" s="1075">
        <f t="shared" si="23"/>
        <v>709</v>
      </c>
      <c r="AT31" s="168">
        <f t="shared" si="13"/>
        <v>0</v>
      </c>
      <c r="AU31" s="1075">
        <f t="shared" si="24"/>
        <v>719</v>
      </c>
      <c r="AV31" s="168">
        <f t="shared" si="14"/>
        <v>0</v>
      </c>
      <c r="AW31" s="1076">
        <f t="shared" si="15"/>
        <v>1428</v>
      </c>
      <c r="AX31" s="168">
        <f t="shared" si="16"/>
        <v>0</v>
      </c>
      <c r="AY31" s="1075">
        <f t="shared" si="25"/>
        <v>734</v>
      </c>
      <c r="AZ31" s="168">
        <f t="shared" si="17"/>
        <v>0</v>
      </c>
      <c r="BA31" s="1075">
        <f t="shared" si="26"/>
        <v>1101</v>
      </c>
      <c r="BB31" s="168">
        <f t="shared" si="18"/>
        <v>0</v>
      </c>
      <c r="BC31" s="1076">
        <f t="shared" si="19"/>
        <v>1835</v>
      </c>
      <c r="BD31" s="168">
        <f t="shared" si="20"/>
        <v>0</v>
      </c>
    </row>
    <row r="32" spans="2:56" ht="29.1" customHeight="1">
      <c r="B32" s="1077" t="s">
        <v>398</v>
      </c>
      <c r="C32" s="1078">
        <f>SUM(I70:I74)</f>
        <v>428</v>
      </c>
      <c r="D32" s="1078">
        <f>SUM(J70:J74)</f>
        <v>636</v>
      </c>
      <c r="E32" s="1078">
        <f>SUM(K70:K74)</f>
        <v>1064</v>
      </c>
      <c r="F32" s="1079"/>
      <c r="G32" s="175">
        <f>P51</f>
        <v>0.40010770059235323</v>
      </c>
      <c r="H32" s="175">
        <f>Q51</f>
        <v>0.59989229940764677</v>
      </c>
      <c r="I32" s="176">
        <v>1</v>
      </c>
      <c r="K32" s="170">
        <v>51</v>
      </c>
      <c r="L32" s="171">
        <v>4</v>
      </c>
      <c r="M32" s="172">
        <v>1</v>
      </c>
      <c r="N32" s="171">
        <v>0</v>
      </c>
      <c r="O32" s="172">
        <v>0</v>
      </c>
      <c r="P32" s="171">
        <v>2</v>
      </c>
      <c r="Q32" s="172">
        <v>1</v>
      </c>
      <c r="R32" s="1040"/>
      <c r="S32" s="163">
        <v>51</v>
      </c>
      <c r="T32" s="164">
        <f t="shared" si="27"/>
        <v>-4</v>
      </c>
      <c r="U32" s="164">
        <f t="shared" si="28"/>
        <v>1</v>
      </c>
      <c r="V32" s="163">
        <v>51</v>
      </c>
      <c r="W32" s="164">
        <f t="shared" si="29"/>
        <v>0</v>
      </c>
      <c r="X32" s="164">
        <f t="shared" si="30"/>
        <v>0</v>
      </c>
      <c r="Y32" s="163">
        <v>51</v>
      </c>
      <c r="Z32" s="164">
        <f t="shared" si="31"/>
        <v>-2</v>
      </c>
      <c r="AA32" s="164">
        <f t="shared" si="32"/>
        <v>1</v>
      </c>
      <c r="AB32" s="1066"/>
      <c r="AC32" s="1080">
        <f t="shared" si="0"/>
        <v>204</v>
      </c>
      <c r="AD32" s="1080">
        <f t="shared" si="1"/>
        <v>51</v>
      </c>
      <c r="AE32" s="1081">
        <f t="shared" si="2"/>
        <v>255</v>
      </c>
      <c r="AF32" s="1080">
        <f t="shared" si="3"/>
        <v>0</v>
      </c>
      <c r="AG32" s="1080">
        <f t="shared" si="4"/>
        <v>0</v>
      </c>
      <c r="AH32" s="1081">
        <f t="shared" si="5"/>
        <v>0</v>
      </c>
      <c r="AI32" s="1080">
        <f t="shared" si="6"/>
        <v>102</v>
      </c>
      <c r="AJ32" s="1080">
        <f t="shared" si="7"/>
        <v>51</v>
      </c>
      <c r="AK32" s="1080">
        <f t="shared" si="8"/>
        <v>153</v>
      </c>
      <c r="AL32" s="1072"/>
      <c r="AM32" s="1075">
        <f t="shared" si="21"/>
        <v>2715</v>
      </c>
      <c r="AN32" s="168">
        <f t="shared" si="9"/>
        <v>0</v>
      </c>
      <c r="AO32" s="1075">
        <f t="shared" si="22"/>
        <v>2583</v>
      </c>
      <c r="AP32" s="168">
        <f t="shared" si="10"/>
        <v>0</v>
      </c>
      <c r="AQ32" s="1076">
        <f t="shared" si="11"/>
        <v>5298</v>
      </c>
      <c r="AR32" s="168">
        <f t="shared" si="12"/>
        <v>0</v>
      </c>
      <c r="AS32" s="1075">
        <f t="shared" si="23"/>
        <v>709</v>
      </c>
      <c r="AT32" s="168">
        <f t="shared" si="13"/>
        <v>0</v>
      </c>
      <c r="AU32" s="1075">
        <f t="shared" si="24"/>
        <v>719</v>
      </c>
      <c r="AV32" s="168">
        <f t="shared" si="14"/>
        <v>0</v>
      </c>
      <c r="AW32" s="1076">
        <f t="shared" si="15"/>
        <v>1428</v>
      </c>
      <c r="AX32" s="168">
        <f t="shared" si="16"/>
        <v>0</v>
      </c>
      <c r="AY32" s="1075">
        <f t="shared" si="25"/>
        <v>736</v>
      </c>
      <c r="AZ32" s="168">
        <f t="shared" si="17"/>
        <v>0</v>
      </c>
      <c r="BA32" s="1075">
        <f t="shared" si="26"/>
        <v>1102</v>
      </c>
      <c r="BB32" s="168">
        <f t="shared" si="18"/>
        <v>0</v>
      </c>
      <c r="BC32" s="1076">
        <f t="shared" si="19"/>
        <v>1838</v>
      </c>
      <c r="BD32" s="168">
        <f t="shared" si="20"/>
        <v>0</v>
      </c>
    </row>
    <row r="33" spans="2:56" ht="29.1" customHeight="1">
      <c r="B33" s="1077" t="s">
        <v>401</v>
      </c>
      <c r="C33" s="1078">
        <f>SUM(I75:I79)</f>
        <v>119</v>
      </c>
      <c r="D33" s="1078">
        <f>SUM(J75:J79)</f>
        <v>164</v>
      </c>
      <c r="E33" s="1078">
        <f>SUM(K75:K79)</f>
        <v>283</v>
      </c>
      <c r="F33" s="1079"/>
      <c r="G33" s="1940" t="s">
        <v>403</v>
      </c>
      <c r="H33" s="1940"/>
      <c r="I33" s="1940"/>
      <c r="K33" s="170">
        <v>52</v>
      </c>
      <c r="L33" s="171">
        <v>0</v>
      </c>
      <c r="M33" s="172">
        <v>4</v>
      </c>
      <c r="N33" s="171">
        <v>0</v>
      </c>
      <c r="O33" s="172">
        <v>0</v>
      </c>
      <c r="P33" s="171">
        <v>0</v>
      </c>
      <c r="Q33" s="172">
        <v>3</v>
      </c>
      <c r="R33" s="1040"/>
      <c r="S33" s="163">
        <v>52</v>
      </c>
      <c r="T33" s="164">
        <f t="shared" si="27"/>
        <v>0</v>
      </c>
      <c r="U33" s="164">
        <f t="shared" si="28"/>
        <v>4</v>
      </c>
      <c r="V33" s="163">
        <v>52</v>
      </c>
      <c r="W33" s="164">
        <f t="shared" si="29"/>
        <v>0</v>
      </c>
      <c r="X33" s="164">
        <f t="shared" si="30"/>
        <v>0</v>
      </c>
      <c r="Y33" s="163">
        <v>52</v>
      </c>
      <c r="Z33" s="164">
        <f t="shared" si="31"/>
        <v>0</v>
      </c>
      <c r="AA33" s="164">
        <f t="shared" si="32"/>
        <v>3</v>
      </c>
      <c r="AB33" s="1066"/>
      <c r="AC33" s="1080">
        <f t="shared" si="0"/>
        <v>0</v>
      </c>
      <c r="AD33" s="1080">
        <f t="shared" si="1"/>
        <v>208</v>
      </c>
      <c r="AE33" s="1081">
        <f t="shared" si="2"/>
        <v>208</v>
      </c>
      <c r="AF33" s="1080">
        <f t="shared" si="3"/>
        <v>0</v>
      </c>
      <c r="AG33" s="1080">
        <f t="shared" si="4"/>
        <v>0</v>
      </c>
      <c r="AH33" s="1081">
        <f t="shared" si="5"/>
        <v>0</v>
      </c>
      <c r="AI33" s="1080">
        <f t="shared" si="6"/>
        <v>0</v>
      </c>
      <c r="AJ33" s="1080">
        <f t="shared" si="7"/>
        <v>156</v>
      </c>
      <c r="AK33" s="1080">
        <f t="shared" si="8"/>
        <v>156</v>
      </c>
      <c r="AL33" s="1072"/>
      <c r="AM33" s="1075">
        <f t="shared" si="21"/>
        <v>2715</v>
      </c>
      <c r="AN33" s="168">
        <f t="shared" si="9"/>
        <v>0</v>
      </c>
      <c r="AO33" s="1075">
        <f t="shared" si="22"/>
        <v>2587</v>
      </c>
      <c r="AP33" s="168">
        <f t="shared" si="10"/>
        <v>0</v>
      </c>
      <c r="AQ33" s="1076">
        <f t="shared" si="11"/>
        <v>5302</v>
      </c>
      <c r="AR33" s="168">
        <f t="shared" si="12"/>
        <v>0</v>
      </c>
      <c r="AS33" s="1075">
        <f t="shared" si="23"/>
        <v>709</v>
      </c>
      <c r="AT33" s="168">
        <f t="shared" si="13"/>
        <v>0</v>
      </c>
      <c r="AU33" s="1075">
        <f t="shared" si="24"/>
        <v>719</v>
      </c>
      <c r="AV33" s="168">
        <f t="shared" si="14"/>
        <v>0</v>
      </c>
      <c r="AW33" s="1076">
        <f t="shared" si="15"/>
        <v>1428</v>
      </c>
      <c r="AX33" s="168">
        <f t="shared" si="16"/>
        <v>0</v>
      </c>
      <c r="AY33" s="1075">
        <f t="shared" si="25"/>
        <v>736</v>
      </c>
      <c r="AZ33" s="168">
        <f t="shared" si="17"/>
        <v>0</v>
      </c>
      <c r="BA33" s="1075">
        <f t="shared" si="26"/>
        <v>1105</v>
      </c>
      <c r="BB33" s="168">
        <f t="shared" si="18"/>
        <v>0</v>
      </c>
      <c r="BC33" s="1076">
        <f t="shared" si="19"/>
        <v>1841</v>
      </c>
      <c r="BD33" s="168">
        <f t="shared" si="20"/>
        <v>0</v>
      </c>
    </row>
    <row r="34" spans="2:56" ht="29.1" customHeight="1">
      <c r="B34" s="1077" t="s">
        <v>402</v>
      </c>
      <c r="C34" s="1078">
        <f>SUM(I80:I84)</f>
        <v>36</v>
      </c>
      <c r="D34" s="1078">
        <f>SUM(J80:J84)</f>
        <v>64</v>
      </c>
      <c r="E34" s="1078">
        <f>SUM(K80:K84)</f>
        <v>100</v>
      </c>
      <c r="F34" s="1079"/>
      <c r="G34" s="138" t="s">
        <v>548</v>
      </c>
      <c r="H34" s="138" t="s">
        <v>547</v>
      </c>
      <c r="I34" s="158" t="s">
        <v>550</v>
      </c>
      <c r="K34" s="170">
        <v>53</v>
      </c>
      <c r="L34" s="171">
        <v>3</v>
      </c>
      <c r="M34" s="172">
        <v>3</v>
      </c>
      <c r="N34" s="171">
        <v>2</v>
      </c>
      <c r="O34" s="172">
        <v>0</v>
      </c>
      <c r="P34" s="171">
        <v>0</v>
      </c>
      <c r="Q34" s="172">
        <v>3</v>
      </c>
      <c r="R34" s="1040"/>
      <c r="S34" s="163">
        <v>53</v>
      </c>
      <c r="T34" s="164">
        <f t="shared" si="27"/>
        <v>-3</v>
      </c>
      <c r="U34" s="164">
        <f t="shared" si="28"/>
        <v>3</v>
      </c>
      <c r="V34" s="163">
        <v>53</v>
      </c>
      <c r="W34" s="164">
        <f t="shared" si="29"/>
        <v>-2</v>
      </c>
      <c r="X34" s="164">
        <f t="shared" si="30"/>
        <v>0</v>
      </c>
      <c r="Y34" s="163">
        <v>53</v>
      </c>
      <c r="Z34" s="164">
        <f t="shared" si="31"/>
        <v>0</v>
      </c>
      <c r="AA34" s="164">
        <f t="shared" si="32"/>
        <v>3</v>
      </c>
      <c r="AB34" s="1066"/>
      <c r="AC34" s="1080">
        <f t="shared" si="0"/>
        <v>159</v>
      </c>
      <c r="AD34" s="1080">
        <f t="shared" si="1"/>
        <v>159</v>
      </c>
      <c r="AE34" s="1081">
        <f t="shared" si="2"/>
        <v>318</v>
      </c>
      <c r="AF34" s="1080">
        <f t="shared" si="3"/>
        <v>106</v>
      </c>
      <c r="AG34" s="1080">
        <f t="shared" si="4"/>
        <v>0</v>
      </c>
      <c r="AH34" s="1081">
        <f t="shared" si="5"/>
        <v>106</v>
      </c>
      <c r="AI34" s="1080">
        <f t="shared" si="6"/>
        <v>0</v>
      </c>
      <c r="AJ34" s="1080">
        <f t="shared" si="7"/>
        <v>159</v>
      </c>
      <c r="AK34" s="1080">
        <f t="shared" si="8"/>
        <v>159</v>
      </c>
      <c r="AL34" s="1072"/>
      <c r="AM34" s="1075">
        <f t="shared" si="21"/>
        <v>2718</v>
      </c>
      <c r="AN34" s="168">
        <f t="shared" si="9"/>
        <v>0</v>
      </c>
      <c r="AO34" s="1075">
        <f t="shared" si="22"/>
        <v>2590</v>
      </c>
      <c r="AP34" s="168">
        <f t="shared" si="10"/>
        <v>0</v>
      </c>
      <c r="AQ34" s="1076">
        <f t="shared" si="11"/>
        <v>5308</v>
      </c>
      <c r="AR34" s="168">
        <f t="shared" si="12"/>
        <v>0</v>
      </c>
      <c r="AS34" s="1075">
        <f t="shared" si="23"/>
        <v>711</v>
      </c>
      <c r="AT34" s="168">
        <f t="shared" si="13"/>
        <v>0</v>
      </c>
      <c r="AU34" s="1075">
        <f t="shared" si="24"/>
        <v>719</v>
      </c>
      <c r="AV34" s="168">
        <f t="shared" si="14"/>
        <v>0</v>
      </c>
      <c r="AW34" s="1076">
        <f t="shared" si="15"/>
        <v>1430</v>
      </c>
      <c r="AX34" s="168">
        <f t="shared" si="16"/>
        <v>0</v>
      </c>
      <c r="AY34" s="1075">
        <f t="shared" si="25"/>
        <v>736</v>
      </c>
      <c r="AZ34" s="168">
        <f t="shared" si="17"/>
        <v>0</v>
      </c>
      <c r="BA34" s="1075">
        <f t="shared" si="26"/>
        <v>1108</v>
      </c>
      <c r="BB34" s="168">
        <f t="shared" si="18"/>
        <v>0</v>
      </c>
      <c r="BC34" s="1076">
        <f t="shared" si="19"/>
        <v>1844</v>
      </c>
      <c r="BD34" s="168">
        <f t="shared" si="20"/>
        <v>0</v>
      </c>
    </row>
    <row r="35" spans="2:56" ht="29.1" customHeight="1">
      <c r="B35" s="1077" t="s">
        <v>404</v>
      </c>
      <c r="C35" s="1078">
        <f>SUM(I85:I89)</f>
        <v>12</v>
      </c>
      <c r="D35" s="1078">
        <f>SUM(J85:J89)</f>
        <v>32</v>
      </c>
      <c r="E35" s="1078">
        <f>SUM(K85:K89)</f>
        <v>44</v>
      </c>
      <c r="F35" s="1079"/>
      <c r="G35" s="138" t="str">
        <f>CONCATENATE(AI54," ",AI55)</f>
        <v>32 ans 1 mois</v>
      </c>
      <c r="H35" s="138" t="str">
        <f>CONCATENATE(AJ54," ",AJ55)</f>
        <v>32 ans 1 mois</v>
      </c>
      <c r="I35" s="138" t="str">
        <f>CONCATENATE(AK54," ",AK55)</f>
        <v>32 ans 1 mois</v>
      </c>
      <c r="K35" s="170">
        <v>54</v>
      </c>
      <c r="L35" s="171">
        <v>0</v>
      </c>
      <c r="M35" s="172">
        <v>0</v>
      </c>
      <c r="N35" s="171">
        <v>0</v>
      </c>
      <c r="O35" s="172">
        <v>0</v>
      </c>
      <c r="P35" s="171">
        <v>0</v>
      </c>
      <c r="Q35" s="172">
        <v>0</v>
      </c>
      <c r="R35" s="1040"/>
      <c r="S35" s="163">
        <v>54</v>
      </c>
      <c r="T35" s="164">
        <f t="shared" si="27"/>
        <v>0</v>
      </c>
      <c r="U35" s="164">
        <f t="shared" si="28"/>
        <v>0</v>
      </c>
      <c r="V35" s="163">
        <v>54</v>
      </c>
      <c r="W35" s="164">
        <f t="shared" si="29"/>
        <v>0</v>
      </c>
      <c r="X35" s="164">
        <f t="shared" si="30"/>
        <v>0</v>
      </c>
      <c r="Y35" s="163">
        <v>54</v>
      </c>
      <c r="Z35" s="164">
        <f t="shared" si="31"/>
        <v>0</v>
      </c>
      <c r="AA35" s="164">
        <f t="shared" si="32"/>
        <v>0</v>
      </c>
      <c r="AB35" s="1066"/>
      <c r="AC35" s="1080">
        <f t="shared" si="0"/>
        <v>0</v>
      </c>
      <c r="AD35" s="1080">
        <f t="shared" si="1"/>
        <v>0</v>
      </c>
      <c r="AE35" s="1081">
        <f t="shared" si="2"/>
        <v>0</v>
      </c>
      <c r="AF35" s="1080">
        <f t="shared" si="3"/>
        <v>0</v>
      </c>
      <c r="AG35" s="1080">
        <f t="shared" si="4"/>
        <v>0</v>
      </c>
      <c r="AH35" s="1081">
        <f t="shared" si="5"/>
        <v>0</v>
      </c>
      <c r="AI35" s="1080">
        <f t="shared" si="6"/>
        <v>0</v>
      </c>
      <c r="AJ35" s="1080">
        <f t="shared" si="7"/>
        <v>0</v>
      </c>
      <c r="AK35" s="1080">
        <f t="shared" si="8"/>
        <v>0</v>
      </c>
      <c r="AL35" s="1072"/>
      <c r="AM35" s="1075">
        <f t="shared" si="21"/>
        <v>2718</v>
      </c>
      <c r="AN35" s="168">
        <f t="shared" si="9"/>
        <v>0</v>
      </c>
      <c r="AO35" s="1075">
        <f t="shared" si="22"/>
        <v>2590</v>
      </c>
      <c r="AP35" s="168">
        <f t="shared" si="10"/>
        <v>0</v>
      </c>
      <c r="AQ35" s="1076">
        <f t="shared" si="11"/>
        <v>5308</v>
      </c>
      <c r="AR35" s="168">
        <f t="shared" si="12"/>
        <v>0</v>
      </c>
      <c r="AS35" s="1075">
        <f t="shared" si="23"/>
        <v>711</v>
      </c>
      <c r="AT35" s="168">
        <f t="shared" si="13"/>
        <v>0</v>
      </c>
      <c r="AU35" s="1075">
        <f t="shared" si="24"/>
        <v>719</v>
      </c>
      <c r="AV35" s="168">
        <f t="shared" si="14"/>
        <v>0</v>
      </c>
      <c r="AW35" s="1076">
        <f t="shared" si="15"/>
        <v>1430</v>
      </c>
      <c r="AX35" s="168">
        <f t="shared" si="16"/>
        <v>0</v>
      </c>
      <c r="AY35" s="1075">
        <f t="shared" si="25"/>
        <v>736</v>
      </c>
      <c r="AZ35" s="168">
        <f t="shared" si="17"/>
        <v>0</v>
      </c>
      <c r="BA35" s="1075">
        <f t="shared" si="26"/>
        <v>1108</v>
      </c>
      <c r="BB35" s="168">
        <f t="shared" si="18"/>
        <v>0</v>
      </c>
      <c r="BC35" s="1076">
        <f t="shared" si="19"/>
        <v>1844</v>
      </c>
      <c r="BD35" s="168">
        <f t="shared" si="20"/>
        <v>0</v>
      </c>
    </row>
    <row r="36" spans="2:56" ht="29.1" customHeight="1">
      <c r="B36" s="1077" t="s">
        <v>405</v>
      </c>
      <c r="C36" s="1078">
        <f>SUM(I90:I94)</f>
        <v>9</v>
      </c>
      <c r="D36" s="1078">
        <f>SUM(J90:J94)</f>
        <v>14</v>
      </c>
      <c r="E36" s="1078">
        <f>SUM(K90:K94)</f>
        <v>23</v>
      </c>
      <c r="F36" s="1079"/>
      <c r="G36" s="1940" t="s">
        <v>407</v>
      </c>
      <c r="H36" s="1940"/>
      <c r="I36" s="1940"/>
      <c r="K36" s="170">
        <v>55</v>
      </c>
      <c r="L36" s="171">
        <v>2</v>
      </c>
      <c r="M36" s="172">
        <v>1</v>
      </c>
      <c r="N36" s="171">
        <v>0</v>
      </c>
      <c r="O36" s="172">
        <v>0</v>
      </c>
      <c r="P36" s="171">
        <v>1</v>
      </c>
      <c r="Q36" s="172">
        <v>1</v>
      </c>
      <c r="R36" s="1040"/>
      <c r="S36" s="163">
        <v>55</v>
      </c>
      <c r="T36" s="164">
        <f t="shared" si="27"/>
        <v>-2</v>
      </c>
      <c r="U36" s="164">
        <f t="shared" si="28"/>
        <v>1</v>
      </c>
      <c r="V36" s="163">
        <v>55</v>
      </c>
      <c r="W36" s="164">
        <f t="shared" si="29"/>
        <v>0</v>
      </c>
      <c r="X36" s="164">
        <f t="shared" si="30"/>
        <v>0</v>
      </c>
      <c r="Y36" s="163">
        <v>55</v>
      </c>
      <c r="Z36" s="164">
        <f t="shared" si="31"/>
        <v>-1</v>
      </c>
      <c r="AA36" s="164">
        <f t="shared" si="32"/>
        <v>1</v>
      </c>
      <c r="AB36" s="1066"/>
      <c r="AC36" s="1080">
        <f t="shared" si="0"/>
        <v>110</v>
      </c>
      <c r="AD36" s="1080">
        <f t="shared" si="1"/>
        <v>55</v>
      </c>
      <c r="AE36" s="1081">
        <f t="shared" si="2"/>
        <v>165</v>
      </c>
      <c r="AF36" s="1080">
        <f t="shared" si="3"/>
        <v>0</v>
      </c>
      <c r="AG36" s="1080">
        <f t="shared" si="4"/>
        <v>0</v>
      </c>
      <c r="AH36" s="1081">
        <f t="shared" si="5"/>
        <v>0</v>
      </c>
      <c r="AI36" s="1080">
        <f t="shared" si="6"/>
        <v>55</v>
      </c>
      <c r="AJ36" s="1080">
        <f t="shared" si="7"/>
        <v>55</v>
      </c>
      <c r="AK36" s="1080">
        <f t="shared" si="8"/>
        <v>110</v>
      </c>
      <c r="AL36" s="1072"/>
      <c r="AM36" s="1075">
        <f t="shared" si="21"/>
        <v>2720</v>
      </c>
      <c r="AN36" s="168">
        <f t="shared" si="9"/>
        <v>0</v>
      </c>
      <c r="AO36" s="1075">
        <f t="shared" si="22"/>
        <v>2591</v>
      </c>
      <c r="AP36" s="168">
        <f t="shared" si="10"/>
        <v>0</v>
      </c>
      <c r="AQ36" s="1076">
        <f t="shared" si="11"/>
        <v>5311</v>
      </c>
      <c r="AR36" s="168">
        <f t="shared" si="12"/>
        <v>0</v>
      </c>
      <c r="AS36" s="1075">
        <f t="shared" si="23"/>
        <v>711</v>
      </c>
      <c r="AT36" s="168">
        <f t="shared" si="13"/>
        <v>0</v>
      </c>
      <c r="AU36" s="1075">
        <f t="shared" si="24"/>
        <v>719</v>
      </c>
      <c r="AV36" s="168">
        <f t="shared" si="14"/>
        <v>0</v>
      </c>
      <c r="AW36" s="1076">
        <f t="shared" si="15"/>
        <v>1430</v>
      </c>
      <c r="AX36" s="168">
        <f t="shared" si="16"/>
        <v>0</v>
      </c>
      <c r="AY36" s="1075">
        <f t="shared" si="25"/>
        <v>737</v>
      </c>
      <c r="AZ36" s="168">
        <f t="shared" si="17"/>
        <v>0</v>
      </c>
      <c r="BA36" s="1075">
        <f t="shared" si="26"/>
        <v>1109</v>
      </c>
      <c r="BB36" s="168">
        <f t="shared" si="18"/>
        <v>0</v>
      </c>
      <c r="BC36" s="1076">
        <f t="shared" si="19"/>
        <v>1846</v>
      </c>
      <c r="BD36" s="168">
        <f t="shared" si="20"/>
        <v>0</v>
      </c>
    </row>
    <row r="37" spans="2:56" ht="29.1" customHeight="1">
      <c r="B37" s="1077" t="s">
        <v>406</v>
      </c>
      <c r="C37" s="1078">
        <f>SUM(I95:I99)</f>
        <v>5</v>
      </c>
      <c r="D37" s="1078">
        <f>SUM(J95:J99)</f>
        <v>5</v>
      </c>
      <c r="E37" s="1078">
        <f>SUM(K95:K99)</f>
        <v>10</v>
      </c>
      <c r="F37" s="1079"/>
      <c r="G37" s="138" t="s">
        <v>548</v>
      </c>
      <c r="H37" s="138" t="s">
        <v>547</v>
      </c>
      <c r="I37" s="158" t="s">
        <v>550</v>
      </c>
      <c r="K37" s="170">
        <v>56</v>
      </c>
      <c r="L37" s="171">
        <v>1</v>
      </c>
      <c r="M37" s="172">
        <v>2</v>
      </c>
      <c r="N37" s="171">
        <v>0</v>
      </c>
      <c r="O37" s="172">
        <v>0</v>
      </c>
      <c r="P37" s="171">
        <v>1</v>
      </c>
      <c r="Q37" s="172">
        <v>2</v>
      </c>
      <c r="R37" s="1040"/>
      <c r="S37" s="163">
        <v>56</v>
      </c>
      <c r="T37" s="164">
        <f t="shared" si="27"/>
        <v>-1</v>
      </c>
      <c r="U37" s="164">
        <f t="shared" si="28"/>
        <v>2</v>
      </c>
      <c r="V37" s="163">
        <v>56</v>
      </c>
      <c r="W37" s="164">
        <f t="shared" si="29"/>
        <v>0</v>
      </c>
      <c r="X37" s="164">
        <f t="shared" si="30"/>
        <v>0</v>
      </c>
      <c r="Y37" s="163">
        <v>56</v>
      </c>
      <c r="Z37" s="164">
        <f t="shared" si="31"/>
        <v>-1</v>
      </c>
      <c r="AA37" s="164">
        <f t="shared" si="32"/>
        <v>2</v>
      </c>
      <c r="AB37" s="1066"/>
      <c r="AC37" s="1080">
        <f t="shared" si="0"/>
        <v>56</v>
      </c>
      <c r="AD37" s="1080">
        <f t="shared" si="1"/>
        <v>112</v>
      </c>
      <c r="AE37" s="1081">
        <f t="shared" si="2"/>
        <v>168</v>
      </c>
      <c r="AF37" s="1080">
        <f t="shared" si="3"/>
        <v>0</v>
      </c>
      <c r="AG37" s="1080">
        <f t="shared" si="4"/>
        <v>0</v>
      </c>
      <c r="AH37" s="1081">
        <f t="shared" si="5"/>
        <v>0</v>
      </c>
      <c r="AI37" s="1080">
        <f t="shared" si="6"/>
        <v>56</v>
      </c>
      <c r="AJ37" s="1080">
        <f t="shared" si="7"/>
        <v>112</v>
      </c>
      <c r="AK37" s="1080">
        <f t="shared" si="8"/>
        <v>168</v>
      </c>
      <c r="AL37" s="1072"/>
      <c r="AM37" s="1075">
        <f t="shared" si="21"/>
        <v>2721</v>
      </c>
      <c r="AN37" s="168">
        <f t="shared" si="9"/>
        <v>0</v>
      </c>
      <c r="AO37" s="1075">
        <f t="shared" si="22"/>
        <v>2593</v>
      </c>
      <c r="AP37" s="168">
        <f t="shared" si="10"/>
        <v>0</v>
      </c>
      <c r="AQ37" s="1076">
        <f t="shared" si="11"/>
        <v>5314</v>
      </c>
      <c r="AR37" s="168">
        <f t="shared" si="12"/>
        <v>0</v>
      </c>
      <c r="AS37" s="1075">
        <f t="shared" si="23"/>
        <v>711</v>
      </c>
      <c r="AT37" s="168">
        <f t="shared" si="13"/>
        <v>0</v>
      </c>
      <c r="AU37" s="1075">
        <f t="shared" si="24"/>
        <v>719</v>
      </c>
      <c r="AV37" s="168">
        <f t="shared" si="14"/>
        <v>0</v>
      </c>
      <c r="AW37" s="1076">
        <f t="shared" si="15"/>
        <v>1430</v>
      </c>
      <c r="AX37" s="168">
        <f t="shared" si="16"/>
        <v>0</v>
      </c>
      <c r="AY37" s="1075">
        <f t="shared" si="25"/>
        <v>738</v>
      </c>
      <c r="AZ37" s="168">
        <f t="shared" si="17"/>
        <v>0</v>
      </c>
      <c r="BA37" s="1075">
        <f t="shared" si="26"/>
        <v>1111</v>
      </c>
      <c r="BB37" s="168">
        <f t="shared" si="18"/>
        <v>0</v>
      </c>
      <c r="BC37" s="1076">
        <f t="shared" si="19"/>
        <v>1849</v>
      </c>
      <c r="BD37" s="168">
        <f t="shared" si="20"/>
        <v>0</v>
      </c>
    </row>
    <row r="38" spans="2:56" ht="29.1" customHeight="1">
      <c r="B38" s="1077" t="s">
        <v>408</v>
      </c>
      <c r="C38" s="1078">
        <f>SUM(I100:I104)</f>
        <v>2</v>
      </c>
      <c r="D38" s="1078">
        <f>SUM(J100:J104)</f>
        <v>1</v>
      </c>
      <c r="E38" s="1078">
        <f>SUM(K100:K104)</f>
        <v>3</v>
      </c>
      <c r="F38" s="1079"/>
      <c r="G38" s="138" t="str">
        <f>AZ53</f>
        <v>31 ans 5 mois</v>
      </c>
      <c r="H38" s="138" t="str">
        <f>BB53</f>
        <v>31 ans 2 mois</v>
      </c>
      <c r="I38" s="158" t="str">
        <f>BD53</f>
        <v>31 ans 3 mois</v>
      </c>
      <c r="K38" s="170">
        <v>57</v>
      </c>
      <c r="L38" s="171">
        <v>3</v>
      </c>
      <c r="M38" s="172">
        <v>0</v>
      </c>
      <c r="N38" s="171">
        <v>0</v>
      </c>
      <c r="O38" s="172">
        <v>0</v>
      </c>
      <c r="P38" s="171">
        <v>3</v>
      </c>
      <c r="Q38" s="172">
        <v>0</v>
      </c>
      <c r="R38" s="1040"/>
      <c r="S38" s="163">
        <v>57</v>
      </c>
      <c r="T38" s="164">
        <f t="shared" si="27"/>
        <v>-3</v>
      </c>
      <c r="U38" s="164">
        <f t="shared" si="28"/>
        <v>0</v>
      </c>
      <c r="V38" s="163">
        <v>57</v>
      </c>
      <c r="W38" s="164">
        <f t="shared" si="29"/>
        <v>0</v>
      </c>
      <c r="X38" s="164">
        <f t="shared" si="30"/>
        <v>0</v>
      </c>
      <c r="Y38" s="163">
        <v>57</v>
      </c>
      <c r="Z38" s="164">
        <f t="shared" si="31"/>
        <v>-3</v>
      </c>
      <c r="AA38" s="164">
        <f t="shared" si="32"/>
        <v>0</v>
      </c>
      <c r="AB38" s="1066"/>
      <c r="AC38" s="1080">
        <f t="shared" si="0"/>
        <v>171</v>
      </c>
      <c r="AD38" s="1080">
        <f t="shared" si="1"/>
        <v>0</v>
      </c>
      <c r="AE38" s="1081">
        <f t="shared" si="2"/>
        <v>171</v>
      </c>
      <c r="AF38" s="1080">
        <f t="shared" si="3"/>
        <v>0</v>
      </c>
      <c r="AG38" s="1080">
        <f t="shared" si="4"/>
        <v>0</v>
      </c>
      <c r="AH38" s="1081">
        <f t="shared" si="5"/>
        <v>0</v>
      </c>
      <c r="AI38" s="1080">
        <f t="shared" si="6"/>
        <v>171</v>
      </c>
      <c r="AJ38" s="1080">
        <f t="shared" si="7"/>
        <v>0</v>
      </c>
      <c r="AK38" s="1080">
        <f t="shared" si="8"/>
        <v>171</v>
      </c>
      <c r="AL38" s="1072"/>
      <c r="AM38" s="1075">
        <f t="shared" si="21"/>
        <v>2724</v>
      </c>
      <c r="AN38" s="168">
        <f t="shared" si="9"/>
        <v>0</v>
      </c>
      <c r="AO38" s="1075">
        <f t="shared" si="22"/>
        <v>2593</v>
      </c>
      <c r="AP38" s="168">
        <f t="shared" si="10"/>
        <v>0</v>
      </c>
      <c r="AQ38" s="1076">
        <f t="shared" si="11"/>
        <v>5317</v>
      </c>
      <c r="AR38" s="168">
        <f t="shared" si="12"/>
        <v>0</v>
      </c>
      <c r="AS38" s="1075">
        <f t="shared" si="23"/>
        <v>711</v>
      </c>
      <c r="AT38" s="168">
        <f t="shared" si="13"/>
        <v>0</v>
      </c>
      <c r="AU38" s="1075">
        <f t="shared" si="24"/>
        <v>719</v>
      </c>
      <c r="AV38" s="168">
        <f t="shared" si="14"/>
        <v>0</v>
      </c>
      <c r="AW38" s="1076">
        <f t="shared" si="15"/>
        <v>1430</v>
      </c>
      <c r="AX38" s="168">
        <f t="shared" si="16"/>
        <v>0</v>
      </c>
      <c r="AY38" s="1075">
        <f t="shared" si="25"/>
        <v>741</v>
      </c>
      <c r="AZ38" s="168">
        <f t="shared" si="17"/>
        <v>0</v>
      </c>
      <c r="BA38" s="1075">
        <f t="shared" si="26"/>
        <v>1111</v>
      </c>
      <c r="BB38" s="168">
        <f t="shared" si="18"/>
        <v>0</v>
      </c>
      <c r="BC38" s="1076">
        <f t="shared" si="19"/>
        <v>1852</v>
      </c>
      <c r="BD38" s="168">
        <f t="shared" si="20"/>
        <v>0</v>
      </c>
    </row>
    <row r="39" spans="2:56" ht="29.1" customHeight="1">
      <c r="B39" s="1082" t="s">
        <v>409</v>
      </c>
      <c r="C39" s="1078">
        <f>SUM(I105:I108)</f>
        <v>0</v>
      </c>
      <c r="D39" s="1078">
        <f>SUM(J105:J108)</f>
        <v>0</v>
      </c>
      <c r="E39" s="1078">
        <f>SUM(K105:K108)</f>
        <v>0</v>
      </c>
      <c r="F39" s="1079"/>
      <c r="G39" s="177"/>
      <c r="H39" s="177"/>
      <c r="I39" s="177"/>
      <c r="K39" s="170">
        <v>58</v>
      </c>
      <c r="L39" s="171">
        <v>0</v>
      </c>
      <c r="M39" s="172">
        <v>2</v>
      </c>
      <c r="N39" s="171">
        <v>0</v>
      </c>
      <c r="O39" s="172">
        <v>0</v>
      </c>
      <c r="P39" s="171">
        <v>0</v>
      </c>
      <c r="Q39" s="172">
        <v>2</v>
      </c>
      <c r="R39" s="1040"/>
      <c r="S39" s="163">
        <v>58</v>
      </c>
      <c r="T39" s="164">
        <f t="shared" si="27"/>
        <v>0</v>
      </c>
      <c r="U39" s="164">
        <f t="shared" si="28"/>
        <v>2</v>
      </c>
      <c r="V39" s="163">
        <v>58</v>
      </c>
      <c r="W39" s="164">
        <f t="shared" si="29"/>
        <v>0</v>
      </c>
      <c r="X39" s="164">
        <f t="shared" si="30"/>
        <v>0</v>
      </c>
      <c r="Y39" s="163">
        <v>58</v>
      </c>
      <c r="Z39" s="164">
        <f t="shared" si="31"/>
        <v>0</v>
      </c>
      <c r="AA39" s="164">
        <f t="shared" si="32"/>
        <v>2</v>
      </c>
      <c r="AB39" s="1066"/>
      <c r="AC39" s="1080">
        <f t="shared" si="0"/>
        <v>0</v>
      </c>
      <c r="AD39" s="1080">
        <f t="shared" si="1"/>
        <v>116</v>
      </c>
      <c r="AE39" s="1081">
        <f t="shared" si="2"/>
        <v>116</v>
      </c>
      <c r="AF39" s="1080">
        <f t="shared" si="3"/>
        <v>0</v>
      </c>
      <c r="AG39" s="1080">
        <f t="shared" si="4"/>
        <v>0</v>
      </c>
      <c r="AH39" s="1081">
        <f t="shared" si="5"/>
        <v>0</v>
      </c>
      <c r="AI39" s="1080">
        <f t="shared" si="6"/>
        <v>0</v>
      </c>
      <c r="AJ39" s="1080">
        <f t="shared" si="7"/>
        <v>116</v>
      </c>
      <c r="AK39" s="1080">
        <f t="shared" si="8"/>
        <v>116</v>
      </c>
      <c r="AL39" s="1072"/>
      <c r="AM39" s="1075">
        <f t="shared" si="21"/>
        <v>2724</v>
      </c>
      <c r="AN39" s="168">
        <f t="shared" si="9"/>
        <v>0</v>
      </c>
      <c r="AO39" s="1075">
        <f t="shared" si="22"/>
        <v>2595</v>
      </c>
      <c r="AP39" s="168">
        <f t="shared" si="10"/>
        <v>0</v>
      </c>
      <c r="AQ39" s="1076">
        <f t="shared" si="11"/>
        <v>5319</v>
      </c>
      <c r="AR39" s="168">
        <f t="shared" si="12"/>
        <v>0</v>
      </c>
      <c r="AS39" s="1075">
        <f t="shared" si="23"/>
        <v>711</v>
      </c>
      <c r="AT39" s="168">
        <f t="shared" si="13"/>
        <v>0</v>
      </c>
      <c r="AU39" s="1075">
        <f t="shared" si="24"/>
        <v>719</v>
      </c>
      <c r="AV39" s="168">
        <f t="shared" si="14"/>
        <v>0</v>
      </c>
      <c r="AW39" s="1076">
        <f t="shared" si="15"/>
        <v>1430</v>
      </c>
      <c r="AX39" s="168">
        <f t="shared" si="16"/>
        <v>0</v>
      </c>
      <c r="AY39" s="1075">
        <f t="shared" si="25"/>
        <v>741</v>
      </c>
      <c r="AZ39" s="168">
        <f t="shared" si="17"/>
        <v>0</v>
      </c>
      <c r="BA39" s="1075">
        <f t="shared" si="26"/>
        <v>1113</v>
      </c>
      <c r="BB39" s="168">
        <f t="shared" si="18"/>
        <v>0</v>
      </c>
      <c r="BC39" s="1076">
        <f t="shared" si="19"/>
        <v>1854</v>
      </c>
      <c r="BD39" s="168">
        <f t="shared" si="20"/>
        <v>0</v>
      </c>
    </row>
    <row r="40" spans="2:56" ht="29.1" customHeight="1">
      <c r="B40" s="1083" t="s">
        <v>550</v>
      </c>
      <c r="C40" s="1084">
        <f>SUM(C31:C39)</f>
        <v>743</v>
      </c>
      <c r="D40" s="1084">
        <f>SUM(D31:D39)</f>
        <v>1114</v>
      </c>
      <c r="E40" s="1084">
        <f>SUM(E31:E39)</f>
        <v>1857</v>
      </c>
      <c r="F40" s="1079"/>
      <c r="G40" s="177"/>
      <c r="H40" s="177"/>
      <c r="I40" s="177"/>
      <c r="K40" s="170">
        <v>59</v>
      </c>
      <c r="L40" s="171">
        <v>0</v>
      </c>
      <c r="M40" s="172">
        <v>1</v>
      </c>
      <c r="N40" s="171">
        <v>0</v>
      </c>
      <c r="O40" s="172">
        <v>0</v>
      </c>
      <c r="P40" s="171">
        <v>0</v>
      </c>
      <c r="Q40" s="172">
        <v>1</v>
      </c>
      <c r="R40" s="1040"/>
      <c r="S40" s="163">
        <v>59</v>
      </c>
      <c r="T40" s="164">
        <f t="shared" si="27"/>
        <v>0</v>
      </c>
      <c r="U40" s="164">
        <f t="shared" si="28"/>
        <v>1</v>
      </c>
      <c r="V40" s="163">
        <v>59</v>
      </c>
      <c r="W40" s="164">
        <f t="shared" si="29"/>
        <v>0</v>
      </c>
      <c r="X40" s="164">
        <f t="shared" si="30"/>
        <v>0</v>
      </c>
      <c r="Y40" s="163">
        <v>59</v>
      </c>
      <c r="Z40" s="164">
        <f t="shared" si="31"/>
        <v>0</v>
      </c>
      <c r="AA40" s="164">
        <f t="shared" si="32"/>
        <v>1</v>
      </c>
      <c r="AB40" s="1066"/>
      <c r="AC40" s="1080">
        <f t="shared" si="0"/>
        <v>0</v>
      </c>
      <c r="AD40" s="1080">
        <f t="shared" si="1"/>
        <v>59</v>
      </c>
      <c r="AE40" s="1081">
        <f t="shared" si="2"/>
        <v>59</v>
      </c>
      <c r="AF40" s="1080">
        <f t="shared" si="3"/>
        <v>0</v>
      </c>
      <c r="AG40" s="1080">
        <f t="shared" si="4"/>
        <v>0</v>
      </c>
      <c r="AH40" s="1081">
        <f t="shared" si="5"/>
        <v>0</v>
      </c>
      <c r="AI40" s="1080">
        <f t="shared" si="6"/>
        <v>0</v>
      </c>
      <c r="AJ40" s="1080">
        <f t="shared" si="7"/>
        <v>59</v>
      </c>
      <c r="AK40" s="1080">
        <f t="shared" si="8"/>
        <v>59</v>
      </c>
      <c r="AL40" s="1072"/>
      <c r="AM40" s="1075">
        <f t="shared" si="21"/>
        <v>2724</v>
      </c>
      <c r="AN40" s="168">
        <f t="shared" si="9"/>
        <v>0</v>
      </c>
      <c r="AO40" s="1075">
        <f t="shared" si="22"/>
        <v>2596</v>
      </c>
      <c r="AP40" s="168">
        <f t="shared" si="10"/>
        <v>0</v>
      </c>
      <c r="AQ40" s="1076">
        <f t="shared" si="11"/>
        <v>5320</v>
      </c>
      <c r="AR40" s="168">
        <f t="shared" si="12"/>
        <v>0</v>
      </c>
      <c r="AS40" s="1075">
        <f t="shared" si="23"/>
        <v>711</v>
      </c>
      <c r="AT40" s="168">
        <f t="shared" si="13"/>
        <v>0</v>
      </c>
      <c r="AU40" s="1075">
        <f t="shared" si="24"/>
        <v>719</v>
      </c>
      <c r="AV40" s="168">
        <f t="shared" si="14"/>
        <v>0</v>
      </c>
      <c r="AW40" s="1076">
        <f t="shared" si="15"/>
        <v>1430</v>
      </c>
      <c r="AX40" s="168">
        <f t="shared" si="16"/>
        <v>0</v>
      </c>
      <c r="AY40" s="1075">
        <f t="shared" si="25"/>
        <v>741</v>
      </c>
      <c r="AZ40" s="168">
        <f t="shared" si="17"/>
        <v>0</v>
      </c>
      <c r="BA40" s="1075">
        <f t="shared" si="26"/>
        <v>1114</v>
      </c>
      <c r="BB40" s="168">
        <f t="shared" si="18"/>
        <v>0</v>
      </c>
      <c r="BC40" s="1076">
        <f t="shared" si="19"/>
        <v>1855</v>
      </c>
      <c r="BD40" s="168">
        <f t="shared" si="20"/>
        <v>0</v>
      </c>
    </row>
    <row r="41" spans="2:56" ht="19.5" customHeight="1">
      <c r="B41" s="1941"/>
      <c r="C41" s="1942"/>
      <c r="D41" s="1942"/>
      <c r="E41" s="1942"/>
      <c r="F41" s="1942"/>
      <c r="G41" s="1942"/>
      <c r="H41" s="1942"/>
      <c r="I41" s="1942"/>
      <c r="K41" s="170">
        <v>60</v>
      </c>
      <c r="L41" s="171">
        <v>2</v>
      </c>
      <c r="M41" s="172">
        <v>0</v>
      </c>
      <c r="N41" s="171">
        <v>0</v>
      </c>
      <c r="O41" s="172">
        <v>0</v>
      </c>
      <c r="P41" s="171">
        <v>2</v>
      </c>
      <c r="Q41" s="172">
        <v>0</v>
      </c>
      <c r="R41" s="1040"/>
      <c r="S41" s="163">
        <v>60</v>
      </c>
      <c r="T41" s="164">
        <f t="shared" si="27"/>
        <v>-2</v>
      </c>
      <c r="U41" s="164">
        <f t="shared" si="28"/>
        <v>0</v>
      </c>
      <c r="V41" s="163">
        <v>60</v>
      </c>
      <c r="W41" s="164">
        <f t="shared" si="29"/>
        <v>0</v>
      </c>
      <c r="X41" s="164">
        <f t="shared" si="30"/>
        <v>0</v>
      </c>
      <c r="Y41" s="163">
        <v>60</v>
      </c>
      <c r="Z41" s="164">
        <f t="shared" si="31"/>
        <v>-2</v>
      </c>
      <c r="AA41" s="164">
        <f t="shared" si="32"/>
        <v>0</v>
      </c>
      <c r="AB41" s="1066"/>
      <c r="AC41" s="1080">
        <f t="shared" si="0"/>
        <v>120</v>
      </c>
      <c r="AD41" s="1080">
        <f t="shared" si="1"/>
        <v>0</v>
      </c>
      <c r="AE41" s="1081">
        <f t="shared" si="2"/>
        <v>120</v>
      </c>
      <c r="AF41" s="1080">
        <f t="shared" si="3"/>
        <v>0</v>
      </c>
      <c r="AG41" s="1080">
        <f t="shared" si="4"/>
        <v>0</v>
      </c>
      <c r="AH41" s="1081">
        <f t="shared" si="5"/>
        <v>0</v>
      </c>
      <c r="AI41" s="1080">
        <f t="shared" si="6"/>
        <v>120</v>
      </c>
      <c r="AJ41" s="1080">
        <f t="shared" si="7"/>
        <v>0</v>
      </c>
      <c r="AK41" s="1080">
        <f t="shared" si="8"/>
        <v>120</v>
      </c>
      <c r="AL41" s="1072"/>
      <c r="AM41" s="1075">
        <f t="shared" si="21"/>
        <v>2726</v>
      </c>
      <c r="AN41" s="168">
        <f>IF(OR(AM43&lt;AM$51,AM41&gt;=AM$51),0,$Y43+(AM$51-AM41)/(AM43-AM41))</f>
        <v>0</v>
      </c>
      <c r="AO41" s="1075">
        <f t="shared" si="22"/>
        <v>2596</v>
      </c>
      <c r="AP41" s="168">
        <f>IF(OR(AO43&lt;AO$51,AO41&gt;=AO$51),0,$Y43+(AO$51-AO41)/(AO43-AO41))</f>
        <v>0</v>
      </c>
      <c r="AQ41" s="1076">
        <f t="shared" si="11"/>
        <v>5322</v>
      </c>
      <c r="AR41" s="168">
        <f>IF(OR(AQ43&lt;AQ$51,AQ41&gt;=AQ$51),0,$Y43+(AQ$51-AQ41)/(AQ43-AQ41))</f>
        <v>0</v>
      </c>
      <c r="AS41" s="1075">
        <f t="shared" si="23"/>
        <v>711</v>
      </c>
      <c r="AT41" s="168">
        <f>IF(OR(AS43&lt;AS$51,AS41&gt;=AS$51),0,$Y43+(AS$51-AS41)/(AS43-AS41))</f>
        <v>0</v>
      </c>
      <c r="AU41" s="1075">
        <f t="shared" si="24"/>
        <v>719</v>
      </c>
      <c r="AV41" s="168">
        <f>IF(OR(AU43&lt;AU$51,AU41&gt;=AU$51),0,$Y43+(AU$51-AU41)/(AU43-AU41))</f>
        <v>0</v>
      </c>
      <c r="AW41" s="1076">
        <f t="shared" si="15"/>
        <v>1430</v>
      </c>
      <c r="AX41" s="168">
        <f>IF(OR(AW43&lt;AW$51,AW41&gt;=AW$51),0,$Y43+(AW$51-AW41)/(AW43-AW41))</f>
        <v>0</v>
      </c>
      <c r="AY41" s="1075">
        <f t="shared" si="25"/>
        <v>743</v>
      </c>
      <c r="AZ41" s="168">
        <f>IF(OR(AY43&lt;AY$51,AY41&gt;=AY$51),0,$Y43+(AY$51-AY41)/(AY43-AY41))</f>
        <v>0</v>
      </c>
      <c r="BA41" s="1075">
        <f t="shared" si="26"/>
        <v>1114</v>
      </c>
      <c r="BB41" s="168">
        <f>IF(OR(BA43&lt;BA$51,BA41&gt;=BA$51),0,$Y43+(BA$51-BA41)/(BA43-BA41))</f>
        <v>0</v>
      </c>
      <c r="BC41" s="1076">
        <f t="shared" si="19"/>
        <v>1857</v>
      </c>
      <c r="BD41" s="168">
        <f>IF(OR(BC43&lt;BC$51,BC41&gt;=BC$51),0,$Y43+(BC$51-BC41)/(BC43-BC41))</f>
        <v>0</v>
      </c>
    </row>
    <row r="42" spans="2:56" ht="19.5" customHeight="1">
      <c r="B42" s="1638"/>
      <c r="C42" s="1639"/>
      <c r="D42" s="1639"/>
      <c r="E42" s="1639"/>
      <c r="F42" s="1639"/>
      <c r="G42" s="1639"/>
      <c r="H42" s="1639"/>
      <c r="I42" s="1639"/>
      <c r="K42" s="170">
        <v>61</v>
      </c>
      <c r="L42" s="171">
        <v>0</v>
      </c>
      <c r="M42" s="172">
        <v>0</v>
      </c>
      <c r="N42" s="171">
        <v>0</v>
      </c>
      <c r="O42" s="172">
        <v>0</v>
      </c>
      <c r="P42" s="171">
        <v>0</v>
      </c>
      <c r="Q42" s="172">
        <v>0</v>
      </c>
      <c r="R42" s="1635"/>
      <c r="S42" s="163">
        <v>61</v>
      </c>
      <c r="T42" s="164"/>
      <c r="U42" s="164"/>
      <c r="V42" s="163">
        <v>61</v>
      </c>
      <c r="W42" s="164"/>
      <c r="X42" s="164"/>
      <c r="Y42" s="163">
        <v>61</v>
      </c>
      <c r="Z42" s="164"/>
      <c r="AA42" s="164"/>
      <c r="AB42" s="1066"/>
      <c r="AC42" s="1080">
        <f t="shared" si="0"/>
        <v>0</v>
      </c>
      <c r="AD42" s="1080">
        <f t="shared" si="1"/>
        <v>0</v>
      </c>
      <c r="AE42" s="1081"/>
      <c r="AF42" s="1080">
        <f t="shared" si="3"/>
        <v>0</v>
      </c>
      <c r="AG42" s="1080">
        <f t="shared" si="4"/>
        <v>0</v>
      </c>
      <c r="AH42" s="1081"/>
      <c r="AI42" s="1080">
        <f t="shared" si="6"/>
        <v>0</v>
      </c>
      <c r="AJ42" s="1080">
        <f t="shared" si="7"/>
        <v>0</v>
      </c>
      <c r="AK42" s="1080"/>
      <c r="AL42" s="1072"/>
      <c r="AN42" s="168"/>
      <c r="AP42" s="168"/>
      <c r="AQ42" s="1076"/>
      <c r="AR42" s="168"/>
      <c r="AT42" s="168"/>
      <c r="AV42" s="168"/>
      <c r="AW42" s="1076"/>
      <c r="AX42" s="168"/>
      <c r="AZ42" s="168"/>
      <c r="BB42" s="168"/>
      <c r="BC42" s="1076"/>
      <c r="BD42" s="168"/>
    </row>
    <row r="43" spans="2:56" ht="33.75" customHeight="1">
      <c r="C43" s="1937" t="s">
        <v>447</v>
      </c>
      <c r="D43" s="1937"/>
      <c r="E43" s="1937"/>
      <c r="F43" s="148"/>
      <c r="G43" s="177"/>
      <c r="H43" s="177"/>
      <c r="I43" s="177"/>
      <c r="K43" s="170">
        <v>62</v>
      </c>
      <c r="L43" s="171">
        <v>0</v>
      </c>
      <c r="M43" s="172">
        <v>0</v>
      </c>
      <c r="N43" s="171">
        <v>0</v>
      </c>
      <c r="O43" s="172">
        <v>0</v>
      </c>
      <c r="P43" s="171">
        <v>0</v>
      </c>
      <c r="Q43" s="172">
        <v>0</v>
      </c>
      <c r="R43" s="1040"/>
      <c r="S43" s="163">
        <v>62</v>
      </c>
      <c r="T43" s="164">
        <f t="shared" si="27"/>
        <v>0</v>
      </c>
      <c r="U43" s="164">
        <f t="shared" si="28"/>
        <v>0</v>
      </c>
      <c r="V43" s="163">
        <v>62</v>
      </c>
      <c r="W43" s="164">
        <f t="shared" si="29"/>
        <v>0</v>
      </c>
      <c r="X43" s="164">
        <f t="shared" si="30"/>
        <v>0</v>
      </c>
      <c r="Y43" s="163">
        <v>62</v>
      </c>
      <c r="Z43" s="164">
        <f t="shared" si="31"/>
        <v>0</v>
      </c>
      <c r="AA43" s="164">
        <f t="shared" si="32"/>
        <v>0</v>
      </c>
      <c r="AB43" s="1066"/>
      <c r="AC43" s="1080">
        <f t="shared" si="0"/>
        <v>0</v>
      </c>
      <c r="AD43" s="1080">
        <f t="shared" si="1"/>
        <v>0</v>
      </c>
      <c r="AE43" s="1081">
        <f t="shared" ref="AE43:AE49" si="33">$S43*E102</f>
        <v>0</v>
      </c>
      <c r="AF43" s="1080">
        <f t="shared" si="3"/>
        <v>0</v>
      </c>
      <c r="AG43" s="1080">
        <f t="shared" si="4"/>
        <v>0</v>
      </c>
      <c r="AH43" s="1081">
        <f t="shared" ref="AH43:AH49" si="34">$S43*H102</f>
        <v>0</v>
      </c>
      <c r="AI43" s="1080">
        <f t="shared" si="6"/>
        <v>0</v>
      </c>
      <c r="AJ43" s="1080">
        <f t="shared" si="7"/>
        <v>0</v>
      </c>
      <c r="AK43" s="1080">
        <f t="shared" ref="AK43:AK49" si="35">$S43*K102</f>
        <v>0</v>
      </c>
      <c r="AL43" s="1072"/>
      <c r="AM43" s="1075">
        <f>AM41+L43</f>
        <v>2726</v>
      </c>
      <c r="AN43" s="168">
        <f t="shared" ref="AN43:AN49" si="36">IF(OR(AM44&lt;AM$51,AM43&gt;=AM$51),0,$Y44+(AM$51-AM43)/(AM44-AM43))</f>
        <v>0</v>
      </c>
      <c r="AO43" s="1075">
        <f>AO41+M43</f>
        <v>2596</v>
      </c>
      <c r="AP43" s="168">
        <f t="shared" ref="AP43:AP49" si="37">IF(OR(AO44&lt;AO$51,AO43&gt;=AO$51),0,$Y44+(AO$51-AO43)/(AO44-AO43))</f>
        <v>0</v>
      </c>
      <c r="AQ43" s="1076">
        <f t="shared" si="11"/>
        <v>5322</v>
      </c>
      <c r="AR43" s="168">
        <f t="shared" ref="AR43:AR49" si="38">IF(OR(AQ44&lt;AQ$51,AQ43&gt;=AQ$51),0,$Y44+(AQ$51-AQ43)/(AQ44-AQ43))</f>
        <v>0</v>
      </c>
      <c r="AS43" s="1075">
        <f>AS41+N43</f>
        <v>711</v>
      </c>
      <c r="AT43" s="168">
        <f t="shared" ref="AT43:AT49" si="39">IF(OR(AS44&lt;AS$51,AS43&gt;=AS$51),0,$Y44+(AS$51-AS43)/(AS44-AS43))</f>
        <v>0</v>
      </c>
      <c r="AU43" s="1075">
        <f>AU41+O43</f>
        <v>719</v>
      </c>
      <c r="AV43" s="168">
        <f t="shared" ref="AV43:AV49" si="40">IF(OR(AU44&lt;AU$51,AU43&gt;=AU$51),0,$Y44+(AU$51-AU43)/(AU44-AU43))</f>
        <v>0</v>
      </c>
      <c r="AW43" s="1076">
        <f t="shared" si="15"/>
        <v>1430</v>
      </c>
      <c r="AX43" s="168">
        <f t="shared" ref="AX43:AX49" si="41">IF(OR(AW44&lt;AW$51,AW43&gt;=AW$51),0,$Y44+(AW$51-AW43)/(AW44-AW43))</f>
        <v>0</v>
      </c>
      <c r="AY43" s="1075">
        <f>AY41+P43</f>
        <v>743</v>
      </c>
      <c r="AZ43" s="168">
        <f t="shared" ref="AZ43:AZ49" si="42">IF(OR(AY44&lt;AY$51,AY43&gt;=AY$51),0,$Y44+(AY$51-AY43)/(AY44-AY43))</f>
        <v>0</v>
      </c>
      <c r="BA43" s="1075">
        <f>BA41+Q43</f>
        <v>1114</v>
      </c>
      <c r="BB43" s="168">
        <f t="shared" ref="BB43:BB49" si="43">IF(OR(BA44&lt;BA$51,BA43&gt;=BA$51),0,$Y44+(BA$51-BA43)/(BA44-BA43))</f>
        <v>0</v>
      </c>
      <c r="BC43" s="1076">
        <f t="shared" si="19"/>
        <v>1857</v>
      </c>
      <c r="BD43" s="168">
        <f t="shared" ref="BD43:BD49" si="44">IF(OR(BC44&lt;BC$51,BC43&gt;=BC$51),0,$Y44+(BC$51-BC43)/(BC44-BC43))</f>
        <v>0</v>
      </c>
    </row>
    <row r="44" spans="2:56" ht="33.75" customHeight="1">
      <c r="B44" s="157" t="s">
        <v>734</v>
      </c>
      <c r="C44" s="138" t="s">
        <v>548</v>
      </c>
      <c r="D44" s="138" t="s">
        <v>547</v>
      </c>
      <c r="E44" s="158" t="s">
        <v>550</v>
      </c>
      <c r="F44" s="159"/>
      <c r="G44" s="124"/>
      <c r="H44" s="124"/>
      <c r="I44" s="124"/>
      <c r="K44" s="170">
        <v>63</v>
      </c>
      <c r="L44" s="171">
        <v>1</v>
      </c>
      <c r="M44" s="172">
        <v>0</v>
      </c>
      <c r="N44" s="171">
        <v>0</v>
      </c>
      <c r="O44" s="172">
        <v>0</v>
      </c>
      <c r="P44" s="171">
        <v>0</v>
      </c>
      <c r="Q44" s="172">
        <v>0</v>
      </c>
      <c r="R44" s="1040"/>
      <c r="S44" s="163">
        <v>63</v>
      </c>
      <c r="T44" s="164">
        <f t="shared" si="27"/>
        <v>-1</v>
      </c>
      <c r="U44" s="164">
        <f t="shared" si="28"/>
        <v>0</v>
      </c>
      <c r="V44" s="163">
        <v>63</v>
      </c>
      <c r="W44" s="164">
        <f t="shared" si="29"/>
        <v>0</v>
      </c>
      <c r="X44" s="164">
        <f t="shared" si="30"/>
        <v>0</v>
      </c>
      <c r="Y44" s="163">
        <v>63</v>
      </c>
      <c r="Z44" s="164">
        <f t="shared" si="31"/>
        <v>0</v>
      </c>
      <c r="AA44" s="164">
        <f t="shared" si="32"/>
        <v>0</v>
      </c>
      <c r="AB44" s="1066"/>
      <c r="AC44" s="1080">
        <f t="shared" si="0"/>
        <v>63</v>
      </c>
      <c r="AD44" s="1080">
        <f t="shared" si="1"/>
        <v>0</v>
      </c>
      <c r="AE44" s="1081">
        <f t="shared" si="33"/>
        <v>63</v>
      </c>
      <c r="AF44" s="1080">
        <f t="shared" si="3"/>
        <v>0</v>
      </c>
      <c r="AG44" s="1080">
        <f t="shared" si="4"/>
        <v>0</v>
      </c>
      <c r="AH44" s="1081">
        <f t="shared" si="34"/>
        <v>0</v>
      </c>
      <c r="AI44" s="1080">
        <f t="shared" si="6"/>
        <v>0</v>
      </c>
      <c r="AJ44" s="1080">
        <f t="shared" si="7"/>
        <v>0</v>
      </c>
      <c r="AK44" s="1080">
        <f t="shared" si="35"/>
        <v>0</v>
      </c>
      <c r="AL44" s="1072"/>
      <c r="AM44" s="1075">
        <f t="shared" si="21"/>
        <v>2727</v>
      </c>
      <c r="AN44" s="168">
        <f t="shared" si="36"/>
        <v>0</v>
      </c>
      <c r="AO44" s="1075">
        <f t="shared" si="22"/>
        <v>2596</v>
      </c>
      <c r="AP44" s="168">
        <f t="shared" si="37"/>
        <v>0</v>
      </c>
      <c r="AQ44" s="1076">
        <f t="shared" si="11"/>
        <v>5323</v>
      </c>
      <c r="AR44" s="168">
        <f t="shared" si="38"/>
        <v>0</v>
      </c>
      <c r="AS44" s="1075">
        <f t="shared" si="23"/>
        <v>711</v>
      </c>
      <c r="AT44" s="168">
        <f t="shared" si="39"/>
        <v>0</v>
      </c>
      <c r="AU44" s="1075">
        <f t="shared" si="24"/>
        <v>719</v>
      </c>
      <c r="AV44" s="168">
        <f t="shared" si="40"/>
        <v>0</v>
      </c>
      <c r="AW44" s="1076">
        <f t="shared" si="15"/>
        <v>1430</v>
      </c>
      <c r="AX44" s="168">
        <f t="shared" si="41"/>
        <v>0</v>
      </c>
      <c r="AY44" s="1075">
        <f t="shared" si="25"/>
        <v>743</v>
      </c>
      <c r="AZ44" s="168">
        <f t="shared" si="42"/>
        <v>0</v>
      </c>
      <c r="BA44" s="1075">
        <f t="shared" si="26"/>
        <v>1114</v>
      </c>
      <c r="BB44" s="168">
        <f t="shared" si="43"/>
        <v>0</v>
      </c>
      <c r="BC44" s="1076">
        <f t="shared" si="19"/>
        <v>1857</v>
      </c>
      <c r="BD44" s="168">
        <f t="shared" si="44"/>
        <v>0</v>
      </c>
    </row>
    <row r="45" spans="2:56" ht="33.75" customHeight="1">
      <c r="B45" s="1077" t="s">
        <v>397</v>
      </c>
      <c r="C45" s="1078">
        <f t="shared" ref="C45:E53" si="45">C5+C18+C31</f>
        <v>1136</v>
      </c>
      <c r="D45" s="1078">
        <f t="shared" si="45"/>
        <v>1207</v>
      </c>
      <c r="E45" s="1078">
        <f t="shared" si="45"/>
        <v>2343</v>
      </c>
      <c r="F45" s="1079"/>
      <c r="G45" s="1934" t="s">
        <v>447</v>
      </c>
      <c r="H45" s="1934"/>
      <c r="I45" s="1934"/>
      <c r="K45" s="170">
        <v>64</v>
      </c>
      <c r="L45" s="171">
        <v>0</v>
      </c>
      <c r="M45" s="172">
        <v>0</v>
      </c>
      <c r="N45" s="171">
        <v>0</v>
      </c>
      <c r="O45" s="172">
        <v>0</v>
      </c>
      <c r="P45" s="171">
        <v>0</v>
      </c>
      <c r="Q45" s="172">
        <v>0</v>
      </c>
      <c r="R45" s="1040"/>
      <c r="S45" s="163">
        <v>64</v>
      </c>
      <c r="T45" s="164">
        <f t="shared" si="27"/>
        <v>0</v>
      </c>
      <c r="U45" s="164">
        <f t="shared" si="28"/>
        <v>0</v>
      </c>
      <c r="V45" s="163">
        <v>64</v>
      </c>
      <c r="W45" s="164">
        <f t="shared" si="29"/>
        <v>0</v>
      </c>
      <c r="X45" s="164">
        <f t="shared" si="30"/>
        <v>0</v>
      </c>
      <c r="Y45" s="163">
        <v>64</v>
      </c>
      <c r="Z45" s="164">
        <f t="shared" si="31"/>
        <v>0</v>
      </c>
      <c r="AA45" s="164">
        <f t="shared" si="32"/>
        <v>0</v>
      </c>
      <c r="AB45" s="1066"/>
      <c r="AC45" s="1080">
        <f t="shared" si="0"/>
        <v>0</v>
      </c>
      <c r="AD45" s="1080">
        <f t="shared" si="1"/>
        <v>0</v>
      </c>
      <c r="AE45" s="1081">
        <f t="shared" si="33"/>
        <v>0</v>
      </c>
      <c r="AF45" s="1080">
        <f t="shared" si="3"/>
        <v>0</v>
      </c>
      <c r="AG45" s="1080">
        <f t="shared" si="4"/>
        <v>0</v>
      </c>
      <c r="AH45" s="1081">
        <f t="shared" si="34"/>
        <v>0</v>
      </c>
      <c r="AI45" s="1080">
        <f t="shared" si="6"/>
        <v>0</v>
      </c>
      <c r="AJ45" s="1080">
        <f t="shared" si="7"/>
        <v>0</v>
      </c>
      <c r="AK45" s="1080">
        <f t="shared" si="35"/>
        <v>0</v>
      </c>
      <c r="AL45" s="1072"/>
      <c r="AM45" s="1075">
        <f t="shared" si="21"/>
        <v>2727</v>
      </c>
      <c r="AN45" s="168">
        <f t="shared" si="36"/>
        <v>0</v>
      </c>
      <c r="AO45" s="1075">
        <f t="shared" si="22"/>
        <v>2596</v>
      </c>
      <c r="AP45" s="168">
        <f t="shared" si="37"/>
        <v>0</v>
      </c>
      <c r="AQ45" s="1076">
        <f t="shared" si="11"/>
        <v>5323</v>
      </c>
      <c r="AR45" s="168">
        <f t="shared" si="38"/>
        <v>0</v>
      </c>
      <c r="AS45" s="1075">
        <f t="shared" si="23"/>
        <v>711</v>
      </c>
      <c r="AT45" s="168">
        <f t="shared" si="39"/>
        <v>0</v>
      </c>
      <c r="AU45" s="1075">
        <f t="shared" si="24"/>
        <v>719</v>
      </c>
      <c r="AV45" s="168">
        <f t="shared" si="40"/>
        <v>0</v>
      </c>
      <c r="AW45" s="1076">
        <f t="shared" si="15"/>
        <v>1430</v>
      </c>
      <c r="AX45" s="168">
        <f t="shared" si="41"/>
        <v>0</v>
      </c>
      <c r="AY45" s="1075">
        <f t="shared" si="25"/>
        <v>743</v>
      </c>
      <c r="AZ45" s="168">
        <f t="shared" si="42"/>
        <v>0</v>
      </c>
      <c r="BA45" s="1075">
        <f t="shared" si="26"/>
        <v>1114</v>
      </c>
      <c r="BB45" s="168">
        <f t="shared" si="43"/>
        <v>0</v>
      </c>
      <c r="BC45" s="1076">
        <f t="shared" si="19"/>
        <v>1857</v>
      </c>
      <c r="BD45" s="168">
        <f t="shared" si="44"/>
        <v>0</v>
      </c>
    </row>
    <row r="46" spans="2:56" ht="33.75" customHeight="1">
      <c r="B46" s="1077" t="s">
        <v>398</v>
      </c>
      <c r="C46" s="1078">
        <f t="shared" si="45"/>
        <v>2297</v>
      </c>
      <c r="D46" s="1078">
        <f t="shared" si="45"/>
        <v>2420</v>
      </c>
      <c r="E46" s="1078">
        <f t="shared" si="45"/>
        <v>4717</v>
      </c>
      <c r="F46" s="1079"/>
      <c r="G46" s="1938" t="s">
        <v>403</v>
      </c>
      <c r="H46" s="1938"/>
      <c r="I46" s="1938"/>
      <c r="K46" s="170">
        <v>65</v>
      </c>
      <c r="L46" s="171">
        <v>0</v>
      </c>
      <c r="M46" s="172">
        <v>0</v>
      </c>
      <c r="N46" s="171">
        <v>0</v>
      </c>
      <c r="O46" s="172">
        <v>0</v>
      </c>
      <c r="P46" s="171">
        <v>0</v>
      </c>
      <c r="Q46" s="172">
        <v>0</v>
      </c>
      <c r="R46" s="1040"/>
      <c r="S46" s="163">
        <v>65</v>
      </c>
      <c r="T46" s="164">
        <f t="shared" si="27"/>
        <v>0</v>
      </c>
      <c r="U46" s="164">
        <f t="shared" si="28"/>
        <v>0</v>
      </c>
      <c r="V46" s="163">
        <v>65</v>
      </c>
      <c r="W46" s="164">
        <f t="shared" si="29"/>
        <v>0</v>
      </c>
      <c r="X46" s="164">
        <f t="shared" si="30"/>
        <v>0</v>
      </c>
      <c r="Y46" s="163">
        <v>65</v>
      </c>
      <c r="Z46" s="164">
        <f t="shared" si="31"/>
        <v>0</v>
      </c>
      <c r="AA46" s="164">
        <f t="shared" si="32"/>
        <v>0</v>
      </c>
      <c r="AB46" s="1066"/>
      <c r="AC46" s="1080">
        <f t="shared" si="0"/>
        <v>0</v>
      </c>
      <c r="AD46" s="1080">
        <f t="shared" si="1"/>
        <v>0</v>
      </c>
      <c r="AE46" s="1081">
        <f t="shared" si="33"/>
        <v>0</v>
      </c>
      <c r="AF46" s="1080">
        <f t="shared" si="3"/>
        <v>0</v>
      </c>
      <c r="AG46" s="1080">
        <f t="shared" si="4"/>
        <v>0</v>
      </c>
      <c r="AH46" s="1081">
        <f t="shared" si="34"/>
        <v>0</v>
      </c>
      <c r="AI46" s="1080">
        <f t="shared" si="6"/>
        <v>0</v>
      </c>
      <c r="AJ46" s="1080">
        <f t="shared" si="7"/>
        <v>0</v>
      </c>
      <c r="AK46" s="1080">
        <f t="shared" si="35"/>
        <v>0</v>
      </c>
      <c r="AL46" s="1072"/>
      <c r="AM46" s="1075">
        <f t="shared" si="21"/>
        <v>2727</v>
      </c>
      <c r="AN46" s="168">
        <f t="shared" si="36"/>
        <v>0</v>
      </c>
      <c r="AO46" s="1075">
        <f t="shared" si="22"/>
        <v>2596</v>
      </c>
      <c r="AP46" s="168">
        <f t="shared" si="37"/>
        <v>0</v>
      </c>
      <c r="AQ46" s="1076">
        <f t="shared" si="11"/>
        <v>5323</v>
      </c>
      <c r="AR46" s="168">
        <f t="shared" si="38"/>
        <v>0</v>
      </c>
      <c r="AS46" s="1075">
        <f t="shared" si="23"/>
        <v>711</v>
      </c>
      <c r="AT46" s="168">
        <f t="shared" si="39"/>
        <v>0</v>
      </c>
      <c r="AU46" s="1075">
        <f t="shared" si="24"/>
        <v>719</v>
      </c>
      <c r="AV46" s="168">
        <f t="shared" si="40"/>
        <v>0</v>
      </c>
      <c r="AW46" s="1076">
        <f t="shared" si="15"/>
        <v>1430</v>
      </c>
      <c r="AX46" s="168">
        <f t="shared" si="41"/>
        <v>0</v>
      </c>
      <c r="AY46" s="1075">
        <f t="shared" si="25"/>
        <v>743</v>
      </c>
      <c r="AZ46" s="168">
        <f t="shared" si="42"/>
        <v>0</v>
      </c>
      <c r="BA46" s="1075">
        <f t="shared" si="26"/>
        <v>1114</v>
      </c>
      <c r="BB46" s="168">
        <f t="shared" si="43"/>
        <v>0</v>
      </c>
      <c r="BC46" s="1076">
        <f t="shared" si="19"/>
        <v>1857</v>
      </c>
      <c r="BD46" s="168">
        <f t="shared" si="44"/>
        <v>0</v>
      </c>
    </row>
    <row r="47" spans="2:56" ht="33.75" customHeight="1">
      <c r="B47" s="1077" t="s">
        <v>401</v>
      </c>
      <c r="C47" s="1078">
        <f t="shared" si="45"/>
        <v>523</v>
      </c>
      <c r="D47" s="1078">
        <f t="shared" si="45"/>
        <v>512</v>
      </c>
      <c r="E47" s="1078">
        <f t="shared" si="45"/>
        <v>1035</v>
      </c>
      <c r="F47" s="1079"/>
      <c r="G47" s="138" t="s">
        <v>548</v>
      </c>
      <c r="H47" s="138" t="s">
        <v>547</v>
      </c>
      <c r="I47" s="158" t="s">
        <v>550</v>
      </c>
      <c r="K47" s="170">
        <v>66</v>
      </c>
      <c r="L47" s="171">
        <v>0</v>
      </c>
      <c r="M47" s="172">
        <v>0</v>
      </c>
      <c r="N47" s="171">
        <v>0</v>
      </c>
      <c r="O47" s="172">
        <v>0</v>
      </c>
      <c r="P47" s="171">
        <v>0</v>
      </c>
      <c r="Q47" s="172">
        <v>0</v>
      </c>
      <c r="R47" s="1040"/>
      <c r="S47" s="163">
        <v>66</v>
      </c>
      <c r="T47" s="164">
        <f t="shared" si="27"/>
        <v>0</v>
      </c>
      <c r="U47" s="164">
        <f t="shared" si="28"/>
        <v>0</v>
      </c>
      <c r="V47" s="163">
        <v>66</v>
      </c>
      <c r="W47" s="164">
        <f t="shared" si="29"/>
        <v>0</v>
      </c>
      <c r="X47" s="164">
        <f t="shared" si="30"/>
        <v>0</v>
      </c>
      <c r="Y47" s="163">
        <v>66</v>
      </c>
      <c r="Z47" s="164">
        <f t="shared" si="31"/>
        <v>0</v>
      </c>
      <c r="AA47" s="164">
        <f t="shared" si="32"/>
        <v>0</v>
      </c>
      <c r="AB47" s="1066"/>
      <c r="AC47" s="1080">
        <f t="shared" si="0"/>
        <v>0</v>
      </c>
      <c r="AD47" s="1080">
        <f t="shared" si="1"/>
        <v>0</v>
      </c>
      <c r="AE47" s="1081">
        <f t="shared" si="33"/>
        <v>0</v>
      </c>
      <c r="AF47" s="1080">
        <f t="shared" si="3"/>
        <v>0</v>
      </c>
      <c r="AG47" s="1080">
        <f t="shared" si="4"/>
        <v>0</v>
      </c>
      <c r="AH47" s="1081">
        <f t="shared" si="34"/>
        <v>0</v>
      </c>
      <c r="AI47" s="1080">
        <f t="shared" si="6"/>
        <v>0</v>
      </c>
      <c r="AJ47" s="1080">
        <f t="shared" si="7"/>
        <v>0</v>
      </c>
      <c r="AK47" s="1080">
        <f t="shared" si="35"/>
        <v>0</v>
      </c>
      <c r="AL47" s="1072"/>
      <c r="AM47" s="1075">
        <f t="shared" si="21"/>
        <v>2727</v>
      </c>
      <c r="AN47" s="168">
        <f t="shared" si="36"/>
        <v>0</v>
      </c>
      <c r="AO47" s="1075">
        <f t="shared" si="22"/>
        <v>2596</v>
      </c>
      <c r="AP47" s="168">
        <f t="shared" si="37"/>
        <v>0</v>
      </c>
      <c r="AQ47" s="1076">
        <f t="shared" si="11"/>
        <v>5323</v>
      </c>
      <c r="AR47" s="168">
        <f t="shared" si="38"/>
        <v>0</v>
      </c>
      <c r="AS47" s="1075">
        <f t="shared" si="23"/>
        <v>711</v>
      </c>
      <c r="AT47" s="168">
        <f t="shared" si="39"/>
        <v>0</v>
      </c>
      <c r="AU47" s="1075">
        <f t="shared" si="24"/>
        <v>719</v>
      </c>
      <c r="AV47" s="168">
        <f t="shared" si="40"/>
        <v>0</v>
      </c>
      <c r="AW47" s="1076">
        <f t="shared" si="15"/>
        <v>1430</v>
      </c>
      <c r="AX47" s="168">
        <f t="shared" si="41"/>
        <v>0</v>
      </c>
      <c r="AY47" s="1075">
        <f t="shared" si="25"/>
        <v>743</v>
      </c>
      <c r="AZ47" s="168">
        <f t="shared" si="42"/>
        <v>0</v>
      </c>
      <c r="BA47" s="1075">
        <f t="shared" si="26"/>
        <v>1114</v>
      </c>
      <c r="BB47" s="168">
        <f t="shared" si="43"/>
        <v>0</v>
      </c>
      <c r="BC47" s="1076">
        <f t="shared" si="19"/>
        <v>1857</v>
      </c>
      <c r="BD47" s="168">
        <f t="shared" si="44"/>
        <v>0</v>
      </c>
    </row>
    <row r="48" spans="2:56" ht="33.75" customHeight="1">
      <c r="B48" s="1077" t="s">
        <v>402</v>
      </c>
      <c r="C48" s="1078">
        <f t="shared" si="45"/>
        <v>137</v>
      </c>
      <c r="D48" s="1078">
        <f t="shared" si="45"/>
        <v>166</v>
      </c>
      <c r="E48" s="1078">
        <f t="shared" si="45"/>
        <v>303</v>
      </c>
      <c r="F48" s="1079"/>
      <c r="G48" s="138"/>
      <c r="H48" s="138"/>
      <c r="I48" s="158"/>
      <c r="K48" s="170">
        <v>67</v>
      </c>
      <c r="L48" s="171">
        <v>0</v>
      </c>
      <c r="M48" s="172">
        <v>0</v>
      </c>
      <c r="N48" s="171">
        <v>0</v>
      </c>
      <c r="O48" s="172">
        <v>0</v>
      </c>
      <c r="P48" s="171">
        <v>0</v>
      </c>
      <c r="Q48" s="172">
        <v>0</v>
      </c>
      <c r="R48" s="1040"/>
      <c r="S48" s="163">
        <v>67</v>
      </c>
      <c r="T48" s="164">
        <f t="shared" si="27"/>
        <v>0</v>
      </c>
      <c r="U48" s="164">
        <f t="shared" si="28"/>
        <v>0</v>
      </c>
      <c r="V48" s="163">
        <v>67</v>
      </c>
      <c r="W48" s="164">
        <f t="shared" si="29"/>
        <v>0</v>
      </c>
      <c r="X48" s="164">
        <f t="shared" si="30"/>
        <v>0</v>
      </c>
      <c r="Y48" s="163">
        <v>67</v>
      </c>
      <c r="Z48" s="164">
        <f t="shared" si="31"/>
        <v>0</v>
      </c>
      <c r="AA48" s="164">
        <f t="shared" si="32"/>
        <v>0</v>
      </c>
      <c r="AB48" s="1066"/>
      <c r="AC48" s="1080">
        <f t="shared" si="0"/>
        <v>0</v>
      </c>
      <c r="AD48" s="1080">
        <f t="shared" si="1"/>
        <v>0</v>
      </c>
      <c r="AE48" s="1081">
        <f t="shared" si="33"/>
        <v>0</v>
      </c>
      <c r="AF48" s="1080">
        <f t="shared" si="3"/>
        <v>0</v>
      </c>
      <c r="AG48" s="1080">
        <f t="shared" si="4"/>
        <v>0</v>
      </c>
      <c r="AH48" s="1081">
        <f t="shared" si="34"/>
        <v>0</v>
      </c>
      <c r="AI48" s="1080">
        <f t="shared" si="6"/>
        <v>0</v>
      </c>
      <c r="AJ48" s="1080">
        <f t="shared" si="7"/>
        <v>0</v>
      </c>
      <c r="AK48" s="1080">
        <f t="shared" si="35"/>
        <v>0</v>
      </c>
      <c r="AL48" s="1072"/>
      <c r="AM48" s="1075">
        <f t="shared" si="21"/>
        <v>2727</v>
      </c>
      <c r="AN48" s="168">
        <f t="shared" si="36"/>
        <v>0</v>
      </c>
      <c r="AO48" s="1075">
        <f t="shared" si="22"/>
        <v>2596</v>
      </c>
      <c r="AP48" s="168">
        <f t="shared" si="37"/>
        <v>0</v>
      </c>
      <c r="AQ48" s="1076">
        <f t="shared" si="11"/>
        <v>5323</v>
      </c>
      <c r="AR48" s="168">
        <f t="shared" si="38"/>
        <v>0</v>
      </c>
      <c r="AS48" s="1075">
        <f t="shared" si="23"/>
        <v>711</v>
      </c>
      <c r="AT48" s="168">
        <f t="shared" si="39"/>
        <v>0</v>
      </c>
      <c r="AU48" s="1075">
        <f t="shared" si="24"/>
        <v>719</v>
      </c>
      <c r="AV48" s="168">
        <f t="shared" si="40"/>
        <v>0</v>
      </c>
      <c r="AW48" s="1076">
        <f t="shared" si="15"/>
        <v>1430</v>
      </c>
      <c r="AX48" s="168">
        <f t="shared" si="41"/>
        <v>0</v>
      </c>
      <c r="AY48" s="1075">
        <f t="shared" si="25"/>
        <v>743</v>
      </c>
      <c r="AZ48" s="168">
        <f t="shared" si="42"/>
        <v>0</v>
      </c>
      <c r="BA48" s="1075">
        <f t="shared" si="26"/>
        <v>1114</v>
      </c>
      <c r="BB48" s="168">
        <f t="shared" si="43"/>
        <v>0</v>
      </c>
      <c r="BC48" s="1076">
        <f t="shared" si="19"/>
        <v>1857</v>
      </c>
      <c r="BD48" s="168">
        <f t="shared" si="44"/>
        <v>0</v>
      </c>
    </row>
    <row r="49" spans="2:56" ht="33.75" customHeight="1">
      <c r="B49" s="1077" t="s">
        <v>404</v>
      </c>
      <c r="C49" s="1078">
        <f t="shared" si="45"/>
        <v>43</v>
      </c>
      <c r="D49" s="1078">
        <f t="shared" si="45"/>
        <v>75</v>
      </c>
      <c r="E49" s="1078">
        <f t="shared" si="45"/>
        <v>118</v>
      </c>
      <c r="F49" s="1079"/>
      <c r="G49" s="1085"/>
      <c r="H49" s="1085"/>
      <c r="I49" s="1085"/>
      <c r="K49" s="170">
        <v>68</v>
      </c>
      <c r="L49" s="178">
        <v>0</v>
      </c>
      <c r="M49" s="179">
        <v>0</v>
      </c>
      <c r="N49" s="178">
        <v>0</v>
      </c>
      <c r="O49" s="179">
        <v>0</v>
      </c>
      <c r="P49" s="178">
        <v>0</v>
      </c>
      <c r="Q49" s="179">
        <v>0</v>
      </c>
      <c r="R49" s="1040"/>
      <c r="S49" s="163">
        <v>68</v>
      </c>
      <c r="T49" s="164">
        <f>-L49</f>
        <v>0</v>
      </c>
      <c r="U49" s="164">
        <f>M49</f>
        <v>0</v>
      </c>
      <c r="V49" s="163">
        <v>68</v>
      </c>
      <c r="W49" s="164">
        <f>-N49</f>
        <v>0</v>
      </c>
      <c r="X49" s="164">
        <f>O49</f>
        <v>0</v>
      </c>
      <c r="Y49" s="163">
        <v>68</v>
      </c>
      <c r="Z49" s="164">
        <f>-P49</f>
        <v>0</v>
      </c>
      <c r="AA49" s="164">
        <f>Q49</f>
        <v>0</v>
      </c>
      <c r="AB49" s="1066"/>
      <c r="AC49" s="1080">
        <f t="shared" si="0"/>
        <v>0</v>
      </c>
      <c r="AD49" s="1080">
        <f t="shared" si="1"/>
        <v>0</v>
      </c>
      <c r="AE49" s="1081">
        <f t="shared" si="33"/>
        <v>0</v>
      </c>
      <c r="AF49" s="1080">
        <f t="shared" si="3"/>
        <v>0</v>
      </c>
      <c r="AG49" s="1080">
        <f t="shared" si="4"/>
        <v>0</v>
      </c>
      <c r="AH49" s="1081">
        <f t="shared" si="34"/>
        <v>0</v>
      </c>
      <c r="AI49" s="1080">
        <f t="shared" si="6"/>
        <v>0</v>
      </c>
      <c r="AJ49" s="1080">
        <f t="shared" si="7"/>
        <v>0</v>
      </c>
      <c r="AK49" s="1080">
        <f t="shared" si="35"/>
        <v>0</v>
      </c>
      <c r="AL49" s="1072"/>
      <c r="AM49" s="1075">
        <f t="shared" si="21"/>
        <v>2727</v>
      </c>
      <c r="AN49" s="168">
        <f t="shared" si="36"/>
        <v>0</v>
      </c>
      <c r="AO49" s="1075">
        <f t="shared" si="22"/>
        <v>2596</v>
      </c>
      <c r="AP49" s="168">
        <f t="shared" si="37"/>
        <v>0</v>
      </c>
      <c r="AQ49" s="1076">
        <f t="shared" si="11"/>
        <v>5323</v>
      </c>
      <c r="AR49" s="168">
        <f t="shared" si="38"/>
        <v>0</v>
      </c>
      <c r="AS49" s="1075">
        <f t="shared" si="23"/>
        <v>711</v>
      </c>
      <c r="AT49" s="168">
        <f t="shared" si="39"/>
        <v>0</v>
      </c>
      <c r="AU49" s="1075">
        <f t="shared" si="24"/>
        <v>719</v>
      </c>
      <c r="AV49" s="168">
        <f t="shared" si="40"/>
        <v>0</v>
      </c>
      <c r="AW49" s="1076">
        <f t="shared" si="15"/>
        <v>1430</v>
      </c>
      <c r="AX49" s="168">
        <f t="shared" si="41"/>
        <v>0</v>
      </c>
      <c r="AY49" s="1075">
        <f t="shared" si="25"/>
        <v>743</v>
      </c>
      <c r="AZ49" s="168">
        <f t="shared" si="42"/>
        <v>0</v>
      </c>
      <c r="BA49" s="1075">
        <f t="shared" si="26"/>
        <v>1114</v>
      </c>
      <c r="BB49" s="168">
        <f t="shared" si="43"/>
        <v>0</v>
      </c>
      <c r="BC49" s="1076">
        <f t="shared" si="19"/>
        <v>1857</v>
      </c>
      <c r="BD49" s="168">
        <f t="shared" si="44"/>
        <v>0</v>
      </c>
    </row>
    <row r="50" spans="2:56" ht="33.75" customHeight="1">
      <c r="B50" s="1077" t="s">
        <v>405</v>
      </c>
      <c r="C50" s="1078">
        <f t="shared" si="45"/>
        <v>29</v>
      </c>
      <c r="D50" s="1078">
        <f t="shared" si="45"/>
        <v>37</v>
      </c>
      <c r="E50" s="1078">
        <f t="shared" si="45"/>
        <v>66</v>
      </c>
      <c r="F50" s="1079"/>
      <c r="G50" s="1939" t="s">
        <v>407</v>
      </c>
      <c r="H50" s="1939"/>
      <c r="I50" s="1939"/>
      <c r="K50" s="180" t="s">
        <v>447</v>
      </c>
      <c r="L50" s="181">
        <f t="shared" ref="L50:Q50" si="46">SUM(L4:L49)</f>
        <v>2727</v>
      </c>
      <c r="M50" s="181">
        <f t="shared" si="46"/>
        <v>2596</v>
      </c>
      <c r="N50" s="181">
        <f t="shared" si="46"/>
        <v>711</v>
      </c>
      <c r="O50" s="182">
        <f t="shared" si="46"/>
        <v>719</v>
      </c>
      <c r="P50" s="181">
        <f t="shared" si="46"/>
        <v>743</v>
      </c>
      <c r="Q50" s="182">
        <f t="shared" si="46"/>
        <v>1114</v>
      </c>
      <c r="R50" s="1040"/>
      <c r="S50" s="183" t="s">
        <v>447</v>
      </c>
      <c r="T50" s="184">
        <f>SUM(T4:T49)</f>
        <v>-2727</v>
      </c>
      <c r="U50" s="184">
        <f>SUM(U4:U49)</f>
        <v>2596</v>
      </c>
      <c r="V50" s="1086"/>
      <c r="W50" s="184">
        <f>SUM(W4:W49)</f>
        <v>-711</v>
      </c>
      <c r="X50" s="184">
        <f>SUM(X4:X49)</f>
        <v>719</v>
      </c>
      <c r="Y50" s="1086"/>
      <c r="Z50" s="184">
        <f>SUM(Z4:Z49)</f>
        <v>-743</v>
      </c>
      <c r="AA50" s="184">
        <f>SUM(AA4:AA49)</f>
        <v>1114</v>
      </c>
      <c r="AB50" s="1066"/>
      <c r="AC50" s="1087">
        <f t="shared" ref="AC50:AK50" si="47">SUM(AC4:AC49)</f>
        <v>84106</v>
      </c>
      <c r="AD50" s="1087">
        <f t="shared" si="47"/>
        <v>80362</v>
      </c>
      <c r="AE50" s="1088">
        <f t="shared" si="47"/>
        <v>164468</v>
      </c>
      <c r="AF50" s="1087">
        <f t="shared" si="47"/>
        <v>21883</v>
      </c>
      <c r="AG50" s="1087">
        <f t="shared" si="47"/>
        <v>21614</v>
      </c>
      <c r="AH50" s="1088">
        <f t="shared" si="47"/>
        <v>43497</v>
      </c>
      <c r="AI50" s="1087">
        <f t="shared" si="47"/>
        <v>23877</v>
      </c>
      <c r="AJ50" s="1087">
        <f t="shared" si="47"/>
        <v>35788</v>
      </c>
      <c r="AK50" s="1087">
        <f t="shared" si="47"/>
        <v>59665</v>
      </c>
      <c r="AL50" s="1072"/>
      <c r="AM50" s="187" t="s">
        <v>412</v>
      </c>
      <c r="AO50" s="187" t="s">
        <v>412</v>
      </c>
      <c r="AQ50" s="187" t="s">
        <v>412</v>
      </c>
      <c r="AS50" s="187" t="s">
        <v>412</v>
      </c>
      <c r="AU50" s="187" t="s">
        <v>412</v>
      </c>
      <c r="AW50" s="187" t="s">
        <v>412</v>
      </c>
      <c r="AY50" s="187" t="s">
        <v>412</v>
      </c>
      <c r="BA50" s="187" t="s">
        <v>412</v>
      </c>
      <c r="BC50" s="187" t="s">
        <v>412</v>
      </c>
    </row>
    <row r="51" spans="2:56" ht="29.25" customHeight="1">
      <c r="B51" s="1077" t="s">
        <v>406</v>
      </c>
      <c r="C51" s="1078">
        <f t="shared" si="45"/>
        <v>11</v>
      </c>
      <c r="D51" s="1078">
        <f t="shared" si="45"/>
        <v>10</v>
      </c>
      <c r="E51" s="1078">
        <f t="shared" si="45"/>
        <v>21</v>
      </c>
      <c r="F51" s="1079"/>
      <c r="G51" s="138" t="s">
        <v>548</v>
      </c>
      <c r="H51" s="138" t="s">
        <v>547</v>
      </c>
      <c r="I51" s="158" t="s">
        <v>550</v>
      </c>
      <c r="K51" s="1066"/>
      <c r="L51" s="188">
        <f>L50/$E$109</f>
        <v>0.51230509111403344</v>
      </c>
      <c r="M51" s="188">
        <f>M50/$E$109</f>
        <v>0.48769490888596656</v>
      </c>
      <c r="N51" s="188">
        <f>N50/$H$109</f>
        <v>0.4972027972027972</v>
      </c>
      <c r="O51" s="188">
        <f>O50/$H$109</f>
        <v>0.50279720279720275</v>
      </c>
      <c r="P51" s="188">
        <f>P50/$K$109</f>
        <v>0.40010770059235323</v>
      </c>
      <c r="Q51" s="188">
        <f>Q50/$K$109</f>
        <v>0.59989229940764677</v>
      </c>
      <c r="R51" s="1040"/>
      <c r="S51" s="1066"/>
      <c r="T51" s="1066"/>
      <c r="U51" s="1066"/>
      <c r="V51" s="1086"/>
      <c r="W51" s="1066"/>
      <c r="X51" s="1066"/>
      <c r="Y51" s="1086"/>
      <c r="Z51" s="1066"/>
      <c r="AA51" s="1066"/>
      <c r="AB51" s="1066"/>
      <c r="AC51" s="1089">
        <f>AC50/L50</f>
        <v>30.841950861752842</v>
      </c>
      <c r="AD51" s="1089">
        <f>AD50/M50</f>
        <v>30.956086286594761</v>
      </c>
      <c r="AE51" s="1089">
        <f>AE50/E109</f>
        <v>30.897614127371781</v>
      </c>
      <c r="AF51" s="1089">
        <f>AF50/N50</f>
        <v>30.777777777777779</v>
      </c>
      <c r="AG51" s="1089">
        <f>AG50/O50</f>
        <v>30.061196105702365</v>
      </c>
      <c r="AH51" s="1089">
        <f>AH50/H109</f>
        <v>30.417482517482519</v>
      </c>
      <c r="AI51" s="1089">
        <f>AI50/P50</f>
        <v>32.135935397039034</v>
      </c>
      <c r="AJ51" s="1089">
        <f>AJ50/Q50</f>
        <v>32.12567324955117</v>
      </c>
      <c r="AK51" s="1089">
        <f>AK50/K109</f>
        <v>32.129779213785675</v>
      </c>
      <c r="AL51" s="1072"/>
      <c r="AM51" s="1075">
        <f>AM48/2</f>
        <v>1363.5</v>
      </c>
      <c r="AO51" s="1075">
        <f>AO48/2</f>
        <v>1298</v>
      </c>
      <c r="AQ51" s="1075">
        <f>AQ48/2</f>
        <v>2661.5</v>
      </c>
      <c r="AS51" s="1075">
        <f>AS48/2</f>
        <v>355.5</v>
      </c>
      <c r="AU51" s="1075">
        <f>AU48/2</f>
        <v>359.5</v>
      </c>
      <c r="AW51" s="1075">
        <f>AW48/2</f>
        <v>715</v>
      </c>
      <c r="AY51" s="1075">
        <f>AY48/2</f>
        <v>371.5</v>
      </c>
      <c r="BA51" s="1075">
        <f>BA48/2</f>
        <v>557</v>
      </c>
      <c r="BB51" s="168"/>
      <c r="BC51" s="1075">
        <f>BC48/2</f>
        <v>928.5</v>
      </c>
    </row>
    <row r="52" spans="2:56" ht="29.25" customHeight="1">
      <c r="B52" s="1077" t="s">
        <v>408</v>
      </c>
      <c r="C52" s="1078">
        <f t="shared" si="45"/>
        <v>5</v>
      </c>
      <c r="D52" s="1078">
        <f t="shared" si="45"/>
        <v>2</v>
      </c>
      <c r="E52" s="1078">
        <f t="shared" si="45"/>
        <v>7</v>
      </c>
      <c r="F52" s="1079"/>
      <c r="G52" s="138"/>
      <c r="H52" s="138"/>
      <c r="I52" s="158"/>
      <c r="K52" s="1066"/>
      <c r="L52" s="1075"/>
      <c r="M52" s="1075"/>
      <c r="N52" s="503"/>
      <c r="R52" s="1040"/>
      <c r="S52" s="1066"/>
      <c r="T52" s="1066"/>
      <c r="U52" s="1066"/>
      <c r="V52" s="1086"/>
      <c r="W52" s="1066"/>
      <c r="X52" s="1066"/>
      <c r="Y52" s="1086"/>
      <c r="Z52" s="1066"/>
      <c r="AA52" s="1066"/>
      <c r="AB52" s="1066"/>
      <c r="AC52" s="1936" t="s">
        <v>413</v>
      </c>
      <c r="AD52" s="1879"/>
      <c r="AE52" s="1879"/>
      <c r="AF52" s="142" t="s">
        <v>414</v>
      </c>
      <c r="AG52" s="143"/>
      <c r="AH52" s="1090"/>
      <c r="AI52" s="142" t="s">
        <v>415</v>
      </c>
      <c r="AJ52" s="143"/>
      <c r="AK52" s="1090"/>
      <c r="AL52" s="1072"/>
      <c r="AN52" s="168">
        <f>MAX(AN4:AN48)</f>
        <v>30.351632047477743</v>
      </c>
      <c r="AP52" s="168">
        <f>MAX(AP4:AP48)</f>
        <v>30.321637426900583</v>
      </c>
      <c r="AR52" s="168">
        <f>MAX(AR4:AR48)</f>
        <v>30.336524300441827</v>
      </c>
      <c r="AT52" s="168">
        <f>MAX(AT4:AT48)</f>
        <v>30.258241758241759</v>
      </c>
      <c r="AV52" s="168">
        <f>MAX(AV4:AV48)</f>
        <v>29.645985401459853</v>
      </c>
      <c r="AX52" s="168">
        <f>MAX(AX4:AX48)</f>
        <v>29.901960784313726</v>
      </c>
      <c r="AZ52" s="168">
        <f>MAX(AZ4:AZ48)</f>
        <v>31.46842105263158</v>
      </c>
      <c r="BB52" s="168">
        <f>MAX(BB4:BB48)</f>
        <v>31.207142857142856</v>
      </c>
      <c r="BD52" s="168">
        <f>MAX(BD4:BD48)</f>
        <v>31.312765957446807</v>
      </c>
    </row>
    <row r="53" spans="2:56" ht="29.25" customHeight="1">
      <c r="B53" s="1082" t="s">
        <v>409</v>
      </c>
      <c r="C53" s="1078">
        <f t="shared" si="45"/>
        <v>0</v>
      </c>
      <c r="D53" s="1078">
        <f t="shared" si="45"/>
        <v>0</v>
      </c>
      <c r="E53" s="1078">
        <f t="shared" si="45"/>
        <v>0</v>
      </c>
      <c r="F53" s="1079"/>
      <c r="G53" s="177"/>
      <c r="H53" s="177"/>
      <c r="I53" s="177"/>
      <c r="K53" s="1066"/>
      <c r="L53" s="1075"/>
      <c r="M53" s="1075"/>
      <c r="N53" s="503"/>
      <c r="R53" s="1040"/>
      <c r="S53" s="1066"/>
      <c r="T53" s="1066"/>
      <c r="U53" s="1066"/>
      <c r="V53" s="1086"/>
      <c r="W53" s="1066"/>
      <c r="X53" s="1066"/>
      <c r="Y53" s="1086"/>
      <c r="Z53" s="1066"/>
      <c r="AA53" s="1066"/>
      <c r="AB53" s="1066"/>
      <c r="AC53" s="143" t="s">
        <v>548</v>
      </c>
      <c r="AD53" s="143" t="s">
        <v>547</v>
      </c>
      <c r="AE53" s="142" t="s">
        <v>550</v>
      </c>
      <c r="AF53" s="143" t="s">
        <v>548</v>
      </c>
      <c r="AG53" s="143" t="s">
        <v>547</v>
      </c>
      <c r="AH53" s="142" t="s">
        <v>550</v>
      </c>
      <c r="AI53" s="143" t="s">
        <v>548</v>
      </c>
      <c r="AJ53" s="143" t="s">
        <v>547</v>
      </c>
      <c r="AK53" s="142" t="s">
        <v>550</v>
      </c>
      <c r="AL53" s="1072"/>
      <c r="AN53" s="192" t="str">
        <f>INT(AN52)&amp;" ans"&amp;IF(INT((AN52-INT(AN52))*12)=0,""," "&amp;INT((AN52-INT(AN52))*12)&amp;" mois")</f>
        <v>30 ans 4 mois</v>
      </c>
      <c r="AP53" s="192" t="str">
        <f>INT(AP52)&amp;" ans"&amp;IF(INT((AP52-INT(AP52))*12)=0,""," "&amp;INT((AP52-INT(AP52))*12)&amp;" mois")</f>
        <v>30 ans 3 mois</v>
      </c>
      <c r="AR53" s="192" t="str">
        <f>INT(AR52)&amp;" ans"&amp;IF(INT((AR52-INT(AR52))*12)=0,""," "&amp;INT((AR52-INT(AR52))*12)&amp;" mois")</f>
        <v>30 ans 4 mois</v>
      </c>
      <c r="AT53" s="192" t="str">
        <f>INT(AT52)&amp;" ans"&amp;IF(INT((AT52-INT(AT52))*12)=0,""," "&amp;INT((AT52-INT(AT52))*12)&amp;" mois")</f>
        <v>30 ans 3 mois</v>
      </c>
      <c r="AV53" s="192" t="str">
        <f>INT(AV52)&amp;" ans"&amp;IF(INT((AV52-INT(AV52))*12)=0,""," "&amp;INT((AV52-INT(AV52))*12)&amp;" mois")</f>
        <v>29 ans 7 mois</v>
      </c>
      <c r="AX53" s="192" t="str">
        <f>INT(AX52)&amp;" ans"&amp;IF(INT((AX52-INT(AX52))*12)=0,""," "&amp;INT((AX52-INT(AX52))*12)&amp;" mois")</f>
        <v>29 ans 10 mois</v>
      </c>
      <c r="AZ53" s="192" t="str">
        <f>INT(AZ52)&amp;" ans"&amp;IF(INT((AZ52-INT(AZ52))*12)=0,""," "&amp;INT((AZ52-INT(AZ52))*12)&amp;" mois")</f>
        <v>31 ans 5 mois</v>
      </c>
      <c r="BB53" s="192" t="str">
        <f>INT(BB52)&amp;" ans"&amp;IF(INT((BB52-INT(BB52))*12)=0,""," "&amp;INT((BB52-INT(BB52))*12)&amp;" mois")</f>
        <v>31 ans 2 mois</v>
      </c>
      <c r="BD53" s="192" t="str">
        <f>INT(BD52)&amp;" ans"&amp;IF(INT((BD52-INT(BD52))*12)=0,""," "&amp;INT((BD52-INT(BD52))*12)&amp;" mois")</f>
        <v>31 ans 3 mois</v>
      </c>
    </row>
    <row r="54" spans="2:56" ht="29.25" customHeight="1">
      <c r="B54" s="1083" t="s">
        <v>550</v>
      </c>
      <c r="C54" s="1084">
        <f>SUM(C45:C53)</f>
        <v>4181</v>
      </c>
      <c r="D54" s="1084">
        <f>SUM(D45:D53)</f>
        <v>4429</v>
      </c>
      <c r="E54" s="1084">
        <f>SUM(E45:E53)</f>
        <v>8610</v>
      </c>
      <c r="F54" s="1079"/>
      <c r="G54" s="177"/>
      <c r="H54" s="177"/>
      <c r="I54" s="177"/>
      <c r="K54" s="1066"/>
      <c r="L54" s="1075"/>
      <c r="M54" s="1075"/>
      <c r="N54" s="503"/>
      <c r="R54" s="1040"/>
      <c r="S54" s="1066"/>
      <c r="T54" s="1066"/>
      <c r="U54" s="1066"/>
      <c r="V54" s="1086"/>
      <c r="W54" s="1066"/>
      <c r="X54" s="1066"/>
      <c r="Y54" s="1086"/>
      <c r="Z54" s="1066"/>
      <c r="AA54" s="1066"/>
      <c r="AB54" s="1066"/>
      <c r="AC54" s="193" t="str">
        <f t="shared" ref="AC54:AK54" si="48">INT(AC51)&amp;" ans"</f>
        <v>30 ans</v>
      </c>
      <c r="AD54" s="193" t="str">
        <f t="shared" si="48"/>
        <v>30 ans</v>
      </c>
      <c r="AE54" s="194" t="str">
        <f t="shared" si="48"/>
        <v>30 ans</v>
      </c>
      <c r="AF54" s="193" t="str">
        <f t="shared" si="48"/>
        <v>30 ans</v>
      </c>
      <c r="AG54" s="193" t="str">
        <f t="shared" si="48"/>
        <v>30 ans</v>
      </c>
      <c r="AH54" s="193" t="str">
        <f t="shared" si="48"/>
        <v>30 ans</v>
      </c>
      <c r="AI54" s="193" t="str">
        <f t="shared" si="48"/>
        <v>32 ans</v>
      </c>
      <c r="AJ54" s="193" t="str">
        <f t="shared" si="48"/>
        <v>32 ans</v>
      </c>
      <c r="AK54" s="193" t="str">
        <f t="shared" si="48"/>
        <v>32 ans</v>
      </c>
      <c r="AL54" s="1072"/>
    </row>
    <row r="55" spans="2:56" ht="21" customHeight="1">
      <c r="B55" s="124"/>
      <c r="C55" s="124"/>
      <c r="D55" s="124"/>
      <c r="E55" s="124"/>
      <c r="F55" s="124"/>
      <c r="G55" s="177"/>
      <c r="H55" s="177"/>
      <c r="I55" s="177"/>
      <c r="K55" s="1066"/>
      <c r="L55" s="1075"/>
      <c r="M55" s="1075"/>
      <c r="N55" s="503"/>
      <c r="R55" s="1040"/>
      <c r="S55" s="1066"/>
      <c r="T55" s="1066"/>
      <c r="U55" s="1066"/>
      <c r="V55" s="1086"/>
      <c r="W55" s="1066"/>
      <c r="X55" s="1066"/>
      <c r="Y55" s="1086"/>
      <c r="Z55" s="1066"/>
      <c r="AA55" s="1066"/>
      <c r="AB55" s="1066"/>
      <c r="AC55" s="192" t="str">
        <f t="shared" ref="AC55:AK55" si="49">IF(INT((AC51-INT(AC51))*12)=0,"",INT((AC51-INT(AC51))*12)&amp;" mois")</f>
        <v>10 mois</v>
      </c>
      <c r="AD55" s="192" t="str">
        <f t="shared" si="49"/>
        <v>11 mois</v>
      </c>
      <c r="AE55" s="195" t="str">
        <f t="shared" si="49"/>
        <v>10 mois</v>
      </c>
      <c r="AF55" s="192" t="str">
        <f t="shared" si="49"/>
        <v>9 mois</v>
      </c>
      <c r="AG55" s="192" t="str">
        <f t="shared" si="49"/>
        <v/>
      </c>
      <c r="AH55" s="192" t="str">
        <f t="shared" si="49"/>
        <v>5 mois</v>
      </c>
      <c r="AI55" s="192" t="str">
        <f t="shared" si="49"/>
        <v>1 mois</v>
      </c>
      <c r="AJ55" s="192" t="str">
        <f t="shared" si="49"/>
        <v>1 mois</v>
      </c>
      <c r="AK55" s="192" t="str">
        <f t="shared" si="49"/>
        <v>1 mois</v>
      </c>
      <c r="AL55" s="1072"/>
    </row>
    <row r="56" spans="2:56" ht="21" customHeight="1">
      <c r="B56" s="124"/>
      <c r="C56" s="124"/>
      <c r="D56" s="124"/>
      <c r="E56" s="124"/>
      <c r="G56" s="177"/>
      <c r="H56" s="177"/>
      <c r="I56" s="177"/>
    </row>
    <row r="57" spans="2:56" ht="21" customHeight="1">
      <c r="B57" s="124"/>
      <c r="C57" s="124"/>
      <c r="D57" s="124"/>
      <c r="E57" s="124"/>
      <c r="G57" s="124"/>
      <c r="H57" s="124"/>
      <c r="I57" s="124"/>
    </row>
    <row r="58" spans="2:56" ht="21" customHeight="1">
      <c r="B58" s="124"/>
      <c r="C58" s="124"/>
      <c r="D58" s="124"/>
      <c r="E58" s="124"/>
    </row>
    <row r="59" spans="2:56" ht="21" customHeight="1">
      <c r="B59" s="124"/>
      <c r="C59" s="124"/>
      <c r="D59" s="124"/>
      <c r="E59" s="124"/>
    </row>
    <row r="60" spans="2:56" ht="21" customHeight="1">
      <c r="B60" s="124"/>
      <c r="C60" s="124"/>
      <c r="D60" s="124"/>
      <c r="E60" s="124"/>
    </row>
    <row r="61" spans="2:56" ht="21" customHeight="1">
      <c r="B61" s="124"/>
      <c r="C61" s="124"/>
      <c r="D61" s="124"/>
      <c r="E61" s="124"/>
    </row>
    <row r="62" spans="2:56" ht="21" customHeight="1">
      <c r="B62" s="124"/>
      <c r="C62" s="1936" t="s">
        <v>464</v>
      </c>
      <c r="D62" s="1879"/>
      <c r="E62" s="1879"/>
      <c r="F62" s="1936" t="s">
        <v>542</v>
      </c>
      <c r="G62" s="1879"/>
      <c r="H62" s="1879"/>
      <c r="I62" s="1936" t="s">
        <v>416</v>
      </c>
      <c r="J62" s="1879"/>
      <c r="K62" s="1879"/>
      <c r="L62" s="1936" t="s">
        <v>447</v>
      </c>
      <c r="M62" s="1879"/>
      <c r="N62" s="1879"/>
    </row>
    <row r="63" spans="2:56" ht="21" customHeight="1">
      <c r="B63" s="183" t="s">
        <v>390</v>
      </c>
      <c r="C63" s="138" t="s">
        <v>548</v>
      </c>
      <c r="D63" s="138" t="s">
        <v>547</v>
      </c>
      <c r="E63" s="138" t="s">
        <v>550</v>
      </c>
      <c r="F63" s="138" t="s">
        <v>548</v>
      </c>
      <c r="G63" s="138" t="s">
        <v>547</v>
      </c>
      <c r="H63" s="138" t="s">
        <v>550</v>
      </c>
      <c r="I63" s="138" t="s">
        <v>548</v>
      </c>
      <c r="J63" s="138" t="s">
        <v>547</v>
      </c>
      <c r="K63" s="138" t="s">
        <v>550</v>
      </c>
      <c r="L63" s="138" t="s">
        <v>548</v>
      </c>
      <c r="M63" s="138" t="s">
        <v>547</v>
      </c>
      <c r="N63" s="138" t="s">
        <v>550</v>
      </c>
      <c r="AI63" s="156"/>
      <c r="AK63" s="156"/>
    </row>
    <row r="64" spans="2:56" ht="21" customHeight="1">
      <c r="B64" s="1091">
        <v>24</v>
      </c>
      <c r="C64" s="1078">
        <f t="shared" ref="C64:C101" si="50">L4</f>
        <v>1</v>
      </c>
      <c r="D64" s="1078">
        <f t="shared" ref="D64:D101" si="51">M4</f>
        <v>0</v>
      </c>
      <c r="E64" s="1092">
        <f t="shared" ref="E64:E108" si="52">SUM(C64:D64)</f>
        <v>1</v>
      </c>
      <c r="F64" s="1078">
        <f t="shared" ref="F64:F101" si="53">N4</f>
        <v>0</v>
      </c>
      <c r="G64" s="197">
        <f t="shared" ref="G64:G101" si="54">O4</f>
        <v>0</v>
      </c>
      <c r="H64" s="198">
        <f t="shared" ref="H64:H108" si="55">SUM(F64:G64)</f>
        <v>0</v>
      </c>
      <c r="I64" s="197">
        <f t="shared" ref="I64:I101" si="56">P4</f>
        <v>0</v>
      </c>
      <c r="J64" s="1078">
        <f t="shared" ref="J64:J101" si="57">Q4</f>
        <v>0</v>
      </c>
      <c r="K64" s="1092">
        <f t="shared" ref="K64:K108" si="58">SUM(I64:J64)</f>
        <v>0</v>
      </c>
      <c r="L64" s="1078">
        <f t="shared" ref="L64:L108" si="59">C64+F64+I64</f>
        <v>1</v>
      </c>
      <c r="M64" s="1078">
        <f t="shared" ref="M64:M108" si="60">D64+G64+J64</f>
        <v>0</v>
      </c>
      <c r="N64" s="1078">
        <f t="shared" ref="N64:N108" si="61">E64+H64+K64</f>
        <v>1</v>
      </c>
      <c r="AH64" s="1075"/>
      <c r="AI64" s="156"/>
      <c r="AJ64" s="1075"/>
      <c r="AK64" s="156"/>
      <c r="AL64" s="1093"/>
    </row>
    <row r="65" spans="1:38" ht="21" customHeight="1">
      <c r="B65" s="1091">
        <v>25</v>
      </c>
      <c r="C65" s="1078">
        <f t="shared" si="50"/>
        <v>2</v>
      </c>
      <c r="D65" s="1078">
        <f t="shared" si="51"/>
        <v>0</v>
      </c>
      <c r="E65" s="1092">
        <f t="shared" si="52"/>
        <v>2</v>
      </c>
      <c r="F65" s="1078">
        <f t="shared" si="53"/>
        <v>1</v>
      </c>
      <c r="G65" s="197">
        <f t="shared" si="54"/>
        <v>0</v>
      </c>
      <c r="H65" s="198">
        <f t="shared" si="55"/>
        <v>1</v>
      </c>
      <c r="I65" s="197">
        <f t="shared" si="56"/>
        <v>1</v>
      </c>
      <c r="J65" s="1078">
        <f t="shared" si="57"/>
        <v>0</v>
      </c>
      <c r="K65" s="1092">
        <f t="shared" si="58"/>
        <v>1</v>
      </c>
      <c r="L65" s="1078">
        <f t="shared" si="59"/>
        <v>4</v>
      </c>
      <c r="M65" s="1078">
        <f t="shared" si="60"/>
        <v>0</v>
      </c>
      <c r="N65" s="1078">
        <f t="shared" si="61"/>
        <v>4</v>
      </c>
      <c r="AH65" s="1075"/>
      <c r="AI65" s="156"/>
      <c r="AJ65" s="1075"/>
      <c r="AK65" s="156"/>
      <c r="AL65" s="1093"/>
    </row>
    <row r="66" spans="1:38" ht="21" customHeight="1">
      <c r="B66" s="1091">
        <v>26</v>
      </c>
      <c r="C66" s="1078">
        <f t="shared" si="50"/>
        <v>3</v>
      </c>
      <c r="D66" s="1078">
        <f t="shared" si="51"/>
        <v>4</v>
      </c>
      <c r="E66" s="1092">
        <f t="shared" si="52"/>
        <v>7</v>
      </c>
      <c r="F66" s="1078">
        <f t="shared" si="53"/>
        <v>3</v>
      </c>
      <c r="G66" s="197">
        <f t="shared" si="54"/>
        <v>0</v>
      </c>
      <c r="H66" s="198">
        <f t="shared" si="55"/>
        <v>3</v>
      </c>
      <c r="I66" s="197">
        <f t="shared" si="56"/>
        <v>0</v>
      </c>
      <c r="J66" s="1078">
        <f t="shared" si="57"/>
        <v>3</v>
      </c>
      <c r="K66" s="1092">
        <f t="shared" si="58"/>
        <v>3</v>
      </c>
      <c r="L66" s="1078">
        <f t="shared" si="59"/>
        <v>6</v>
      </c>
      <c r="M66" s="1078">
        <f t="shared" si="60"/>
        <v>7</v>
      </c>
      <c r="N66" s="1078">
        <f t="shared" si="61"/>
        <v>13</v>
      </c>
      <c r="AH66" s="1075"/>
      <c r="AI66" s="156"/>
      <c r="AJ66" s="1075"/>
      <c r="AK66" s="156"/>
      <c r="AL66" s="1093"/>
    </row>
    <row r="67" spans="1:38" ht="21" customHeight="1">
      <c r="B67" s="1091">
        <v>27</v>
      </c>
      <c r="C67" s="1078">
        <f t="shared" si="50"/>
        <v>51</v>
      </c>
      <c r="D67" s="1078">
        <f t="shared" si="51"/>
        <v>57</v>
      </c>
      <c r="E67" s="1092">
        <f t="shared" si="52"/>
        <v>108</v>
      </c>
      <c r="F67" s="1078">
        <f t="shared" si="53"/>
        <v>14</v>
      </c>
      <c r="G67" s="197">
        <f t="shared" si="54"/>
        <v>12</v>
      </c>
      <c r="H67" s="198">
        <f t="shared" si="55"/>
        <v>26</v>
      </c>
      <c r="I67" s="197">
        <f t="shared" si="56"/>
        <v>8</v>
      </c>
      <c r="J67" s="1078">
        <f t="shared" si="57"/>
        <v>23</v>
      </c>
      <c r="K67" s="1092">
        <f t="shared" si="58"/>
        <v>31</v>
      </c>
      <c r="L67" s="1078">
        <f t="shared" si="59"/>
        <v>73</v>
      </c>
      <c r="M67" s="1078">
        <f t="shared" si="60"/>
        <v>92</v>
      </c>
      <c r="N67" s="1078">
        <f t="shared" si="61"/>
        <v>165</v>
      </c>
      <c r="AH67" s="1075"/>
      <c r="AI67" s="156"/>
      <c r="AJ67" s="1075"/>
      <c r="AK67" s="156"/>
      <c r="AL67" s="1093"/>
    </row>
    <row r="68" spans="1:38" ht="21" customHeight="1">
      <c r="B68" s="1091" t="s">
        <v>417</v>
      </c>
      <c r="C68" s="1078">
        <f t="shared" si="50"/>
        <v>287</v>
      </c>
      <c r="D68" s="1078">
        <f t="shared" si="51"/>
        <v>264</v>
      </c>
      <c r="E68" s="1092">
        <f t="shared" si="52"/>
        <v>551</v>
      </c>
      <c r="F68" s="1078">
        <f t="shared" si="53"/>
        <v>78</v>
      </c>
      <c r="G68" s="197">
        <f t="shared" si="54"/>
        <v>98</v>
      </c>
      <c r="H68" s="198">
        <f t="shared" si="55"/>
        <v>176</v>
      </c>
      <c r="I68" s="197">
        <f t="shared" si="56"/>
        <v>44</v>
      </c>
      <c r="J68" s="1078">
        <f t="shared" si="57"/>
        <v>59</v>
      </c>
      <c r="K68" s="1092">
        <f t="shared" si="58"/>
        <v>103</v>
      </c>
      <c r="L68" s="1078">
        <f t="shared" si="59"/>
        <v>409</v>
      </c>
      <c r="M68" s="1078">
        <f t="shared" si="60"/>
        <v>421</v>
      </c>
      <c r="N68" s="1078">
        <f t="shared" si="61"/>
        <v>830</v>
      </c>
      <c r="AH68" s="1075"/>
      <c r="AI68" s="156"/>
      <c r="AJ68" s="1075"/>
      <c r="AK68" s="156"/>
      <c r="AL68" s="1093"/>
    </row>
    <row r="69" spans="1:38" ht="21" customHeight="1">
      <c r="A69" s="1076">
        <f>SUM(C64:C69)</f>
        <v>790</v>
      </c>
      <c r="B69" s="1091" t="s">
        <v>418</v>
      </c>
      <c r="C69" s="1078">
        <f t="shared" si="50"/>
        <v>446</v>
      </c>
      <c r="D69" s="1078">
        <f t="shared" si="51"/>
        <v>413</v>
      </c>
      <c r="E69" s="1092">
        <f t="shared" si="52"/>
        <v>859</v>
      </c>
      <c r="F69" s="1078">
        <f t="shared" si="53"/>
        <v>118</v>
      </c>
      <c r="G69" s="197">
        <f t="shared" si="54"/>
        <v>161</v>
      </c>
      <c r="H69" s="198">
        <f t="shared" si="55"/>
        <v>279</v>
      </c>
      <c r="I69" s="197">
        <f t="shared" si="56"/>
        <v>79</v>
      </c>
      <c r="J69" s="1078">
        <f t="shared" si="57"/>
        <v>113</v>
      </c>
      <c r="K69" s="1092">
        <f t="shared" si="58"/>
        <v>192</v>
      </c>
      <c r="L69" s="1078">
        <f t="shared" si="59"/>
        <v>643</v>
      </c>
      <c r="M69" s="1078">
        <f t="shared" si="60"/>
        <v>687</v>
      </c>
      <c r="N69" s="1078">
        <f t="shared" si="61"/>
        <v>1330</v>
      </c>
      <c r="AH69" s="1075"/>
      <c r="AI69" s="156"/>
      <c r="AJ69" s="1075"/>
      <c r="AK69" s="156"/>
      <c r="AL69" s="1093"/>
    </row>
    <row r="70" spans="1:38" ht="21" customHeight="1">
      <c r="B70" s="1091" t="s">
        <v>419</v>
      </c>
      <c r="C70" s="1078">
        <f t="shared" si="50"/>
        <v>455</v>
      </c>
      <c r="D70" s="1078">
        <f t="shared" si="51"/>
        <v>450</v>
      </c>
      <c r="E70" s="1092">
        <f t="shared" si="52"/>
        <v>905</v>
      </c>
      <c r="F70" s="1078">
        <f t="shared" si="53"/>
        <v>118</v>
      </c>
      <c r="G70" s="197">
        <f t="shared" si="54"/>
        <v>137</v>
      </c>
      <c r="H70" s="198">
        <f t="shared" si="55"/>
        <v>255</v>
      </c>
      <c r="I70" s="197">
        <f t="shared" si="56"/>
        <v>95</v>
      </c>
      <c r="J70" s="1078">
        <f t="shared" si="57"/>
        <v>173</v>
      </c>
      <c r="K70" s="1092">
        <f t="shared" si="58"/>
        <v>268</v>
      </c>
      <c r="L70" s="1078">
        <f t="shared" si="59"/>
        <v>668</v>
      </c>
      <c r="M70" s="1078">
        <f t="shared" si="60"/>
        <v>760</v>
      </c>
      <c r="N70" s="1078">
        <f t="shared" si="61"/>
        <v>1428</v>
      </c>
      <c r="AH70" s="1075"/>
      <c r="AI70" s="156"/>
      <c r="AJ70" s="1075"/>
      <c r="AK70" s="156"/>
      <c r="AL70" s="1093"/>
    </row>
    <row r="71" spans="1:38" ht="21" customHeight="1">
      <c r="B71" s="1091" t="s">
        <v>420</v>
      </c>
      <c r="C71" s="1078">
        <f t="shared" si="50"/>
        <v>337</v>
      </c>
      <c r="D71" s="1078">
        <f t="shared" si="51"/>
        <v>342</v>
      </c>
      <c r="E71" s="1092">
        <f t="shared" si="52"/>
        <v>679</v>
      </c>
      <c r="F71" s="1078">
        <f t="shared" si="53"/>
        <v>91</v>
      </c>
      <c r="G71" s="197">
        <f t="shared" si="54"/>
        <v>96</v>
      </c>
      <c r="H71" s="198">
        <f t="shared" si="55"/>
        <v>187</v>
      </c>
      <c r="I71" s="197">
        <f t="shared" si="56"/>
        <v>100</v>
      </c>
      <c r="J71" s="1078">
        <f t="shared" si="57"/>
        <v>157</v>
      </c>
      <c r="K71" s="1092">
        <f t="shared" si="58"/>
        <v>257</v>
      </c>
      <c r="L71" s="1078">
        <f t="shared" si="59"/>
        <v>528</v>
      </c>
      <c r="M71" s="1078">
        <f t="shared" si="60"/>
        <v>595</v>
      </c>
      <c r="N71" s="1078">
        <f t="shared" si="61"/>
        <v>1123</v>
      </c>
      <c r="AH71" s="1075"/>
      <c r="AI71" s="156"/>
      <c r="AJ71" s="1075"/>
      <c r="AK71" s="156"/>
      <c r="AL71" s="1093"/>
    </row>
    <row r="72" spans="1:38" ht="21" customHeight="1">
      <c r="B72" s="1091" t="s">
        <v>421</v>
      </c>
      <c r="C72" s="1078">
        <f t="shared" si="50"/>
        <v>291</v>
      </c>
      <c r="D72" s="1078">
        <f t="shared" si="51"/>
        <v>283</v>
      </c>
      <c r="E72" s="1092">
        <f t="shared" si="52"/>
        <v>574</v>
      </c>
      <c r="F72" s="1078">
        <f t="shared" si="53"/>
        <v>67</v>
      </c>
      <c r="G72" s="197">
        <f t="shared" si="54"/>
        <v>61</v>
      </c>
      <c r="H72" s="198">
        <f t="shared" si="55"/>
        <v>128</v>
      </c>
      <c r="I72" s="197">
        <f t="shared" si="56"/>
        <v>95</v>
      </c>
      <c r="J72" s="1078">
        <f t="shared" si="57"/>
        <v>140</v>
      </c>
      <c r="K72" s="1092">
        <f t="shared" si="58"/>
        <v>235</v>
      </c>
      <c r="L72" s="1078">
        <f t="shared" si="59"/>
        <v>453</v>
      </c>
      <c r="M72" s="1078">
        <f t="shared" si="60"/>
        <v>484</v>
      </c>
      <c r="N72" s="1078">
        <f t="shared" si="61"/>
        <v>937</v>
      </c>
      <c r="AH72" s="1075"/>
      <c r="AI72" s="156"/>
      <c r="AJ72" s="1075"/>
      <c r="AK72" s="156"/>
      <c r="AL72" s="1093"/>
    </row>
    <row r="73" spans="1:38" ht="21" customHeight="1">
      <c r="B73" s="1091" t="s">
        <v>422</v>
      </c>
      <c r="C73" s="1078">
        <f t="shared" si="50"/>
        <v>246</v>
      </c>
      <c r="D73" s="1078">
        <f t="shared" si="51"/>
        <v>204</v>
      </c>
      <c r="E73" s="1092">
        <f t="shared" si="52"/>
        <v>450</v>
      </c>
      <c r="F73" s="1078">
        <f t="shared" si="53"/>
        <v>66</v>
      </c>
      <c r="G73" s="197">
        <f t="shared" si="54"/>
        <v>46</v>
      </c>
      <c r="H73" s="198">
        <f t="shared" si="55"/>
        <v>112</v>
      </c>
      <c r="I73" s="197">
        <f t="shared" si="56"/>
        <v>78</v>
      </c>
      <c r="J73" s="1078">
        <f t="shared" si="57"/>
        <v>106</v>
      </c>
      <c r="K73" s="1092">
        <f t="shared" si="58"/>
        <v>184</v>
      </c>
      <c r="L73" s="1078">
        <f t="shared" si="59"/>
        <v>390</v>
      </c>
      <c r="M73" s="1078">
        <f t="shared" si="60"/>
        <v>356</v>
      </c>
      <c r="N73" s="1078">
        <f t="shared" si="61"/>
        <v>746</v>
      </c>
      <c r="AH73" s="1075"/>
      <c r="AI73" s="156"/>
      <c r="AJ73" s="1075"/>
      <c r="AK73" s="156"/>
      <c r="AL73" s="1093"/>
    </row>
    <row r="74" spans="1:38" ht="21" customHeight="1">
      <c r="A74" s="1076">
        <f>SUM(C70:C74)</f>
        <v>1488</v>
      </c>
      <c r="B74" s="1091" t="s">
        <v>423</v>
      </c>
      <c r="C74" s="1078">
        <f t="shared" si="50"/>
        <v>159</v>
      </c>
      <c r="D74" s="1078">
        <f t="shared" si="51"/>
        <v>131</v>
      </c>
      <c r="E74" s="1092">
        <f t="shared" si="52"/>
        <v>290</v>
      </c>
      <c r="F74" s="1078">
        <f t="shared" si="53"/>
        <v>39</v>
      </c>
      <c r="G74" s="197">
        <f t="shared" si="54"/>
        <v>34</v>
      </c>
      <c r="H74" s="198">
        <f t="shared" si="55"/>
        <v>73</v>
      </c>
      <c r="I74" s="197">
        <f t="shared" si="56"/>
        <v>60</v>
      </c>
      <c r="J74" s="1078">
        <f t="shared" si="57"/>
        <v>60</v>
      </c>
      <c r="K74" s="1092">
        <f t="shared" si="58"/>
        <v>120</v>
      </c>
      <c r="L74" s="1078">
        <f t="shared" si="59"/>
        <v>258</v>
      </c>
      <c r="M74" s="1078">
        <f t="shared" si="60"/>
        <v>225</v>
      </c>
      <c r="N74" s="1078">
        <f t="shared" si="61"/>
        <v>483</v>
      </c>
      <c r="AH74" s="1075"/>
      <c r="AI74" s="156"/>
      <c r="AJ74" s="1075"/>
      <c r="AK74" s="156"/>
      <c r="AL74" s="1093"/>
    </row>
    <row r="75" spans="1:38" ht="21" customHeight="1">
      <c r="B75" s="1091" t="s">
        <v>597</v>
      </c>
      <c r="C75" s="1078">
        <f t="shared" si="50"/>
        <v>110</v>
      </c>
      <c r="D75" s="1078">
        <f t="shared" si="51"/>
        <v>99</v>
      </c>
      <c r="E75" s="1092">
        <f t="shared" si="52"/>
        <v>209</v>
      </c>
      <c r="F75" s="1078">
        <f t="shared" si="53"/>
        <v>24</v>
      </c>
      <c r="G75" s="197">
        <f t="shared" si="54"/>
        <v>13</v>
      </c>
      <c r="H75" s="198">
        <f t="shared" si="55"/>
        <v>37</v>
      </c>
      <c r="I75" s="197">
        <f t="shared" si="56"/>
        <v>39</v>
      </c>
      <c r="J75" s="1078">
        <f t="shared" si="57"/>
        <v>60</v>
      </c>
      <c r="K75" s="1092">
        <f t="shared" si="58"/>
        <v>99</v>
      </c>
      <c r="L75" s="1078">
        <f t="shared" si="59"/>
        <v>173</v>
      </c>
      <c r="M75" s="1078">
        <f t="shared" si="60"/>
        <v>172</v>
      </c>
      <c r="N75" s="1078">
        <f t="shared" si="61"/>
        <v>345</v>
      </c>
      <c r="AH75" s="1075"/>
      <c r="AI75" s="156"/>
      <c r="AJ75" s="1075"/>
      <c r="AK75" s="156"/>
      <c r="AL75" s="1093"/>
    </row>
    <row r="76" spans="1:38" ht="21" customHeight="1">
      <c r="B76" s="1091" t="s">
        <v>598</v>
      </c>
      <c r="C76" s="1078">
        <f t="shared" si="50"/>
        <v>91</v>
      </c>
      <c r="D76" s="1078">
        <f t="shared" si="51"/>
        <v>76</v>
      </c>
      <c r="E76" s="1092">
        <f t="shared" si="52"/>
        <v>167</v>
      </c>
      <c r="F76" s="1078">
        <f t="shared" si="53"/>
        <v>26</v>
      </c>
      <c r="G76" s="197">
        <f t="shared" si="54"/>
        <v>12</v>
      </c>
      <c r="H76" s="198">
        <f t="shared" si="55"/>
        <v>38</v>
      </c>
      <c r="I76" s="197">
        <f t="shared" si="56"/>
        <v>28</v>
      </c>
      <c r="J76" s="1078">
        <f t="shared" si="57"/>
        <v>41</v>
      </c>
      <c r="K76" s="1092">
        <f t="shared" si="58"/>
        <v>69</v>
      </c>
      <c r="L76" s="1078">
        <f t="shared" si="59"/>
        <v>145</v>
      </c>
      <c r="M76" s="1078">
        <f t="shared" si="60"/>
        <v>129</v>
      </c>
      <c r="N76" s="1078">
        <f t="shared" si="61"/>
        <v>274</v>
      </c>
      <c r="AH76" s="1075"/>
      <c r="AI76" s="156"/>
      <c r="AJ76" s="1075"/>
      <c r="AK76" s="156"/>
      <c r="AL76" s="1093"/>
    </row>
    <row r="77" spans="1:38" ht="21" customHeight="1">
      <c r="B77" s="1091" t="s">
        <v>599</v>
      </c>
      <c r="C77" s="1078">
        <f t="shared" si="50"/>
        <v>66</v>
      </c>
      <c r="D77" s="1078">
        <f t="shared" si="51"/>
        <v>61</v>
      </c>
      <c r="E77" s="1092">
        <f t="shared" si="52"/>
        <v>127</v>
      </c>
      <c r="F77" s="1078">
        <f t="shared" si="53"/>
        <v>13</v>
      </c>
      <c r="G77" s="197">
        <f t="shared" si="54"/>
        <v>12</v>
      </c>
      <c r="H77" s="198">
        <f t="shared" si="55"/>
        <v>25</v>
      </c>
      <c r="I77" s="197">
        <f t="shared" si="56"/>
        <v>33</v>
      </c>
      <c r="J77" s="1078">
        <f t="shared" si="57"/>
        <v>34</v>
      </c>
      <c r="K77" s="1092">
        <f t="shared" si="58"/>
        <v>67</v>
      </c>
      <c r="L77" s="1078">
        <f t="shared" si="59"/>
        <v>112</v>
      </c>
      <c r="M77" s="1078">
        <f t="shared" si="60"/>
        <v>107</v>
      </c>
      <c r="N77" s="1078">
        <f t="shared" si="61"/>
        <v>219</v>
      </c>
      <c r="AH77" s="1075"/>
      <c r="AI77" s="156"/>
      <c r="AJ77" s="1075"/>
      <c r="AK77" s="156"/>
      <c r="AL77" s="1093"/>
    </row>
    <row r="78" spans="1:38" ht="21" customHeight="1">
      <c r="B78" s="1091" t="s">
        <v>600</v>
      </c>
      <c r="C78" s="1078">
        <f t="shared" si="50"/>
        <v>30</v>
      </c>
      <c r="D78" s="1078">
        <f t="shared" si="51"/>
        <v>38</v>
      </c>
      <c r="E78" s="1092">
        <f t="shared" si="52"/>
        <v>68</v>
      </c>
      <c r="F78" s="1078">
        <f t="shared" si="53"/>
        <v>9</v>
      </c>
      <c r="G78" s="197">
        <f t="shared" si="54"/>
        <v>11</v>
      </c>
      <c r="H78" s="198">
        <f t="shared" si="55"/>
        <v>20</v>
      </c>
      <c r="I78" s="197">
        <f t="shared" si="56"/>
        <v>10</v>
      </c>
      <c r="J78" s="1078">
        <f t="shared" si="57"/>
        <v>17</v>
      </c>
      <c r="K78" s="1092">
        <f t="shared" si="58"/>
        <v>27</v>
      </c>
      <c r="L78" s="1078">
        <f t="shared" si="59"/>
        <v>49</v>
      </c>
      <c r="M78" s="1078">
        <f t="shared" si="60"/>
        <v>66</v>
      </c>
      <c r="N78" s="1078">
        <f t="shared" si="61"/>
        <v>115</v>
      </c>
      <c r="AH78" s="1075"/>
      <c r="AI78" s="156"/>
      <c r="AJ78" s="1075"/>
      <c r="AK78" s="156"/>
      <c r="AL78" s="1093"/>
    </row>
    <row r="79" spans="1:38" ht="21" customHeight="1">
      <c r="A79" s="1076">
        <f>SUM(C75:C79)</f>
        <v>325</v>
      </c>
      <c r="B79" s="1091" t="s">
        <v>601</v>
      </c>
      <c r="C79" s="1078">
        <f t="shared" si="50"/>
        <v>28</v>
      </c>
      <c r="D79" s="1078">
        <f t="shared" si="51"/>
        <v>21</v>
      </c>
      <c r="E79" s="1092">
        <f t="shared" si="52"/>
        <v>49</v>
      </c>
      <c r="F79" s="1078">
        <f t="shared" si="53"/>
        <v>7</v>
      </c>
      <c r="G79" s="197">
        <f t="shared" si="54"/>
        <v>5</v>
      </c>
      <c r="H79" s="198">
        <f t="shared" si="55"/>
        <v>12</v>
      </c>
      <c r="I79" s="197">
        <f t="shared" si="56"/>
        <v>9</v>
      </c>
      <c r="J79" s="1078">
        <f t="shared" si="57"/>
        <v>12</v>
      </c>
      <c r="K79" s="1092">
        <f t="shared" si="58"/>
        <v>21</v>
      </c>
      <c r="L79" s="1078">
        <f t="shared" si="59"/>
        <v>44</v>
      </c>
      <c r="M79" s="1078">
        <f t="shared" si="60"/>
        <v>38</v>
      </c>
      <c r="N79" s="1078">
        <f t="shared" si="61"/>
        <v>82</v>
      </c>
      <c r="AH79" s="1075"/>
      <c r="AI79" s="156"/>
      <c r="AJ79" s="1075"/>
      <c r="AK79" s="156"/>
      <c r="AL79" s="1093"/>
    </row>
    <row r="80" spans="1:38" ht="21" customHeight="1">
      <c r="B80" s="1091" t="s">
        <v>602</v>
      </c>
      <c r="C80" s="1078">
        <f t="shared" si="50"/>
        <v>24</v>
      </c>
      <c r="D80" s="1078">
        <f t="shared" si="51"/>
        <v>22</v>
      </c>
      <c r="E80" s="1092">
        <f t="shared" si="52"/>
        <v>46</v>
      </c>
      <c r="F80" s="1078">
        <f t="shared" si="53"/>
        <v>11</v>
      </c>
      <c r="G80" s="197">
        <f t="shared" si="54"/>
        <v>3</v>
      </c>
      <c r="H80" s="198">
        <f t="shared" si="55"/>
        <v>14</v>
      </c>
      <c r="I80" s="197">
        <f t="shared" si="56"/>
        <v>10</v>
      </c>
      <c r="J80" s="1078">
        <f t="shared" si="57"/>
        <v>17</v>
      </c>
      <c r="K80" s="1092">
        <f t="shared" si="58"/>
        <v>27</v>
      </c>
      <c r="L80" s="1078">
        <f t="shared" si="59"/>
        <v>45</v>
      </c>
      <c r="M80" s="1078">
        <f t="shared" si="60"/>
        <v>42</v>
      </c>
      <c r="N80" s="1078">
        <f t="shared" si="61"/>
        <v>87</v>
      </c>
      <c r="AH80" s="1075"/>
      <c r="AI80" s="156"/>
      <c r="AJ80" s="1075"/>
      <c r="AK80" s="156"/>
      <c r="AL80" s="1093"/>
    </row>
    <row r="81" spans="1:38" ht="21" customHeight="1">
      <c r="B81" s="1091" t="s">
        <v>603</v>
      </c>
      <c r="C81" s="1078">
        <f t="shared" si="50"/>
        <v>12</v>
      </c>
      <c r="D81" s="1078">
        <f t="shared" si="51"/>
        <v>19</v>
      </c>
      <c r="E81" s="1092">
        <f t="shared" si="52"/>
        <v>31</v>
      </c>
      <c r="F81" s="1078">
        <f t="shared" si="53"/>
        <v>2</v>
      </c>
      <c r="G81" s="197">
        <f t="shared" si="54"/>
        <v>1</v>
      </c>
      <c r="H81" s="198">
        <f t="shared" si="55"/>
        <v>3</v>
      </c>
      <c r="I81" s="197">
        <f t="shared" si="56"/>
        <v>6</v>
      </c>
      <c r="J81" s="1078">
        <f t="shared" si="57"/>
        <v>13</v>
      </c>
      <c r="K81" s="1092">
        <f t="shared" si="58"/>
        <v>19</v>
      </c>
      <c r="L81" s="1078">
        <f t="shared" si="59"/>
        <v>20</v>
      </c>
      <c r="M81" s="1078">
        <f t="shared" si="60"/>
        <v>33</v>
      </c>
      <c r="N81" s="1078">
        <f t="shared" si="61"/>
        <v>53</v>
      </c>
      <c r="AH81" s="1075"/>
      <c r="AI81" s="156"/>
      <c r="AJ81" s="1075"/>
      <c r="AK81" s="156"/>
      <c r="AL81" s="1093"/>
    </row>
    <row r="82" spans="1:38" ht="21" customHeight="1">
      <c r="B82" s="1091" t="s">
        <v>604</v>
      </c>
      <c r="C82" s="1078">
        <f t="shared" si="50"/>
        <v>14</v>
      </c>
      <c r="D82" s="1078">
        <f t="shared" si="51"/>
        <v>15</v>
      </c>
      <c r="E82" s="1092">
        <f t="shared" si="52"/>
        <v>29</v>
      </c>
      <c r="F82" s="1078">
        <f t="shared" si="53"/>
        <v>2</v>
      </c>
      <c r="G82" s="197">
        <f t="shared" si="54"/>
        <v>1</v>
      </c>
      <c r="H82" s="198">
        <f t="shared" si="55"/>
        <v>3</v>
      </c>
      <c r="I82" s="197">
        <f t="shared" si="56"/>
        <v>11</v>
      </c>
      <c r="J82" s="1078">
        <f t="shared" si="57"/>
        <v>12</v>
      </c>
      <c r="K82" s="1092">
        <f t="shared" si="58"/>
        <v>23</v>
      </c>
      <c r="L82" s="1078">
        <f t="shared" si="59"/>
        <v>27</v>
      </c>
      <c r="M82" s="1078">
        <f t="shared" si="60"/>
        <v>28</v>
      </c>
      <c r="N82" s="1078">
        <f t="shared" si="61"/>
        <v>55</v>
      </c>
      <c r="AH82" s="1075"/>
      <c r="AI82" s="156"/>
      <c r="AJ82" s="1075"/>
      <c r="AK82" s="156"/>
      <c r="AL82" s="1093"/>
    </row>
    <row r="83" spans="1:38" ht="21" customHeight="1">
      <c r="B83" s="1091" t="s">
        <v>605</v>
      </c>
      <c r="C83" s="1078">
        <f t="shared" si="50"/>
        <v>11</v>
      </c>
      <c r="D83" s="1078">
        <f t="shared" si="51"/>
        <v>12</v>
      </c>
      <c r="E83" s="1092">
        <f t="shared" si="52"/>
        <v>23</v>
      </c>
      <c r="F83" s="1078">
        <f t="shared" si="53"/>
        <v>3</v>
      </c>
      <c r="G83" s="197">
        <f t="shared" si="54"/>
        <v>4</v>
      </c>
      <c r="H83" s="198">
        <f t="shared" si="55"/>
        <v>7</v>
      </c>
      <c r="I83" s="197">
        <f t="shared" si="56"/>
        <v>5</v>
      </c>
      <c r="J83" s="1078">
        <f t="shared" si="57"/>
        <v>8</v>
      </c>
      <c r="K83" s="1092">
        <f t="shared" si="58"/>
        <v>13</v>
      </c>
      <c r="L83" s="1078">
        <f t="shared" si="59"/>
        <v>19</v>
      </c>
      <c r="M83" s="1078">
        <f t="shared" si="60"/>
        <v>24</v>
      </c>
      <c r="N83" s="1078">
        <f t="shared" si="61"/>
        <v>43</v>
      </c>
      <c r="AH83" s="1075"/>
      <c r="AI83" s="156"/>
      <c r="AJ83" s="1075"/>
      <c r="AK83" s="156"/>
      <c r="AL83" s="1093"/>
    </row>
    <row r="84" spans="1:38" ht="21" customHeight="1">
      <c r="A84" s="1076">
        <f>SUM(C80:C84)</f>
        <v>76</v>
      </c>
      <c r="B84" s="1091" t="s">
        <v>606</v>
      </c>
      <c r="C84" s="1078">
        <f t="shared" si="50"/>
        <v>15</v>
      </c>
      <c r="D84" s="1078">
        <f t="shared" si="51"/>
        <v>21</v>
      </c>
      <c r="E84" s="1092">
        <f t="shared" si="52"/>
        <v>36</v>
      </c>
      <c r="F84" s="1078">
        <f t="shared" si="53"/>
        <v>7</v>
      </c>
      <c r="G84" s="197">
        <f t="shared" si="54"/>
        <v>4</v>
      </c>
      <c r="H84" s="198">
        <f t="shared" si="55"/>
        <v>11</v>
      </c>
      <c r="I84" s="197">
        <f t="shared" si="56"/>
        <v>4</v>
      </c>
      <c r="J84" s="1078">
        <f t="shared" si="57"/>
        <v>14</v>
      </c>
      <c r="K84" s="1092">
        <f t="shared" si="58"/>
        <v>18</v>
      </c>
      <c r="L84" s="1078">
        <f t="shared" si="59"/>
        <v>26</v>
      </c>
      <c r="M84" s="1078">
        <f t="shared" si="60"/>
        <v>39</v>
      </c>
      <c r="N84" s="1078">
        <f t="shared" si="61"/>
        <v>65</v>
      </c>
      <c r="AH84" s="1075"/>
      <c r="AI84" s="156"/>
      <c r="AJ84" s="1075"/>
      <c r="AK84" s="156"/>
      <c r="AL84" s="1093"/>
    </row>
    <row r="85" spans="1:38" ht="21" customHeight="1">
      <c r="B85" s="1091" t="s">
        <v>607</v>
      </c>
      <c r="C85" s="1078">
        <f t="shared" si="50"/>
        <v>7</v>
      </c>
      <c r="D85" s="1078">
        <f t="shared" si="51"/>
        <v>12</v>
      </c>
      <c r="E85" s="1092">
        <f t="shared" si="52"/>
        <v>19</v>
      </c>
      <c r="F85" s="1078">
        <f t="shared" si="53"/>
        <v>1</v>
      </c>
      <c r="G85" s="197">
        <f t="shared" si="54"/>
        <v>1</v>
      </c>
      <c r="H85" s="198">
        <f t="shared" si="55"/>
        <v>2</v>
      </c>
      <c r="I85" s="197">
        <f t="shared" si="56"/>
        <v>4</v>
      </c>
      <c r="J85" s="1078">
        <f t="shared" si="57"/>
        <v>9</v>
      </c>
      <c r="K85" s="1092">
        <f t="shared" si="58"/>
        <v>13</v>
      </c>
      <c r="L85" s="1078">
        <f t="shared" si="59"/>
        <v>12</v>
      </c>
      <c r="M85" s="1078">
        <f t="shared" si="60"/>
        <v>22</v>
      </c>
      <c r="N85" s="1078">
        <f t="shared" si="61"/>
        <v>34</v>
      </c>
      <c r="AH85" s="1075"/>
      <c r="AI85" s="156"/>
      <c r="AJ85" s="1075"/>
      <c r="AK85" s="156"/>
      <c r="AL85" s="1093"/>
    </row>
    <row r="86" spans="1:38" ht="21" customHeight="1">
      <c r="B86" s="1091" t="s">
        <v>608</v>
      </c>
      <c r="C86" s="1078">
        <f t="shared" si="50"/>
        <v>5</v>
      </c>
      <c r="D86" s="1078">
        <f t="shared" si="51"/>
        <v>7</v>
      </c>
      <c r="E86" s="1092">
        <f t="shared" si="52"/>
        <v>12</v>
      </c>
      <c r="F86" s="1078">
        <f t="shared" si="53"/>
        <v>3</v>
      </c>
      <c r="G86" s="197">
        <f t="shared" si="54"/>
        <v>2</v>
      </c>
      <c r="H86" s="198">
        <f t="shared" si="55"/>
        <v>5</v>
      </c>
      <c r="I86" s="197">
        <f t="shared" si="56"/>
        <v>2</v>
      </c>
      <c r="J86" s="1078">
        <f t="shared" si="57"/>
        <v>4</v>
      </c>
      <c r="K86" s="1092">
        <f t="shared" si="58"/>
        <v>6</v>
      </c>
      <c r="L86" s="1078">
        <f t="shared" si="59"/>
        <v>10</v>
      </c>
      <c r="M86" s="1078">
        <f t="shared" si="60"/>
        <v>13</v>
      </c>
      <c r="N86" s="1078">
        <f t="shared" si="61"/>
        <v>23</v>
      </c>
      <c r="AH86" s="1075"/>
      <c r="AI86" s="156"/>
      <c r="AJ86" s="1075"/>
      <c r="AK86" s="156"/>
      <c r="AL86" s="1093"/>
    </row>
    <row r="87" spans="1:38" ht="21" customHeight="1">
      <c r="B87" s="1091" t="s">
        <v>609</v>
      </c>
      <c r="C87" s="1078">
        <f t="shared" si="50"/>
        <v>1</v>
      </c>
      <c r="D87" s="1078">
        <f t="shared" si="51"/>
        <v>6</v>
      </c>
      <c r="E87" s="1092">
        <f t="shared" si="52"/>
        <v>7</v>
      </c>
      <c r="F87" s="1078">
        <f t="shared" si="53"/>
        <v>1</v>
      </c>
      <c r="G87" s="197">
        <f t="shared" si="54"/>
        <v>0</v>
      </c>
      <c r="H87" s="198">
        <f t="shared" si="55"/>
        <v>1</v>
      </c>
      <c r="I87" s="197">
        <f t="shared" si="56"/>
        <v>0</v>
      </c>
      <c r="J87" s="1078">
        <f t="shared" si="57"/>
        <v>6</v>
      </c>
      <c r="K87" s="1092">
        <f t="shared" si="58"/>
        <v>6</v>
      </c>
      <c r="L87" s="1078">
        <f t="shared" si="59"/>
        <v>2</v>
      </c>
      <c r="M87" s="1078">
        <f t="shared" si="60"/>
        <v>12</v>
      </c>
      <c r="N87" s="1078">
        <f t="shared" si="61"/>
        <v>14</v>
      </c>
      <c r="AH87" s="1075"/>
      <c r="AI87" s="156"/>
      <c r="AJ87" s="1075"/>
      <c r="AK87" s="156"/>
      <c r="AL87" s="1093"/>
    </row>
    <row r="88" spans="1:38" ht="21" customHeight="1">
      <c r="B88" s="1091" t="s">
        <v>610</v>
      </c>
      <c r="C88" s="1078">
        <f t="shared" si="50"/>
        <v>6</v>
      </c>
      <c r="D88" s="1078">
        <f t="shared" si="51"/>
        <v>9</v>
      </c>
      <c r="E88" s="1092">
        <f t="shared" si="52"/>
        <v>15</v>
      </c>
      <c r="F88" s="1078">
        <f t="shared" si="53"/>
        <v>3</v>
      </c>
      <c r="G88" s="197">
        <f t="shared" si="54"/>
        <v>1</v>
      </c>
      <c r="H88" s="198">
        <f t="shared" si="55"/>
        <v>4</v>
      </c>
      <c r="I88" s="197">
        <f t="shared" si="56"/>
        <v>3</v>
      </c>
      <c r="J88" s="1078">
        <f t="shared" si="57"/>
        <v>8</v>
      </c>
      <c r="K88" s="1092">
        <f t="shared" si="58"/>
        <v>11</v>
      </c>
      <c r="L88" s="1078">
        <f t="shared" si="59"/>
        <v>12</v>
      </c>
      <c r="M88" s="1078">
        <f t="shared" si="60"/>
        <v>18</v>
      </c>
      <c r="N88" s="1078">
        <f t="shared" si="61"/>
        <v>30</v>
      </c>
      <c r="AH88" s="1075"/>
      <c r="AI88" s="156"/>
      <c r="AJ88" s="1075"/>
      <c r="AK88" s="156"/>
      <c r="AL88" s="1093"/>
    </row>
    <row r="89" spans="1:38" ht="21" customHeight="1">
      <c r="A89" s="1076">
        <f>SUM(C85:C89)</f>
        <v>23</v>
      </c>
      <c r="B89" s="1091" t="s">
        <v>611</v>
      </c>
      <c r="C89" s="1078">
        <f t="shared" si="50"/>
        <v>4</v>
      </c>
      <c r="D89" s="1078">
        <f t="shared" si="51"/>
        <v>5</v>
      </c>
      <c r="E89" s="1092">
        <f t="shared" si="52"/>
        <v>9</v>
      </c>
      <c r="F89" s="1078">
        <f t="shared" si="53"/>
        <v>0</v>
      </c>
      <c r="G89" s="197">
        <f t="shared" si="54"/>
        <v>0</v>
      </c>
      <c r="H89" s="198">
        <f t="shared" si="55"/>
        <v>0</v>
      </c>
      <c r="I89" s="197">
        <f t="shared" si="56"/>
        <v>3</v>
      </c>
      <c r="J89" s="1078">
        <f t="shared" si="57"/>
        <v>5</v>
      </c>
      <c r="K89" s="1092">
        <f t="shared" si="58"/>
        <v>8</v>
      </c>
      <c r="L89" s="1078">
        <f t="shared" si="59"/>
        <v>7</v>
      </c>
      <c r="M89" s="1078">
        <f t="shared" si="60"/>
        <v>10</v>
      </c>
      <c r="N89" s="1078">
        <f t="shared" si="61"/>
        <v>17</v>
      </c>
      <c r="AH89" s="1075"/>
      <c r="AI89" s="156"/>
      <c r="AJ89" s="1075"/>
      <c r="AK89" s="156"/>
      <c r="AL89" s="1093"/>
    </row>
    <row r="90" spans="1:38" ht="21" customHeight="1">
      <c r="B90" s="1091" t="s">
        <v>612</v>
      </c>
      <c r="C90" s="1078">
        <f t="shared" si="50"/>
        <v>6</v>
      </c>
      <c r="D90" s="1078">
        <f t="shared" si="51"/>
        <v>4</v>
      </c>
      <c r="E90" s="1092">
        <f t="shared" si="52"/>
        <v>10</v>
      </c>
      <c r="F90" s="1078">
        <f t="shared" si="53"/>
        <v>1</v>
      </c>
      <c r="G90" s="197">
        <f t="shared" si="54"/>
        <v>0</v>
      </c>
      <c r="H90" s="198">
        <f t="shared" si="55"/>
        <v>1</v>
      </c>
      <c r="I90" s="197">
        <f t="shared" si="56"/>
        <v>5</v>
      </c>
      <c r="J90" s="1078">
        <f t="shared" si="57"/>
        <v>4</v>
      </c>
      <c r="K90" s="1092">
        <f t="shared" si="58"/>
        <v>9</v>
      </c>
      <c r="L90" s="1078">
        <f t="shared" si="59"/>
        <v>12</v>
      </c>
      <c r="M90" s="1078">
        <f t="shared" si="60"/>
        <v>8</v>
      </c>
      <c r="N90" s="1078">
        <f t="shared" si="61"/>
        <v>20</v>
      </c>
      <c r="AH90" s="1075"/>
      <c r="AI90" s="156"/>
      <c r="AJ90" s="1075"/>
      <c r="AK90" s="156"/>
      <c r="AL90" s="1093"/>
    </row>
    <row r="91" spans="1:38" ht="21" customHeight="1">
      <c r="B91" s="1091" t="s">
        <v>613</v>
      </c>
      <c r="C91" s="1078">
        <f t="shared" si="50"/>
        <v>3</v>
      </c>
      <c r="D91" s="1078">
        <f t="shared" si="51"/>
        <v>7</v>
      </c>
      <c r="E91" s="1092">
        <f t="shared" si="52"/>
        <v>10</v>
      </c>
      <c r="F91" s="1078">
        <f t="shared" si="53"/>
        <v>1</v>
      </c>
      <c r="G91" s="197">
        <f t="shared" si="54"/>
        <v>4</v>
      </c>
      <c r="H91" s="198">
        <f t="shared" si="55"/>
        <v>5</v>
      </c>
      <c r="I91" s="197">
        <f t="shared" si="56"/>
        <v>2</v>
      </c>
      <c r="J91" s="1078">
        <f t="shared" si="57"/>
        <v>3</v>
      </c>
      <c r="K91" s="1092">
        <f t="shared" si="58"/>
        <v>5</v>
      </c>
      <c r="L91" s="1078">
        <f t="shared" si="59"/>
        <v>6</v>
      </c>
      <c r="M91" s="1078">
        <f t="shared" si="60"/>
        <v>14</v>
      </c>
      <c r="N91" s="1078">
        <f t="shared" si="61"/>
        <v>20</v>
      </c>
      <c r="AH91" s="1075"/>
      <c r="AI91" s="156"/>
      <c r="AJ91" s="1075"/>
      <c r="AK91" s="156"/>
      <c r="AL91" s="1093"/>
    </row>
    <row r="92" spans="1:38" ht="21" customHeight="1">
      <c r="B92" s="1091" t="s">
        <v>614</v>
      </c>
      <c r="C92" s="1078">
        <f t="shared" si="50"/>
        <v>4</v>
      </c>
      <c r="D92" s="1078">
        <f t="shared" si="51"/>
        <v>1</v>
      </c>
      <c r="E92" s="1092">
        <f t="shared" si="52"/>
        <v>5</v>
      </c>
      <c r="F92" s="1078">
        <f t="shared" si="53"/>
        <v>0</v>
      </c>
      <c r="G92" s="197">
        <f t="shared" si="54"/>
        <v>0</v>
      </c>
      <c r="H92" s="198">
        <f t="shared" si="55"/>
        <v>0</v>
      </c>
      <c r="I92" s="197">
        <f t="shared" si="56"/>
        <v>2</v>
      </c>
      <c r="J92" s="1078">
        <f t="shared" si="57"/>
        <v>1</v>
      </c>
      <c r="K92" s="1092">
        <f t="shared" si="58"/>
        <v>3</v>
      </c>
      <c r="L92" s="1078">
        <f t="shared" si="59"/>
        <v>6</v>
      </c>
      <c r="M92" s="1078">
        <f t="shared" si="60"/>
        <v>2</v>
      </c>
      <c r="N92" s="1078">
        <f t="shared" si="61"/>
        <v>8</v>
      </c>
      <c r="AH92" s="1075"/>
      <c r="AI92" s="156"/>
      <c r="AJ92" s="1075"/>
      <c r="AK92" s="156"/>
      <c r="AL92" s="1093"/>
    </row>
    <row r="93" spans="1:38" ht="21" customHeight="1">
      <c r="B93" s="1091" t="s">
        <v>615</v>
      </c>
      <c r="C93" s="1078">
        <f t="shared" si="50"/>
        <v>0</v>
      </c>
      <c r="D93" s="1078">
        <f t="shared" si="51"/>
        <v>4</v>
      </c>
      <c r="E93" s="1092">
        <f t="shared" si="52"/>
        <v>4</v>
      </c>
      <c r="F93" s="1078">
        <f t="shared" si="53"/>
        <v>0</v>
      </c>
      <c r="G93" s="197">
        <f t="shared" si="54"/>
        <v>0</v>
      </c>
      <c r="H93" s="198">
        <f t="shared" si="55"/>
        <v>0</v>
      </c>
      <c r="I93" s="197">
        <f t="shared" si="56"/>
        <v>0</v>
      </c>
      <c r="J93" s="1078">
        <f t="shared" si="57"/>
        <v>3</v>
      </c>
      <c r="K93" s="1092">
        <f t="shared" si="58"/>
        <v>3</v>
      </c>
      <c r="L93" s="1078">
        <f t="shared" si="59"/>
        <v>0</v>
      </c>
      <c r="M93" s="1078">
        <f t="shared" si="60"/>
        <v>7</v>
      </c>
      <c r="N93" s="1078">
        <f t="shared" si="61"/>
        <v>7</v>
      </c>
      <c r="AH93" s="1075"/>
      <c r="AI93" s="156"/>
      <c r="AJ93" s="1075"/>
      <c r="AK93" s="156"/>
      <c r="AL93" s="1093"/>
    </row>
    <row r="94" spans="1:38" ht="21" customHeight="1">
      <c r="A94" s="1076">
        <f>SUM(C90:C94)</f>
        <v>16</v>
      </c>
      <c r="B94" s="1091" t="s">
        <v>616</v>
      </c>
      <c r="C94" s="1078">
        <f t="shared" si="50"/>
        <v>3</v>
      </c>
      <c r="D94" s="1078">
        <f t="shared" si="51"/>
        <v>3</v>
      </c>
      <c r="E94" s="1092">
        <f t="shared" si="52"/>
        <v>6</v>
      </c>
      <c r="F94" s="1078">
        <f t="shared" si="53"/>
        <v>2</v>
      </c>
      <c r="G94" s="197">
        <f t="shared" si="54"/>
        <v>0</v>
      </c>
      <c r="H94" s="198">
        <f t="shared" si="55"/>
        <v>2</v>
      </c>
      <c r="I94" s="197">
        <f t="shared" si="56"/>
        <v>0</v>
      </c>
      <c r="J94" s="1078">
        <f t="shared" si="57"/>
        <v>3</v>
      </c>
      <c r="K94" s="1092">
        <f t="shared" si="58"/>
        <v>3</v>
      </c>
      <c r="L94" s="1078">
        <f t="shared" si="59"/>
        <v>5</v>
      </c>
      <c r="M94" s="1078">
        <f t="shared" si="60"/>
        <v>6</v>
      </c>
      <c r="N94" s="1078">
        <f t="shared" si="61"/>
        <v>11</v>
      </c>
      <c r="AH94" s="1075"/>
      <c r="AI94" s="156"/>
      <c r="AJ94" s="1075"/>
      <c r="AK94" s="156"/>
      <c r="AL94" s="1093"/>
    </row>
    <row r="95" spans="1:38" ht="21" customHeight="1">
      <c r="B95" s="1091" t="s">
        <v>617</v>
      </c>
      <c r="C95" s="1078">
        <f t="shared" si="50"/>
        <v>0</v>
      </c>
      <c r="D95" s="1078">
        <f t="shared" si="51"/>
        <v>0</v>
      </c>
      <c r="E95" s="1092">
        <f t="shared" si="52"/>
        <v>0</v>
      </c>
      <c r="F95" s="1078">
        <f t="shared" si="53"/>
        <v>0</v>
      </c>
      <c r="G95" s="197">
        <f t="shared" si="54"/>
        <v>0</v>
      </c>
      <c r="H95" s="198">
        <f t="shared" si="55"/>
        <v>0</v>
      </c>
      <c r="I95" s="197">
        <f t="shared" si="56"/>
        <v>0</v>
      </c>
      <c r="J95" s="1078">
        <f t="shared" si="57"/>
        <v>0</v>
      </c>
      <c r="K95" s="1092">
        <f t="shared" si="58"/>
        <v>0</v>
      </c>
      <c r="L95" s="1078">
        <f t="shared" si="59"/>
        <v>0</v>
      </c>
      <c r="M95" s="1078">
        <f t="shared" si="60"/>
        <v>0</v>
      </c>
      <c r="N95" s="1078">
        <f t="shared" si="61"/>
        <v>0</v>
      </c>
      <c r="AH95" s="1075"/>
      <c r="AI95" s="156"/>
      <c r="AJ95" s="1075"/>
      <c r="AK95" s="156"/>
      <c r="AL95" s="1093"/>
    </row>
    <row r="96" spans="1:38" ht="21" customHeight="1">
      <c r="B96" s="1091" t="s">
        <v>618</v>
      </c>
      <c r="C96" s="1078">
        <f t="shared" si="50"/>
        <v>2</v>
      </c>
      <c r="D96" s="1078">
        <f t="shared" si="51"/>
        <v>1</v>
      </c>
      <c r="E96" s="1092">
        <f t="shared" si="52"/>
        <v>3</v>
      </c>
      <c r="F96" s="1078">
        <f t="shared" si="53"/>
        <v>0</v>
      </c>
      <c r="G96" s="197">
        <f t="shared" si="54"/>
        <v>0</v>
      </c>
      <c r="H96" s="198">
        <f t="shared" si="55"/>
        <v>0</v>
      </c>
      <c r="I96" s="197">
        <f t="shared" si="56"/>
        <v>1</v>
      </c>
      <c r="J96" s="1078">
        <f t="shared" si="57"/>
        <v>1</v>
      </c>
      <c r="K96" s="1092">
        <f t="shared" si="58"/>
        <v>2</v>
      </c>
      <c r="L96" s="1078">
        <f t="shared" si="59"/>
        <v>3</v>
      </c>
      <c r="M96" s="1078">
        <f t="shared" si="60"/>
        <v>2</v>
      </c>
      <c r="N96" s="1078">
        <f t="shared" si="61"/>
        <v>5</v>
      </c>
      <c r="AH96" s="1075"/>
      <c r="AI96" s="156"/>
      <c r="AJ96" s="1075"/>
      <c r="AK96" s="156"/>
      <c r="AL96" s="1093"/>
    </row>
    <row r="97" spans="1:38" ht="21" customHeight="1">
      <c r="B97" s="1091" t="s">
        <v>619</v>
      </c>
      <c r="C97" s="1078">
        <f t="shared" si="50"/>
        <v>1</v>
      </c>
      <c r="D97" s="1078">
        <f t="shared" si="51"/>
        <v>2</v>
      </c>
      <c r="E97" s="1092">
        <f t="shared" si="52"/>
        <v>3</v>
      </c>
      <c r="F97" s="1078">
        <f t="shared" si="53"/>
        <v>0</v>
      </c>
      <c r="G97" s="197">
        <f t="shared" si="54"/>
        <v>0</v>
      </c>
      <c r="H97" s="198">
        <f t="shared" si="55"/>
        <v>0</v>
      </c>
      <c r="I97" s="197">
        <f t="shared" si="56"/>
        <v>1</v>
      </c>
      <c r="J97" s="1078">
        <f t="shared" si="57"/>
        <v>2</v>
      </c>
      <c r="K97" s="1092">
        <f t="shared" si="58"/>
        <v>3</v>
      </c>
      <c r="L97" s="1078">
        <f t="shared" si="59"/>
        <v>2</v>
      </c>
      <c r="M97" s="1078">
        <f t="shared" si="60"/>
        <v>4</v>
      </c>
      <c r="N97" s="1078">
        <f t="shared" si="61"/>
        <v>6</v>
      </c>
      <c r="AH97" s="1075"/>
      <c r="AI97" s="156"/>
      <c r="AJ97" s="1075"/>
      <c r="AK97" s="156"/>
      <c r="AL97" s="1093"/>
    </row>
    <row r="98" spans="1:38" ht="21" customHeight="1">
      <c r="B98" s="1091" t="s">
        <v>620</v>
      </c>
      <c r="C98" s="1078">
        <f t="shared" si="50"/>
        <v>3</v>
      </c>
      <c r="D98" s="1078">
        <f t="shared" si="51"/>
        <v>0</v>
      </c>
      <c r="E98" s="1092">
        <f t="shared" si="52"/>
        <v>3</v>
      </c>
      <c r="F98" s="1078">
        <f t="shared" si="53"/>
        <v>0</v>
      </c>
      <c r="G98" s="197">
        <f t="shared" si="54"/>
        <v>0</v>
      </c>
      <c r="H98" s="198">
        <f t="shared" si="55"/>
        <v>0</v>
      </c>
      <c r="I98" s="197">
        <f t="shared" si="56"/>
        <v>3</v>
      </c>
      <c r="J98" s="1078">
        <f t="shared" si="57"/>
        <v>0</v>
      </c>
      <c r="K98" s="1092">
        <f t="shared" si="58"/>
        <v>3</v>
      </c>
      <c r="L98" s="1078">
        <f t="shared" si="59"/>
        <v>6</v>
      </c>
      <c r="M98" s="1078">
        <f t="shared" si="60"/>
        <v>0</v>
      </c>
      <c r="N98" s="1078">
        <f t="shared" si="61"/>
        <v>6</v>
      </c>
      <c r="AH98" s="1075"/>
      <c r="AI98" s="156"/>
      <c r="AJ98" s="1075"/>
      <c r="AK98" s="156"/>
      <c r="AL98" s="1093"/>
    </row>
    <row r="99" spans="1:38" ht="21" customHeight="1">
      <c r="A99" s="1076">
        <f>SUM(C95:C99)</f>
        <v>6</v>
      </c>
      <c r="B99" s="1091" t="s">
        <v>621</v>
      </c>
      <c r="C99" s="1078">
        <f t="shared" si="50"/>
        <v>0</v>
      </c>
      <c r="D99" s="1078">
        <f t="shared" si="51"/>
        <v>2</v>
      </c>
      <c r="E99" s="1092">
        <f t="shared" si="52"/>
        <v>2</v>
      </c>
      <c r="F99" s="1078">
        <f t="shared" si="53"/>
        <v>0</v>
      </c>
      <c r="G99" s="197">
        <f t="shared" si="54"/>
        <v>0</v>
      </c>
      <c r="H99" s="198">
        <f t="shared" si="55"/>
        <v>0</v>
      </c>
      <c r="I99" s="197">
        <f t="shared" si="56"/>
        <v>0</v>
      </c>
      <c r="J99" s="1078">
        <f t="shared" si="57"/>
        <v>2</v>
      </c>
      <c r="K99" s="1092">
        <f t="shared" si="58"/>
        <v>2</v>
      </c>
      <c r="L99" s="1078">
        <f t="shared" si="59"/>
        <v>0</v>
      </c>
      <c r="M99" s="1078">
        <f t="shared" si="60"/>
        <v>4</v>
      </c>
      <c r="N99" s="1078">
        <f t="shared" si="61"/>
        <v>4</v>
      </c>
      <c r="AH99" s="1075"/>
      <c r="AI99" s="156"/>
      <c r="AJ99" s="1075"/>
      <c r="AK99" s="156"/>
      <c r="AL99" s="1093"/>
    </row>
    <row r="100" spans="1:38" ht="21" customHeight="1">
      <c r="B100" s="1091" t="s">
        <v>622</v>
      </c>
      <c r="C100" s="1078">
        <f t="shared" si="50"/>
        <v>0</v>
      </c>
      <c r="D100" s="1078">
        <f t="shared" si="51"/>
        <v>1</v>
      </c>
      <c r="E100" s="1092">
        <f t="shared" si="52"/>
        <v>1</v>
      </c>
      <c r="F100" s="1078">
        <f t="shared" si="53"/>
        <v>0</v>
      </c>
      <c r="G100" s="197">
        <f t="shared" si="54"/>
        <v>0</v>
      </c>
      <c r="H100" s="198">
        <f t="shared" si="55"/>
        <v>0</v>
      </c>
      <c r="I100" s="197">
        <f t="shared" si="56"/>
        <v>0</v>
      </c>
      <c r="J100" s="1078">
        <f t="shared" si="57"/>
        <v>1</v>
      </c>
      <c r="K100" s="1092">
        <f t="shared" si="58"/>
        <v>1</v>
      </c>
      <c r="L100" s="1078">
        <f t="shared" si="59"/>
        <v>0</v>
      </c>
      <c r="M100" s="1078">
        <f t="shared" si="60"/>
        <v>2</v>
      </c>
      <c r="N100" s="1078">
        <f t="shared" si="61"/>
        <v>2</v>
      </c>
      <c r="AH100" s="1075"/>
      <c r="AI100" s="156"/>
      <c r="AJ100" s="1075"/>
      <c r="AK100" s="156"/>
      <c r="AL100" s="1093"/>
    </row>
    <row r="101" spans="1:38" ht="21" customHeight="1">
      <c r="B101" s="1091" t="s">
        <v>623</v>
      </c>
      <c r="C101" s="1078">
        <f t="shared" si="50"/>
        <v>2</v>
      </c>
      <c r="D101" s="1078">
        <f t="shared" si="51"/>
        <v>0</v>
      </c>
      <c r="E101" s="1092">
        <f t="shared" si="52"/>
        <v>2</v>
      </c>
      <c r="F101" s="1078">
        <f t="shared" si="53"/>
        <v>0</v>
      </c>
      <c r="G101" s="197">
        <f t="shared" si="54"/>
        <v>0</v>
      </c>
      <c r="H101" s="198">
        <f t="shared" si="55"/>
        <v>0</v>
      </c>
      <c r="I101" s="197">
        <f t="shared" si="56"/>
        <v>2</v>
      </c>
      <c r="J101" s="1078">
        <f t="shared" si="57"/>
        <v>0</v>
      </c>
      <c r="K101" s="1092">
        <f t="shared" si="58"/>
        <v>2</v>
      </c>
      <c r="L101" s="1078">
        <f t="shared" si="59"/>
        <v>4</v>
      </c>
      <c r="M101" s="1078">
        <f t="shared" si="60"/>
        <v>0</v>
      </c>
      <c r="N101" s="1078">
        <f t="shared" si="61"/>
        <v>4</v>
      </c>
      <c r="AH101" s="1075"/>
      <c r="AI101" s="156"/>
      <c r="AJ101" s="1075"/>
      <c r="AK101" s="156"/>
      <c r="AL101" s="1093"/>
    </row>
    <row r="102" spans="1:38" ht="21" customHeight="1">
      <c r="B102" s="1091" t="s">
        <v>624</v>
      </c>
      <c r="C102" s="1078">
        <f t="shared" ref="C102:C108" si="62">L43</f>
        <v>0</v>
      </c>
      <c r="D102" s="1078">
        <f t="shared" ref="D102:D108" si="63">M43</f>
        <v>0</v>
      </c>
      <c r="E102" s="1092">
        <f t="shared" si="52"/>
        <v>0</v>
      </c>
      <c r="F102" s="1078">
        <f t="shared" ref="F102:F108" si="64">N43</f>
        <v>0</v>
      </c>
      <c r="G102" s="197">
        <f t="shared" ref="G102:G108" si="65">O43</f>
        <v>0</v>
      </c>
      <c r="H102" s="198">
        <f t="shared" si="55"/>
        <v>0</v>
      </c>
      <c r="I102" s="197">
        <f t="shared" ref="I102:I108" si="66">P43</f>
        <v>0</v>
      </c>
      <c r="J102" s="1078">
        <f t="shared" ref="J102:J108" si="67">Q43</f>
        <v>0</v>
      </c>
      <c r="K102" s="1092">
        <f t="shared" si="58"/>
        <v>0</v>
      </c>
      <c r="L102" s="1078">
        <f t="shared" si="59"/>
        <v>0</v>
      </c>
      <c r="M102" s="1078">
        <f t="shared" si="60"/>
        <v>0</v>
      </c>
      <c r="N102" s="1078">
        <f t="shared" si="61"/>
        <v>0</v>
      </c>
      <c r="AH102" s="1075"/>
      <c r="AI102" s="156"/>
      <c r="AJ102" s="1075"/>
      <c r="AK102" s="156"/>
      <c r="AL102" s="1093"/>
    </row>
    <row r="103" spans="1:38" ht="21" customHeight="1">
      <c r="B103" s="1091" t="s">
        <v>625</v>
      </c>
      <c r="C103" s="1078">
        <f t="shared" si="62"/>
        <v>1</v>
      </c>
      <c r="D103" s="1078">
        <f t="shared" si="63"/>
        <v>0</v>
      </c>
      <c r="E103" s="1092">
        <f t="shared" si="52"/>
        <v>1</v>
      </c>
      <c r="F103" s="1078">
        <f t="shared" si="64"/>
        <v>0</v>
      </c>
      <c r="G103" s="197">
        <f t="shared" si="65"/>
        <v>0</v>
      </c>
      <c r="H103" s="198">
        <f t="shared" si="55"/>
        <v>0</v>
      </c>
      <c r="I103" s="197">
        <f t="shared" si="66"/>
        <v>0</v>
      </c>
      <c r="J103" s="1078">
        <f t="shared" si="67"/>
        <v>0</v>
      </c>
      <c r="K103" s="1092">
        <f t="shared" si="58"/>
        <v>0</v>
      </c>
      <c r="L103" s="1078">
        <f t="shared" si="59"/>
        <v>1</v>
      </c>
      <c r="M103" s="1078">
        <f t="shared" si="60"/>
        <v>0</v>
      </c>
      <c r="N103" s="1078">
        <f t="shared" si="61"/>
        <v>1</v>
      </c>
      <c r="AH103" s="1075"/>
      <c r="AI103" s="156"/>
      <c r="AJ103" s="1075"/>
      <c r="AK103" s="156"/>
      <c r="AL103" s="1093"/>
    </row>
    <row r="104" spans="1:38" ht="21" customHeight="1">
      <c r="B104" s="1091" t="s">
        <v>626</v>
      </c>
      <c r="C104" s="1078">
        <f t="shared" si="62"/>
        <v>0</v>
      </c>
      <c r="D104" s="1078">
        <f t="shared" si="63"/>
        <v>0</v>
      </c>
      <c r="E104" s="1092">
        <f t="shared" si="52"/>
        <v>0</v>
      </c>
      <c r="F104" s="1078">
        <f t="shared" si="64"/>
        <v>0</v>
      </c>
      <c r="G104" s="197">
        <f t="shared" si="65"/>
        <v>0</v>
      </c>
      <c r="H104" s="198">
        <f t="shared" si="55"/>
        <v>0</v>
      </c>
      <c r="I104" s="197">
        <f t="shared" si="66"/>
        <v>0</v>
      </c>
      <c r="J104" s="1078">
        <f t="shared" si="67"/>
        <v>0</v>
      </c>
      <c r="K104" s="1092">
        <f t="shared" si="58"/>
        <v>0</v>
      </c>
      <c r="L104" s="1078">
        <f t="shared" si="59"/>
        <v>0</v>
      </c>
      <c r="M104" s="1078">
        <f t="shared" si="60"/>
        <v>0</v>
      </c>
      <c r="N104" s="1078">
        <f t="shared" si="61"/>
        <v>0</v>
      </c>
      <c r="AH104" s="1075"/>
      <c r="AI104" s="156"/>
      <c r="AJ104" s="1075"/>
      <c r="AK104" s="156"/>
      <c r="AL104" s="1093"/>
    </row>
    <row r="105" spans="1:38" ht="21" customHeight="1">
      <c r="B105" s="1091" t="s">
        <v>627</v>
      </c>
      <c r="C105" s="1078">
        <f t="shared" si="62"/>
        <v>0</v>
      </c>
      <c r="D105" s="1078">
        <f t="shared" si="63"/>
        <v>0</v>
      </c>
      <c r="E105" s="1092">
        <f t="shared" si="52"/>
        <v>0</v>
      </c>
      <c r="F105" s="1078">
        <f t="shared" si="64"/>
        <v>0</v>
      </c>
      <c r="G105" s="197">
        <f t="shared" si="65"/>
        <v>0</v>
      </c>
      <c r="H105" s="198">
        <f t="shared" si="55"/>
        <v>0</v>
      </c>
      <c r="I105" s="197">
        <f t="shared" si="66"/>
        <v>0</v>
      </c>
      <c r="J105" s="1078">
        <f t="shared" si="67"/>
        <v>0</v>
      </c>
      <c r="K105" s="1092">
        <f t="shared" si="58"/>
        <v>0</v>
      </c>
      <c r="L105" s="1078">
        <f t="shared" si="59"/>
        <v>0</v>
      </c>
      <c r="M105" s="1078">
        <f t="shared" si="60"/>
        <v>0</v>
      </c>
      <c r="N105" s="1078">
        <f t="shared" si="61"/>
        <v>0</v>
      </c>
      <c r="AH105" s="1075"/>
      <c r="AI105" s="156"/>
      <c r="AJ105" s="1075"/>
      <c r="AK105" s="156"/>
      <c r="AL105" s="1093"/>
    </row>
    <row r="106" spans="1:38" ht="21" customHeight="1">
      <c r="B106" s="1091">
        <v>66</v>
      </c>
      <c r="C106" s="1078">
        <f t="shared" si="62"/>
        <v>0</v>
      </c>
      <c r="D106" s="1078">
        <f t="shared" si="63"/>
        <v>0</v>
      </c>
      <c r="E106" s="1092">
        <f t="shared" si="52"/>
        <v>0</v>
      </c>
      <c r="F106" s="1078">
        <f t="shared" si="64"/>
        <v>0</v>
      </c>
      <c r="G106" s="197">
        <f t="shared" si="65"/>
        <v>0</v>
      </c>
      <c r="H106" s="198">
        <f t="shared" si="55"/>
        <v>0</v>
      </c>
      <c r="I106" s="197">
        <f t="shared" si="66"/>
        <v>0</v>
      </c>
      <c r="J106" s="1078">
        <f t="shared" si="67"/>
        <v>0</v>
      </c>
      <c r="K106" s="1092">
        <f t="shared" si="58"/>
        <v>0</v>
      </c>
      <c r="L106" s="1078">
        <f t="shared" si="59"/>
        <v>0</v>
      </c>
      <c r="M106" s="1078">
        <f t="shared" si="60"/>
        <v>0</v>
      </c>
      <c r="N106" s="1078">
        <f t="shared" si="61"/>
        <v>0</v>
      </c>
      <c r="AH106" s="1075"/>
      <c r="AI106" s="156"/>
      <c r="AJ106" s="1075"/>
      <c r="AK106" s="156"/>
      <c r="AL106" s="1093"/>
    </row>
    <row r="107" spans="1:38" ht="21" customHeight="1">
      <c r="B107" s="1091">
        <v>67</v>
      </c>
      <c r="C107" s="1078">
        <f t="shared" si="62"/>
        <v>0</v>
      </c>
      <c r="D107" s="1078">
        <f t="shared" si="63"/>
        <v>0</v>
      </c>
      <c r="E107" s="1092">
        <f t="shared" si="52"/>
        <v>0</v>
      </c>
      <c r="F107" s="1078">
        <f t="shared" si="64"/>
        <v>0</v>
      </c>
      <c r="G107" s="197">
        <f t="shared" si="65"/>
        <v>0</v>
      </c>
      <c r="H107" s="198">
        <f t="shared" si="55"/>
        <v>0</v>
      </c>
      <c r="I107" s="197">
        <f t="shared" si="66"/>
        <v>0</v>
      </c>
      <c r="J107" s="1078">
        <f t="shared" si="67"/>
        <v>0</v>
      </c>
      <c r="K107" s="1092">
        <f t="shared" si="58"/>
        <v>0</v>
      </c>
      <c r="L107" s="1078">
        <f t="shared" si="59"/>
        <v>0</v>
      </c>
      <c r="M107" s="1078">
        <f t="shared" si="60"/>
        <v>0</v>
      </c>
      <c r="N107" s="1078">
        <f t="shared" si="61"/>
        <v>0</v>
      </c>
      <c r="AH107" s="1075"/>
      <c r="AI107" s="156"/>
      <c r="AJ107" s="1075"/>
      <c r="AK107" s="156"/>
      <c r="AL107" s="1093"/>
    </row>
    <row r="108" spans="1:38" ht="21" customHeight="1">
      <c r="B108" s="1091">
        <v>68</v>
      </c>
      <c r="C108" s="1078">
        <f t="shared" si="62"/>
        <v>0</v>
      </c>
      <c r="D108" s="1078">
        <f t="shared" si="63"/>
        <v>0</v>
      </c>
      <c r="E108" s="1092">
        <f t="shared" si="52"/>
        <v>0</v>
      </c>
      <c r="F108" s="1078">
        <f t="shared" si="64"/>
        <v>0</v>
      </c>
      <c r="G108" s="197">
        <f t="shared" si="65"/>
        <v>0</v>
      </c>
      <c r="H108" s="198">
        <f t="shared" si="55"/>
        <v>0</v>
      </c>
      <c r="I108" s="197">
        <f t="shared" si="66"/>
        <v>0</v>
      </c>
      <c r="J108" s="1078">
        <f t="shared" si="67"/>
        <v>0</v>
      </c>
      <c r="K108" s="1092">
        <f t="shared" si="58"/>
        <v>0</v>
      </c>
      <c r="L108" s="1078">
        <f t="shared" si="59"/>
        <v>0</v>
      </c>
      <c r="M108" s="1078">
        <f t="shared" si="60"/>
        <v>0</v>
      </c>
      <c r="N108" s="1078">
        <f t="shared" si="61"/>
        <v>0</v>
      </c>
      <c r="AH108" s="1075"/>
      <c r="AI108" s="156"/>
      <c r="AJ108" s="1075"/>
      <c r="AK108" s="156"/>
      <c r="AL108" s="1093"/>
    </row>
    <row r="109" spans="1:38" ht="21" customHeight="1">
      <c r="B109" s="1094" t="s">
        <v>447</v>
      </c>
      <c r="C109" s="1095">
        <f t="shared" ref="C109:N109" si="68">SUM(C64:C108)</f>
        <v>2727</v>
      </c>
      <c r="D109" s="1095">
        <f t="shared" si="68"/>
        <v>2596</v>
      </c>
      <c r="E109" s="1095">
        <f t="shared" si="68"/>
        <v>5323</v>
      </c>
      <c r="F109" s="1095">
        <f t="shared" si="68"/>
        <v>711</v>
      </c>
      <c r="G109" s="199">
        <f t="shared" si="68"/>
        <v>719</v>
      </c>
      <c r="H109" s="199">
        <f t="shared" si="68"/>
        <v>1430</v>
      </c>
      <c r="I109" s="199">
        <f t="shared" si="68"/>
        <v>743</v>
      </c>
      <c r="J109" s="1095">
        <f t="shared" si="68"/>
        <v>1114</v>
      </c>
      <c r="K109" s="1095">
        <f t="shared" si="68"/>
        <v>1857</v>
      </c>
      <c r="L109" s="1095">
        <f t="shared" si="68"/>
        <v>4181</v>
      </c>
      <c r="M109" s="1095">
        <f t="shared" si="68"/>
        <v>4429</v>
      </c>
      <c r="N109" s="1095">
        <f t="shared" si="68"/>
        <v>8610</v>
      </c>
      <c r="AH109" s="1075"/>
      <c r="AI109" s="156"/>
      <c r="AJ109" s="1075"/>
      <c r="AK109" s="156"/>
      <c r="AL109" s="1093"/>
    </row>
    <row r="110" spans="1:38" ht="21" customHeight="1">
      <c r="AH110" s="1075"/>
      <c r="AI110" s="156"/>
      <c r="AJ110" s="1075"/>
      <c r="AK110" s="156"/>
      <c r="AL110" s="1093"/>
    </row>
    <row r="111" spans="1:38" ht="21" customHeight="1">
      <c r="AH111" s="1075"/>
      <c r="AI111" s="156"/>
      <c r="AJ111" s="1075"/>
      <c r="AK111" s="156"/>
      <c r="AL111" s="1093"/>
    </row>
    <row r="112" spans="1:38" ht="21" customHeight="1">
      <c r="C112" s="1076"/>
      <c r="D112" s="1076">
        <f>SUM(C109:E109)</f>
        <v>10646</v>
      </c>
      <c r="AH112" s="1075"/>
      <c r="AI112" s="156"/>
      <c r="AJ112" s="1075"/>
      <c r="AK112" s="156"/>
      <c r="AL112" s="1093"/>
    </row>
    <row r="113" spans="4:38" ht="21" customHeight="1">
      <c r="AH113" s="1075"/>
      <c r="AI113" s="156"/>
      <c r="AJ113" s="1075"/>
      <c r="AK113" s="156"/>
      <c r="AL113" s="1093"/>
    </row>
    <row r="114" spans="4:38" ht="21" customHeight="1">
      <c r="D114" s="1076">
        <f>63660-D112</f>
        <v>53014</v>
      </c>
      <c r="AH114" s="1075"/>
      <c r="AI114" s="156"/>
      <c r="AJ114" s="1075"/>
      <c r="AK114" s="156"/>
      <c r="AL114" s="1093"/>
    </row>
    <row r="115" spans="4:38" ht="21" customHeight="1">
      <c r="D115" s="503" t="s">
        <v>628</v>
      </c>
      <c r="AH115" s="1075"/>
      <c r="AI115" s="156"/>
      <c r="AJ115" s="1075"/>
      <c r="AK115" s="156"/>
      <c r="AL115" s="1093"/>
    </row>
    <row r="116" spans="4:38" ht="21" customHeight="1">
      <c r="AH116" s="1075"/>
      <c r="AI116" s="156"/>
      <c r="AJ116" s="1075"/>
      <c r="AK116" s="156"/>
      <c r="AL116" s="1093"/>
    </row>
    <row r="117" spans="4:38" ht="21" customHeight="1">
      <c r="AH117" s="1075"/>
      <c r="AI117" s="156"/>
      <c r="AJ117" s="1075"/>
      <c r="AK117" s="156"/>
      <c r="AL117" s="1093"/>
    </row>
    <row r="118" spans="4:38" ht="21" customHeight="1">
      <c r="AH118" s="1075"/>
      <c r="AI118" s="156"/>
      <c r="AJ118" s="1075"/>
      <c r="AK118" s="156"/>
      <c r="AL118" s="1093"/>
    </row>
    <row r="119" spans="4:38" ht="21" customHeight="1">
      <c r="AH119" s="1075"/>
      <c r="AI119" s="156"/>
      <c r="AJ119" s="1075"/>
      <c r="AK119" s="156"/>
      <c r="AL119" s="1093"/>
    </row>
    <row r="120" spans="4:38" ht="21" customHeight="1">
      <c r="AH120" s="1075"/>
      <c r="AI120" s="156"/>
      <c r="AJ120" s="1075"/>
      <c r="AK120" s="156"/>
      <c r="AL120" s="1093"/>
    </row>
    <row r="121" spans="4:38" ht="21" customHeight="1">
      <c r="AH121" s="1075"/>
      <c r="AI121" s="156"/>
      <c r="AJ121" s="1075"/>
      <c r="AK121" s="156"/>
      <c r="AL121" s="1093"/>
    </row>
    <row r="122" spans="4:38" ht="21" customHeight="1">
      <c r="AH122" s="1075"/>
      <c r="AI122" s="156"/>
      <c r="AJ122" s="1075"/>
      <c r="AK122" s="156"/>
      <c r="AL122" s="1093"/>
    </row>
    <row r="123" spans="4:38" ht="21" customHeight="1">
      <c r="AH123" s="1075"/>
      <c r="AI123" s="156"/>
      <c r="AJ123" s="1075"/>
      <c r="AK123" s="156"/>
      <c r="AL123" s="1093"/>
    </row>
    <row r="124" spans="4:38" ht="21" customHeight="1">
      <c r="AH124" s="1075"/>
      <c r="AI124" s="156"/>
      <c r="AJ124" s="1075"/>
      <c r="AK124" s="156"/>
      <c r="AL124" s="1093"/>
    </row>
    <row r="125" spans="4:38" ht="21" customHeight="1">
      <c r="AH125" s="1075"/>
      <c r="AI125" s="156"/>
      <c r="AJ125" s="1075"/>
      <c r="AK125" s="156"/>
      <c r="AL125" s="1093"/>
    </row>
    <row r="126" spans="4:38" ht="21" customHeight="1">
      <c r="AH126" s="1075"/>
      <c r="AI126" s="156"/>
      <c r="AJ126" s="1075"/>
      <c r="AK126" s="156"/>
      <c r="AL126" s="1093"/>
    </row>
    <row r="127" spans="4:38" ht="21" customHeight="1">
      <c r="AH127" s="1075"/>
      <c r="AI127" s="156"/>
      <c r="AJ127" s="1075"/>
      <c r="AK127" s="156"/>
      <c r="AL127" s="1093"/>
    </row>
    <row r="128" spans="4:38" ht="21" customHeight="1">
      <c r="AH128" s="1075"/>
      <c r="AI128" s="156"/>
      <c r="AJ128" s="1075"/>
      <c r="AK128" s="156"/>
      <c r="AL128" s="1093"/>
    </row>
    <row r="129" spans="34:38" ht="21" customHeight="1">
      <c r="AH129" s="1075"/>
      <c r="AI129" s="156"/>
      <c r="AJ129" s="1075"/>
      <c r="AK129" s="156"/>
      <c r="AL129" s="1093"/>
    </row>
    <row r="130" spans="34:38" ht="21" customHeight="1">
      <c r="AH130" s="1075"/>
      <c r="AI130" s="156"/>
      <c r="AJ130" s="1075"/>
      <c r="AK130" s="156"/>
      <c r="AL130" s="1093"/>
    </row>
    <row r="131" spans="34:38" ht="21" customHeight="1">
      <c r="AH131" s="1075"/>
      <c r="AI131" s="156"/>
      <c r="AJ131" s="1075"/>
      <c r="AK131" s="156"/>
      <c r="AL131" s="1093"/>
    </row>
    <row r="132" spans="34:38" ht="21" customHeight="1">
      <c r="AH132" s="1075"/>
      <c r="AI132" s="156"/>
      <c r="AJ132" s="1075"/>
      <c r="AK132" s="156"/>
      <c r="AL132" s="1093"/>
    </row>
    <row r="133" spans="34:38" ht="21" customHeight="1">
      <c r="AH133" s="1075"/>
      <c r="AI133" s="156"/>
      <c r="AJ133" s="1075"/>
      <c r="AK133" s="156"/>
      <c r="AL133" s="1093"/>
    </row>
    <row r="134" spans="34:38" ht="21" customHeight="1">
      <c r="AH134" s="1075"/>
      <c r="AI134" s="156"/>
      <c r="AJ134" s="1075"/>
      <c r="AK134" s="156"/>
      <c r="AL134" s="1093"/>
    </row>
    <row r="135" spans="34:38" ht="21" customHeight="1">
      <c r="AH135" s="1075"/>
      <c r="AI135" s="156"/>
      <c r="AJ135" s="1075"/>
      <c r="AK135" s="156"/>
      <c r="AL135" s="1093"/>
    </row>
    <row r="136" spans="34:38" ht="21" customHeight="1">
      <c r="AH136" s="1075"/>
      <c r="AI136" s="156"/>
      <c r="AJ136" s="1075"/>
      <c r="AK136" s="156"/>
      <c r="AL136" s="1093"/>
    </row>
    <row r="137" spans="34:38" ht="21" customHeight="1">
      <c r="AH137" s="1075"/>
      <c r="AI137" s="156"/>
      <c r="AJ137" s="1075"/>
      <c r="AK137" s="156"/>
      <c r="AL137" s="1093"/>
    </row>
    <row r="138" spans="34:38" ht="21" customHeight="1">
      <c r="AH138" s="1075"/>
      <c r="AI138" s="156"/>
      <c r="AJ138" s="1075"/>
      <c r="AK138" s="156"/>
      <c r="AL138" s="1093"/>
    </row>
    <row r="139" spans="34:38" ht="21" customHeight="1">
      <c r="AH139" s="1075"/>
      <c r="AI139" s="156"/>
      <c r="AJ139" s="1075"/>
      <c r="AK139" s="156"/>
      <c r="AL139" s="1093"/>
    </row>
    <row r="140" spans="34:38" ht="21" customHeight="1">
      <c r="AH140" s="1075"/>
      <c r="AI140" s="156"/>
      <c r="AJ140" s="1075"/>
      <c r="AK140" s="156"/>
      <c r="AL140" s="1093"/>
    </row>
    <row r="141" spans="34:38" ht="21" customHeight="1">
      <c r="AH141" s="1075"/>
      <c r="AI141" s="156"/>
      <c r="AJ141" s="1075"/>
      <c r="AK141" s="156"/>
      <c r="AL141" s="1093"/>
    </row>
    <row r="142" spans="34:38" ht="21" customHeight="1">
      <c r="AH142" s="1075"/>
      <c r="AI142" s="156"/>
      <c r="AJ142" s="1075"/>
      <c r="AK142" s="156"/>
      <c r="AL142" s="1093"/>
    </row>
    <row r="143" spans="34:38" ht="21" customHeight="1">
      <c r="AH143" s="1075"/>
      <c r="AI143" s="156"/>
      <c r="AJ143" s="1075"/>
      <c r="AK143" s="156"/>
      <c r="AL143" s="1093"/>
    </row>
    <row r="144" spans="34:38" ht="21" customHeight="1">
      <c r="AH144" s="1075"/>
      <c r="AI144" s="156"/>
      <c r="AJ144" s="1075"/>
      <c r="AK144" s="156"/>
      <c r="AL144" s="1093"/>
    </row>
    <row r="145" spans="34:38" ht="21" customHeight="1">
      <c r="AH145" s="1075"/>
      <c r="AI145" s="156"/>
      <c r="AJ145" s="1075"/>
      <c r="AK145" s="156"/>
      <c r="AL145" s="1093"/>
    </row>
    <row r="146" spans="34:38" ht="21" customHeight="1">
      <c r="AH146" s="1075"/>
      <c r="AI146" s="156"/>
      <c r="AJ146" s="1075"/>
      <c r="AK146" s="156"/>
      <c r="AL146" s="1093"/>
    </row>
    <row r="147" spans="34:38" ht="21" customHeight="1">
      <c r="AH147" s="1075"/>
      <c r="AI147" s="156"/>
      <c r="AJ147" s="1075"/>
      <c r="AK147" s="156"/>
      <c r="AL147" s="1093"/>
    </row>
    <row r="148" spans="34:38" ht="21" customHeight="1">
      <c r="AH148" s="1075"/>
      <c r="AI148" s="156"/>
      <c r="AJ148" s="1075"/>
      <c r="AK148" s="156"/>
      <c r="AL148" s="1093"/>
    </row>
    <row r="149" spans="34:38" ht="21" customHeight="1">
      <c r="AH149" s="1075"/>
      <c r="AI149" s="156"/>
      <c r="AJ149" s="1075"/>
      <c r="AK149" s="156"/>
      <c r="AL149" s="1093"/>
    </row>
    <row r="150" spans="34:38" ht="21" customHeight="1">
      <c r="AH150" s="1075"/>
      <c r="AI150" s="156"/>
      <c r="AJ150" s="1075"/>
      <c r="AK150" s="156"/>
      <c r="AL150" s="1093"/>
    </row>
    <row r="151" spans="34:38" ht="21" customHeight="1">
      <c r="AH151" s="1075"/>
      <c r="AI151" s="156"/>
      <c r="AJ151" s="1075"/>
      <c r="AK151" s="156"/>
      <c r="AL151" s="1093"/>
    </row>
    <row r="152" spans="34:38" ht="21" customHeight="1">
      <c r="AH152" s="1075"/>
      <c r="AI152" s="156"/>
      <c r="AJ152" s="1075"/>
      <c r="AK152" s="156"/>
      <c r="AL152" s="1093"/>
    </row>
    <row r="153" spans="34:38" ht="21" customHeight="1">
      <c r="AH153" s="1075"/>
      <c r="AI153" s="156"/>
      <c r="AJ153" s="1075"/>
      <c r="AK153" s="156"/>
      <c r="AL153" s="1093"/>
    </row>
    <row r="154" spans="34:38" ht="21" customHeight="1">
      <c r="AH154" s="1075"/>
      <c r="AI154" s="156"/>
      <c r="AJ154" s="1075"/>
      <c r="AK154" s="156"/>
      <c r="AL154" s="1093"/>
    </row>
    <row r="155" spans="34:38" ht="21" customHeight="1">
      <c r="AH155" s="1075"/>
      <c r="AI155" s="156"/>
      <c r="AJ155" s="1075"/>
      <c r="AK155" s="156"/>
      <c r="AL155" s="1093"/>
    </row>
    <row r="156" spans="34:38" ht="21" customHeight="1">
      <c r="AH156" s="1075"/>
      <c r="AI156" s="156"/>
      <c r="AJ156" s="1075"/>
      <c r="AK156" s="156"/>
      <c r="AL156" s="1093"/>
    </row>
    <row r="157" spans="34:38" ht="21" customHeight="1">
      <c r="AH157" s="1075"/>
      <c r="AI157" s="156"/>
      <c r="AJ157" s="1075"/>
      <c r="AK157" s="156"/>
      <c r="AL157" s="1093"/>
    </row>
    <row r="158" spans="34:38" ht="21" customHeight="1">
      <c r="AH158" s="1075"/>
      <c r="AI158" s="156"/>
      <c r="AJ158" s="1075"/>
      <c r="AK158" s="156"/>
      <c r="AL158" s="1093"/>
    </row>
    <row r="159" spans="34:38" ht="21" customHeight="1">
      <c r="AH159" s="1075"/>
      <c r="AI159" s="156"/>
      <c r="AJ159" s="1075"/>
      <c r="AK159" s="156"/>
      <c r="AL159" s="1093"/>
    </row>
    <row r="160" spans="34:38" ht="21" customHeight="1">
      <c r="AH160" s="1075"/>
      <c r="AI160" s="156"/>
      <c r="AJ160" s="1075"/>
      <c r="AK160" s="156"/>
      <c r="AL160" s="1093"/>
    </row>
    <row r="161" spans="34:38" ht="21" customHeight="1">
      <c r="AH161" s="1075"/>
      <c r="AI161" s="156"/>
      <c r="AJ161" s="1075"/>
      <c r="AK161" s="156"/>
      <c r="AL161" s="1093"/>
    </row>
    <row r="162" spans="34:38" ht="21" customHeight="1">
      <c r="AH162" s="1075"/>
      <c r="AI162" s="156"/>
      <c r="AJ162" s="1075"/>
      <c r="AK162" s="156"/>
      <c r="AL162" s="1093"/>
    </row>
    <row r="163" spans="34:38" ht="21" customHeight="1">
      <c r="AH163" s="1075"/>
      <c r="AI163" s="156"/>
      <c r="AJ163" s="1075"/>
      <c r="AK163" s="156"/>
      <c r="AL163" s="1093"/>
    </row>
    <row r="164" spans="34:38" ht="21" customHeight="1">
      <c r="AH164" s="1075"/>
      <c r="AI164" s="156"/>
      <c r="AJ164" s="1075"/>
      <c r="AK164" s="156"/>
      <c r="AL164" s="1093"/>
    </row>
    <row r="165" spans="34:38" ht="21" customHeight="1">
      <c r="AH165" s="1075"/>
      <c r="AI165" s="156"/>
      <c r="AJ165" s="1075"/>
      <c r="AK165" s="156"/>
      <c r="AL165" s="1093"/>
    </row>
    <row r="166" spans="34:38" ht="21" customHeight="1">
      <c r="AH166" s="1075"/>
      <c r="AI166" s="156"/>
      <c r="AJ166" s="1075"/>
      <c r="AK166" s="156"/>
      <c r="AL166" s="1093"/>
    </row>
    <row r="167" spans="34:38" ht="21" customHeight="1">
      <c r="AH167" s="1075"/>
      <c r="AI167" s="156"/>
      <c r="AJ167" s="1075"/>
      <c r="AK167" s="156"/>
      <c r="AL167" s="1093"/>
    </row>
    <row r="168" spans="34:38" ht="21" customHeight="1">
      <c r="AH168" s="1075"/>
      <c r="AI168" s="156"/>
      <c r="AJ168" s="1075"/>
      <c r="AK168" s="156"/>
      <c r="AL168" s="1093"/>
    </row>
    <row r="169" spans="34:38" ht="21" customHeight="1">
      <c r="AH169" s="1075"/>
      <c r="AI169" s="156"/>
      <c r="AJ169" s="1075"/>
      <c r="AK169" s="156"/>
      <c r="AL169" s="1093"/>
    </row>
    <row r="170" spans="34:38" ht="21" customHeight="1">
      <c r="AH170" s="1075"/>
      <c r="AI170" s="156"/>
      <c r="AJ170" s="1075"/>
      <c r="AK170" s="156"/>
      <c r="AL170" s="1093"/>
    </row>
    <row r="171" spans="34:38" ht="21" customHeight="1">
      <c r="AH171" s="1075"/>
      <c r="AI171" s="156"/>
      <c r="AJ171" s="1075"/>
      <c r="AK171" s="156"/>
      <c r="AL171" s="1093"/>
    </row>
    <row r="172" spans="34:38" ht="21" customHeight="1">
      <c r="AH172" s="1075"/>
      <c r="AI172" s="156"/>
      <c r="AJ172" s="1075"/>
      <c r="AK172" s="156"/>
      <c r="AL172" s="1093"/>
    </row>
    <row r="173" spans="34:38" ht="21" customHeight="1">
      <c r="AH173" s="1075"/>
      <c r="AI173" s="156"/>
      <c r="AJ173" s="1075"/>
      <c r="AK173" s="156"/>
      <c r="AL173" s="1093"/>
    </row>
    <row r="174" spans="34:38" ht="21" customHeight="1">
      <c r="AH174" s="1075"/>
      <c r="AI174" s="156"/>
      <c r="AJ174" s="1075"/>
      <c r="AK174" s="156"/>
      <c r="AL174" s="1093"/>
    </row>
    <row r="175" spans="34:38" ht="21" customHeight="1">
      <c r="AH175" s="1075"/>
      <c r="AI175" s="156"/>
      <c r="AJ175" s="1075"/>
      <c r="AK175" s="156"/>
      <c r="AL175" s="1093"/>
    </row>
    <row r="176" spans="34:38" ht="21" customHeight="1">
      <c r="AH176" s="1075"/>
      <c r="AI176" s="156"/>
      <c r="AJ176" s="1075"/>
      <c r="AK176" s="156"/>
      <c r="AL176" s="1093"/>
    </row>
    <row r="177" spans="34:38" ht="21" customHeight="1">
      <c r="AH177" s="1075"/>
      <c r="AI177" s="156"/>
      <c r="AJ177" s="1075"/>
      <c r="AK177" s="156"/>
      <c r="AL177" s="1093"/>
    </row>
    <row r="178" spans="34:38" ht="21" customHeight="1">
      <c r="AH178" s="1075"/>
      <c r="AI178" s="156"/>
      <c r="AJ178" s="1075"/>
      <c r="AK178" s="156"/>
      <c r="AL178" s="1093"/>
    </row>
    <row r="179" spans="34:38" ht="21" customHeight="1">
      <c r="AH179" s="1075"/>
      <c r="AI179" s="156"/>
      <c r="AJ179" s="1075"/>
      <c r="AK179" s="156"/>
      <c r="AL179" s="1093"/>
    </row>
    <row r="180" spans="34:38" ht="21" customHeight="1">
      <c r="AH180" s="1075"/>
      <c r="AI180" s="156"/>
      <c r="AJ180" s="1075"/>
      <c r="AK180" s="156"/>
      <c r="AL180" s="1093"/>
    </row>
    <row r="181" spans="34:38" ht="21" customHeight="1">
      <c r="AH181" s="1075"/>
      <c r="AI181" s="156"/>
      <c r="AJ181" s="1075"/>
      <c r="AK181" s="156"/>
      <c r="AL181" s="1093"/>
    </row>
    <row r="182" spans="34:38" ht="21" customHeight="1">
      <c r="AH182" s="1075"/>
      <c r="AI182" s="156"/>
      <c r="AJ182" s="1075"/>
      <c r="AK182" s="156"/>
      <c r="AL182" s="1093"/>
    </row>
    <row r="183" spans="34:38" ht="21" customHeight="1">
      <c r="AH183" s="1075"/>
      <c r="AI183" s="156"/>
      <c r="AJ183" s="1075"/>
      <c r="AK183" s="156"/>
      <c r="AL183" s="1093"/>
    </row>
    <row r="184" spans="34:38" ht="21" customHeight="1">
      <c r="AH184" s="1075"/>
      <c r="AI184" s="156"/>
      <c r="AJ184" s="1075"/>
      <c r="AK184" s="156"/>
      <c r="AL184" s="1093"/>
    </row>
    <row r="185" spans="34:38" ht="21" customHeight="1">
      <c r="AH185" s="1075"/>
      <c r="AI185" s="156"/>
      <c r="AJ185" s="1075"/>
      <c r="AK185" s="156"/>
      <c r="AL185" s="1093"/>
    </row>
    <row r="186" spans="34:38" ht="21" customHeight="1">
      <c r="AH186" s="1075"/>
      <c r="AI186" s="156"/>
      <c r="AJ186" s="1075"/>
      <c r="AK186" s="156"/>
      <c r="AL186" s="1093"/>
    </row>
    <row r="187" spans="34:38" ht="21" customHeight="1">
      <c r="AH187" s="1075"/>
      <c r="AI187" s="156"/>
      <c r="AJ187" s="1075"/>
      <c r="AK187" s="156"/>
      <c r="AL187" s="1093"/>
    </row>
    <row r="188" spans="34:38" ht="21" customHeight="1">
      <c r="AH188" s="1075"/>
      <c r="AI188" s="156"/>
      <c r="AJ188" s="1075"/>
      <c r="AK188" s="156"/>
      <c r="AL188" s="1093"/>
    </row>
    <row r="189" spans="34:38" ht="21" customHeight="1">
      <c r="AH189" s="1075"/>
      <c r="AI189" s="156"/>
      <c r="AJ189" s="1075"/>
      <c r="AK189" s="156"/>
      <c r="AL189" s="1093"/>
    </row>
    <row r="190" spans="34:38" ht="21" customHeight="1">
      <c r="AH190" s="1075"/>
      <c r="AI190" s="156"/>
      <c r="AJ190" s="1075"/>
      <c r="AK190" s="156"/>
      <c r="AL190" s="1093"/>
    </row>
    <row r="191" spans="34:38" ht="21" customHeight="1">
      <c r="AH191" s="1075"/>
      <c r="AI191" s="156"/>
      <c r="AJ191" s="1075"/>
      <c r="AK191" s="156"/>
      <c r="AL191" s="1093"/>
    </row>
    <row r="192" spans="34:38" ht="21" customHeight="1">
      <c r="AH192" s="1075"/>
      <c r="AI192" s="156"/>
      <c r="AJ192" s="1075"/>
      <c r="AK192" s="156"/>
      <c r="AL192" s="1093"/>
    </row>
    <row r="193" spans="34:38" ht="21" customHeight="1">
      <c r="AH193" s="1075"/>
      <c r="AI193" s="156"/>
      <c r="AJ193" s="1075"/>
      <c r="AK193" s="156"/>
      <c r="AL193" s="1093"/>
    </row>
    <row r="194" spans="34:38" ht="21" customHeight="1">
      <c r="AH194" s="1075"/>
      <c r="AI194" s="156"/>
      <c r="AJ194" s="1075"/>
      <c r="AK194" s="156"/>
      <c r="AL194" s="1093"/>
    </row>
    <row r="195" spans="34:38" ht="21" customHeight="1">
      <c r="AH195" s="1075"/>
      <c r="AI195" s="156"/>
      <c r="AJ195" s="1075"/>
      <c r="AK195" s="156"/>
      <c r="AL195" s="1093"/>
    </row>
    <row r="196" spans="34:38" ht="21" customHeight="1">
      <c r="AH196" s="1075"/>
      <c r="AI196" s="156"/>
      <c r="AJ196" s="1075"/>
      <c r="AK196" s="156"/>
      <c r="AL196" s="1093"/>
    </row>
    <row r="197" spans="34:38" ht="21" customHeight="1">
      <c r="AH197" s="1075"/>
      <c r="AI197" s="156"/>
      <c r="AJ197" s="1075"/>
      <c r="AK197" s="156"/>
      <c r="AL197" s="1093"/>
    </row>
    <row r="198" spans="34:38" ht="21" customHeight="1">
      <c r="AH198" s="1075"/>
      <c r="AI198" s="156"/>
      <c r="AJ198" s="1075"/>
      <c r="AK198" s="156"/>
      <c r="AL198" s="1093"/>
    </row>
    <row r="199" spans="34:38" ht="21" customHeight="1">
      <c r="AH199" s="1075"/>
      <c r="AI199" s="156"/>
      <c r="AJ199" s="1075"/>
      <c r="AK199" s="156"/>
      <c r="AL199" s="1093"/>
    </row>
    <row r="200" spans="34:38" ht="21" customHeight="1">
      <c r="AH200" s="1075"/>
      <c r="AI200" s="156"/>
      <c r="AJ200" s="1075"/>
      <c r="AK200" s="156"/>
      <c r="AL200" s="1093"/>
    </row>
    <row r="201" spans="34:38" ht="21" customHeight="1">
      <c r="AH201" s="1075"/>
      <c r="AI201" s="156"/>
      <c r="AJ201" s="1075"/>
      <c r="AK201" s="156"/>
      <c r="AL201" s="1093"/>
    </row>
    <row r="202" spans="34:38" ht="21" customHeight="1">
      <c r="AH202" s="1075"/>
      <c r="AI202" s="156"/>
      <c r="AJ202" s="1075"/>
      <c r="AK202" s="156"/>
      <c r="AL202" s="1093"/>
    </row>
    <row r="203" spans="34:38" ht="21" customHeight="1">
      <c r="AH203" s="1075"/>
      <c r="AI203" s="156"/>
      <c r="AJ203" s="1075"/>
      <c r="AK203" s="156"/>
      <c r="AL203" s="1093"/>
    </row>
    <row r="204" spans="34:38" ht="21" customHeight="1">
      <c r="AH204" s="1075"/>
      <c r="AI204" s="156"/>
      <c r="AJ204" s="1075"/>
      <c r="AK204" s="156"/>
      <c r="AL204" s="1093"/>
    </row>
    <row r="205" spans="34:38" ht="21" customHeight="1">
      <c r="AH205" s="1075"/>
      <c r="AI205" s="156"/>
      <c r="AJ205" s="1075"/>
      <c r="AK205" s="156"/>
      <c r="AL205" s="1093"/>
    </row>
    <row r="206" spans="34:38" ht="21" customHeight="1">
      <c r="AH206" s="1075"/>
      <c r="AI206" s="156"/>
      <c r="AJ206" s="1075"/>
      <c r="AK206" s="156"/>
      <c r="AL206" s="1093"/>
    </row>
    <row r="207" spans="34:38" ht="21" customHeight="1">
      <c r="AH207" s="1075"/>
      <c r="AI207" s="156"/>
      <c r="AJ207" s="1075"/>
      <c r="AK207" s="156"/>
      <c r="AL207" s="1093"/>
    </row>
    <row r="208" spans="34:38" ht="21" customHeight="1">
      <c r="AH208" s="1075"/>
      <c r="AI208" s="156"/>
      <c r="AJ208" s="1075"/>
      <c r="AK208" s="156"/>
      <c r="AL208" s="1093"/>
    </row>
    <row r="209" spans="34:38" ht="21" customHeight="1">
      <c r="AH209" s="1075"/>
      <c r="AI209" s="156"/>
      <c r="AJ209" s="1075"/>
      <c r="AK209" s="156"/>
      <c r="AL209" s="1093"/>
    </row>
    <row r="210" spans="34:38" ht="21" customHeight="1">
      <c r="AH210" s="1075"/>
      <c r="AI210" s="156"/>
      <c r="AJ210" s="1075"/>
      <c r="AK210" s="156"/>
      <c r="AL210" s="1093"/>
    </row>
    <row r="211" spans="34:38" ht="21" customHeight="1">
      <c r="AH211" s="1075"/>
      <c r="AI211" s="156"/>
      <c r="AJ211" s="1075"/>
      <c r="AK211" s="156"/>
      <c r="AL211" s="1093"/>
    </row>
    <row r="212" spans="34:38" ht="21" customHeight="1">
      <c r="AH212" s="1075"/>
      <c r="AI212" s="156"/>
      <c r="AJ212" s="1075"/>
      <c r="AK212" s="156"/>
      <c r="AL212" s="1093"/>
    </row>
    <row r="213" spans="34:38" ht="21" customHeight="1">
      <c r="AH213" s="1075"/>
      <c r="AI213" s="156"/>
      <c r="AJ213" s="1075"/>
      <c r="AK213" s="156"/>
      <c r="AL213" s="1093"/>
    </row>
    <row r="214" spans="34:38" ht="21" customHeight="1">
      <c r="AH214" s="1075"/>
      <c r="AI214" s="156"/>
      <c r="AJ214" s="1075"/>
      <c r="AK214" s="156"/>
      <c r="AL214" s="1093"/>
    </row>
    <row r="215" spans="34:38" ht="21" customHeight="1">
      <c r="AH215" s="1075"/>
      <c r="AI215" s="156"/>
      <c r="AJ215" s="1075"/>
      <c r="AK215" s="156"/>
      <c r="AL215" s="1093"/>
    </row>
    <row r="216" spans="34:38" ht="21" customHeight="1">
      <c r="AH216" s="1075"/>
      <c r="AI216" s="156"/>
      <c r="AJ216" s="1075"/>
      <c r="AK216" s="156"/>
      <c r="AL216" s="1093"/>
    </row>
    <row r="217" spans="34:38" ht="21" customHeight="1">
      <c r="AH217" s="1075"/>
      <c r="AI217" s="156"/>
      <c r="AJ217" s="1075"/>
      <c r="AK217" s="156"/>
      <c r="AL217" s="1093"/>
    </row>
    <row r="218" spans="34:38" ht="21" customHeight="1">
      <c r="AH218" s="1075"/>
      <c r="AI218" s="156"/>
      <c r="AJ218" s="1075"/>
      <c r="AK218" s="156"/>
      <c r="AL218" s="1093"/>
    </row>
    <row r="219" spans="34:38" ht="21" customHeight="1">
      <c r="AH219" s="1075"/>
      <c r="AI219" s="156"/>
      <c r="AJ219" s="1075"/>
      <c r="AK219" s="156"/>
      <c r="AL219" s="1093"/>
    </row>
    <row r="220" spans="34:38" ht="21" customHeight="1">
      <c r="AH220" s="1075"/>
      <c r="AI220" s="156"/>
      <c r="AJ220" s="1075"/>
      <c r="AK220" s="156"/>
      <c r="AL220" s="1093"/>
    </row>
    <row r="221" spans="34:38" ht="21" customHeight="1">
      <c r="AH221" s="1075"/>
      <c r="AI221" s="156"/>
      <c r="AJ221" s="1075"/>
      <c r="AK221" s="156"/>
      <c r="AL221" s="1093"/>
    </row>
    <row r="222" spans="34:38" ht="21" customHeight="1">
      <c r="AH222" s="1075"/>
      <c r="AI222" s="156"/>
      <c r="AJ222" s="1075"/>
      <c r="AK222" s="156"/>
      <c r="AL222" s="1093"/>
    </row>
    <row r="223" spans="34:38" ht="21" customHeight="1">
      <c r="AH223" s="1075"/>
      <c r="AI223" s="156"/>
      <c r="AJ223" s="1075"/>
      <c r="AK223" s="156"/>
      <c r="AL223" s="1093"/>
    </row>
    <row r="224" spans="34:38" ht="21" customHeight="1">
      <c r="AH224" s="1075"/>
      <c r="AI224" s="156"/>
      <c r="AJ224" s="1075"/>
      <c r="AK224" s="156"/>
      <c r="AL224" s="1093"/>
    </row>
    <row r="225" spans="34:38" ht="21" customHeight="1">
      <c r="AH225" s="1075"/>
      <c r="AI225" s="156"/>
      <c r="AJ225" s="1075"/>
      <c r="AK225" s="156"/>
      <c r="AL225" s="1093"/>
    </row>
    <row r="226" spans="34:38" ht="21" customHeight="1">
      <c r="AH226" s="1075"/>
      <c r="AI226" s="156"/>
      <c r="AJ226" s="1075"/>
      <c r="AK226" s="156"/>
      <c r="AL226" s="1093"/>
    </row>
    <row r="227" spans="34:38" ht="21" customHeight="1">
      <c r="AH227" s="1075"/>
      <c r="AI227" s="156"/>
      <c r="AJ227" s="1075"/>
      <c r="AK227" s="156"/>
      <c r="AL227" s="1093"/>
    </row>
    <row r="228" spans="34:38" ht="21" customHeight="1">
      <c r="AH228" s="1075"/>
      <c r="AI228" s="156"/>
      <c r="AJ228" s="1075"/>
      <c r="AK228" s="156"/>
      <c r="AL228" s="1093"/>
    </row>
    <row r="229" spans="34:38" ht="21" customHeight="1">
      <c r="AH229" s="1075"/>
      <c r="AI229" s="156"/>
      <c r="AJ229" s="1075"/>
      <c r="AK229" s="156"/>
      <c r="AL229" s="1093"/>
    </row>
    <row r="230" spans="34:38" ht="21" customHeight="1">
      <c r="AH230" s="1075"/>
      <c r="AI230" s="156"/>
      <c r="AJ230" s="1075"/>
      <c r="AK230" s="156"/>
      <c r="AL230" s="1093"/>
    </row>
    <row r="231" spans="34:38" ht="21" customHeight="1">
      <c r="AH231" s="1075"/>
      <c r="AI231" s="156"/>
      <c r="AJ231" s="1075"/>
      <c r="AK231" s="156"/>
      <c r="AL231" s="1093"/>
    </row>
    <row r="232" spans="34:38" ht="21" customHeight="1">
      <c r="AH232" s="1075"/>
      <c r="AI232" s="156"/>
      <c r="AJ232" s="1075"/>
      <c r="AK232" s="156"/>
      <c r="AL232" s="1093"/>
    </row>
    <row r="233" spans="34:38" ht="21" customHeight="1">
      <c r="AH233" s="1075"/>
      <c r="AI233" s="156"/>
      <c r="AJ233" s="1075"/>
      <c r="AK233" s="156"/>
      <c r="AL233" s="1093"/>
    </row>
    <row r="234" spans="34:38" ht="21" customHeight="1">
      <c r="AH234" s="1075"/>
      <c r="AI234" s="156"/>
      <c r="AJ234" s="1075"/>
      <c r="AK234" s="156"/>
      <c r="AL234" s="1093"/>
    </row>
    <row r="235" spans="34:38" ht="21" customHeight="1">
      <c r="AH235" s="1075"/>
      <c r="AI235" s="156"/>
      <c r="AJ235" s="1075"/>
      <c r="AK235" s="156"/>
      <c r="AL235" s="1093"/>
    </row>
    <row r="236" spans="34:38" ht="21" customHeight="1">
      <c r="AH236" s="1075"/>
      <c r="AI236" s="156"/>
      <c r="AJ236" s="1075"/>
      <c r="AK236" s="156"/>
      <c r="AL236" s="1093"/>
    </row>
    <row r="237" spans="34:38" ht="21" customHeight="1">
      <c r="AH237" s="1075"/>
      <c r="AI237" s="156"/>
      <c r="AJ237" s="1075"/>
      <c r="AK237" s="156"/>
      <c r="AL237" s="1093"/>
    </row>
    <row r="238" spans="34:38" ht="21" customHeight="1">
      <c r="AH238" s="1075"/>
      <c r="AI238" s="156"/>
      <c r="AJ238" s="1075"/>
      <c r="AK238" s="156"/>
      <c r="AL238" s="1093"/>
    </row>
    <row r="239" spans="34:38" ht="21" customHeight="1">
      <c r="AH239" s="1075"/>
      <c r="AI239" s="156"/>
      <c r="AJ239" s="1075"/>
      <c r="AK239" s="156"/>
      <c r="AL239" s="1093"/>
    </row>
    <row r="240" spans="34:38" ht="21" customHeight="1">
      <c r="AH240" s="1075"/>
      <c r="AI240" s="156"/>
      <c r="AJ240" s="1075"/>
      <c r="AK240" s="156"/>
      <c r="AL240" s="1093"/>
    </row>
    <row r="241" spans="34:38" ht="21" customHeight="1">
      <c r="AH241" s="1075"/>
      <c r="AI241" s="156"/>
      <c r="AJ241" s="1075"/>
      <c r="AK241" s="156"/>
      <c r="AL241" s="1093"/>
    </row>
    <row r="242" spans="34:38" ht="21" customHeight="1">
      <c r="AH242" s="1075"/>
      <c r="AI242" s="156"/>
      <c r="AJ242" s="1075"/>
      <c r="AK242" s="156"/>
      <c r="AL242" s="1093"/>
    </row>
    <row r="243" spans="34:38" ht="21" customHeight="1">
      <c r="AH243" s="1075"/>
      <c r="AI243" s="156"/>
      <c r="AJ243" s="1075"/>
      <c r="AK243" s="156"/>
      <c r="AL243" s="1093"/>
    </row>
    <row r="244" spans="34:38" ht="21" customHeight="1">
      <c r="AH244" s="1075"/>
      <c r="AI244" s="156"/>
      <c r="AJ244" s="1075"/>
      <c r="AK244" s="156"/>
      <c r="AL244" s="1093"/>
    </row>
    <row r="245" spans="34:38" ht="21" customHeight="1">
      <c r="AH245" s="1075"/>
      <c r="AI245" s="156"/>
      <c r="AJ245" s="1075"/>
      <c r="AK245" s="156"/>
      <c r="AL245" s="1093"/>
    </row>
    <row r="246" spans="34:38" ht="21" customHeight="1">
      <c r="AH246" s="1075"/>
      <c r="AI246" s="156"/>
      <c r="AJ246" s="1075"/>
      <c r="AK246" s="156"/>
      <c r="AL246" s="1093"/>
    </row>
    <row r="247" spans="34:38" ht="21" customHeight="1">
      <c r="AH247" s="1075"/>
      <c r="AI247" s="156"/>
      <c r="AJ247" s="1075"/>
      <c r="AK247" s="156"/>
      <c r="AL247" s="1093"/>
    </row>
    <row r="248" spans="34:38" ht="21" customHeight="1">
      <c r="AH248" s="1075"/>
      <c r="AI248" s="156"/>
      <c r="AJ248" s="1075"/>
      <c r="AK248" s="156"/>
      <c r="AL248" s="1093"/>
    </row>
    <row r="249" spans="34:38" ht="21" customHeight="1">
      <c r="AH249" s="1075"/>
      <c r="AI249" s="156"/>
      <c r="AJ249" s="1075"/>
      <c r="AK249" s="156"/>
      <c r="AL249" s="1093"/>
    </row>
    <row r="250" spans="34:38" ht="21" customHeight="1">
      <c r="AH250" s="1075"/>
      <c r="AI250" s="156"/>
      <c r="AJ250" s="1075"/>
      <c r="AK250" s="156"/>
      <c r="AL250" s="1093"/>
    </row>
    <row r="251" spans="34:38" ht="21" customHeight="1">
      <c r="AH251" s="1075"/>
      <c r="AI251" s="156"/>
      <c r="AJ251" s="1075"/>
      <c r="AK251" s="156"/>
      <c r="AL251" s="1093"/>
    </row>
    <row r="252" spans="34:38" ht="21" customHeight="1">
      <c r="AH252" s="1075"/>
      <c r="AI252" s="156"/>
      <c r="AJ252" s="1075"/>
      <c r="AK252" s="156"/>
      <c r="AL252" s="1093"/>
    </row>
    <row r="253" spans="34:38" ht="21" customHeight="1">
      <c r="AH253" s="1075"/>
      <c r="AI253" s="156"/>
      <c r="AJ253" s="1075"/>
      <c r="AK253" s="156"/>
      <c r="AL253" s="1093"/>
    </row>
    <row r="254" spans="34:38" ht="21" customHeight="1">
      <c r="AH254" s="1075"/>
      <c r="AI254" s="156"/>
      <c r="AJ254" s="1075"/>
      <c r="AK254" s="156"/>
      <c r="AL254" s="1093"/>
    </row>
    <row r="255" spans="34:38" ht="21" customHeight="1">
      <c r="AH255" s="1075"/>
      <c r="AI255" s="156"/>
      <c r="AJ255" s="1075"/>
      <c r="AK255" s="156"/>
      <c r="AL255" s="1093"/>
    </row>
    <row r="256" spans="34:38" ht="21" customHeight="1">
      <c r="AH256" s="1075"/>
      <c r="AI256" s="156"/>
      <c r="AJ256" s="1075"/>
      <c r="AK256" s="156"/>
      <c r="AL256" s="1093"/>
    </row>
    <row r="257" spans="34:38" ht="21" customHeight="1">
      <c r="AH257" s="1075"/>
      <c r="AI257" s="156"/>
      <c r="AJ257" s="1075"/>
      <c r="AK257" s="156"/>
      <c r="AL257" s="1093"/>
    </row>
    <row r="258" spans="34:38" ht="21" customHeight="1">
      <c r="AH258" s="1075"/>
      <c r="AI258" s="156"/>
      <c r="AJ258" s="1075"/>
      <c r="AK258" s="156"/>
      <c r="AL258" s="1093"/>
    </row>
    <row r="259" spans="34:38" ht="21" customHeight="1">
      <c r="AH259" s="1075"/>
      <c r="AI259" s="156"/>
      <c r="AJ259" s="1075"/>
      <c r="AK259" s="156"/>
      <c r="AL259" s="1093"/>
    </row>
    <row r="260" spans="34:38" ht="21" customHeight="1">
      <c r="AH260" s="1075"/>
      <c r="AI260" s="156"/>
      <c r="AJ260" s="1075"/>
      <c r="AK260" s="156"/>
      <c r="AL260" s="1093"/>
    </row>
    <row r="261" spans="34:38" ht="21" customHeight="1">
      <c r="AH261" s="1075"/>
      <c r="AI261" s="156"/>
      <c r="AJ261" s="1075"/>
      <c r="AK261" s="156"/>
      <c r="AL261" s="1093"/>
    </row>
    <row r="262" spans="34:38" ht="21" customHeight="1">
      <c r="AH262" s="1075"/>
      <c r="AI262" s="156"/>
      <c r="AJ262" s="1075"/>
      <c r="AK262" s="156"/>
      <c r="AL262" s="1093"/>
    </row>
    <row r="263" spans="34:38" ht="21" customHeight="1">
      <c r="AH263" s="1075"/>
      <c r="AI263" s="156"/>
      <c r="AJ263" s="1075"/>
      <c r="AK263" s="156"/>
      <c r="AL263" s="1093"/>
    </row>
    <row r="264" spans="34:38" ht="21" customHeight="1">
      <c r="AH264" s="1075"/>
      <c r="AI264" s="156"/>
      <c r="AJ264" s="1075"/>
      <c r="AK264" s="156"/>
      <c r="AL264" s="1093"/>
    </row>
    <row r="265" spans="34:38" ht="21" customHeight="1">
      <c r="AH265" s="1075"/>
      <c r="AI265" s="156"/>
      <c r="AJ265" s="1075"/>
      <c r="AK265" s="156"/>
      <c r="AL265" s="1093"/>
    </row>
    <row r="266" spans="34:38" ht="21" customHeight="1">
      <c r="AH266" s="1075"/>
      <c r="AI266" s="156"/>
      <c r="AJ266" s="1075"/>
      <c r="AK266" s="156"/>
      <c r="AL266" s="1093"/>
    </row>
    <row r="267" spans="34:38" ht="21" customHeight="1">
      <c r="AH267" s="1075"/>
      <c r="AI267" s="156"/>
      <c r="AJ267" s="1075"/>
      <c r="AK267" s="156"/>
      <c r="AL267" s="1093"/>
    </row>
    <row r="268" spans="34:38" ht="21" customHeight="1">
      <c r="AH268" s="1075"/>
      <c r="AI268" s="156"/>
      <c r="AJ268" s="1075"/>
      <c r="AK268" s="156"/>
      <c r="AL268" s="1093"/>
    </row>
    <row r="269" spans="34:38" ht="21" customHeight="1">
      <c r="AH269" s="1075"/>
      <c r="AI269" s="156"/>
      <c r="AJ269" s="1075"/>
      <c r="AK269" s="156"/>
      <c r="AL269" s="1093"/>
    </row>
    <row r="270" spans="34:38" ht="21" customHeight="1">
      <c r="AH270" s="1075"/>
      <c r="AI270" s="156"/>
      <c r="AJ270" s="1075"/>
      <c r="AK270" s="156"/>
      <c r="AL270" s="1093"/>
    </row>
    <row r="271" spans="34:38" ht="21" customHeight="1">
      <c r="AH271" s="1075"/>
      <c r="AI271" s="156"/>
      <c r="AJ271" s="1075"/>
      <c r="AK271" s="156"/>
      <c r="AL271" s="1093"/>
    </row>
    <row r="272" spans="34:38" ht="21" customHeight="1">
      <c r="AH272" s="1075"/>
      <c r="AI272" s="156"/>
      <c r="AJ272" s="1075"/>
      <c r="AK272" s="156"/>
      <c r="AL272" s="1093"/>
    </row>
    <row r="273" spans="34:38" ht="21" customHeight="1">
      <c r="AH273" s="1075"/>
      <c r="AI273" s="156"/>
      <c r="AJ273" s="1075"/>
      <c r="AK273" s="156"/>
      <c r="AL273" s="1093"/>
    </row>
    <row r="274" spans="34:38" ht="21" customHeight="1">
      <c r="AH274" s="1075"/>
      <c r="AI274" s="156"/>
      <c r="AJ274" s="1075"/>
      <c r="AK274" s="156"/>
      <c r="AL274" s="1093"/>
    </row>
    <row r="275" spans="34:38" ht="21" customHeight="1">
      <c r="AH275" s="1075"/>
      <c r="AI275" s="156"/>
      <c r="AJ275" s="1075"/>
      <c r="AK275" s="156"/>
      <c r="AL275" s="1093"/>
    </row>
    <row r="276" spans="34:38" ht="21" customHeight="1">
      <c r="AH276" s="1075"/>
      <c r="AI276" s="156"/>
      <c r="AJ276" s="1075"/>
      <c r="AK276" s="156"/>
      <c r="AL276" s="1093"/>
    </row>
    <row r="277" spans="34:38" ht="21" customHeight="1">
      <c r="AH277" s="1075"/>
      <c r="AI277" s="156"/>
      <c r="AJ277" s="1075"/>
      <c r="AK277" s="156"/>
      <c r="AL277" s="1093"/>
    </row>
    <row r="278" spans="34:38" ht="21" customHeight="1">
      <c r="AH278" s="1075"/>
      <c r="AI278" s="156"/>
      <c r="AJ278" s="1075"/>
      <c r="AK278" s="156"/>
      <c r="AL278" s="1093"/>
    </row>
    <row r="279" spans="34:38" ht="21" customHeight="1">
      <c r="AH279" s="1075"/>
      <c r="AI279" s="156"/>
      <c r="AJ279" s="1075"/>
      <c r="AK279" s="156"/>
      <c r="AL279" s="1093"/>
    </row>
    <row r="280" spans="34:38" ht="21" customHeight="1">
      <c r="AH280" s="1075"/>
      <c r="AI280" s="156"/>
      <c r="AJ280" s="1075"/>
      <c r="AK280" s="156"/>
      <c r="AL280" s="1093"/>
    </row>
    <row r="281" spans="34:38" ht="21" customHeight="1">
      <c r="AH281" s="1075"/>
      <c r="AI281" s="156"/>
      <c r="AJ281" s="1075"/>
      <c r="AK281" s="156"/>
      <c r="AL281" s="1093"/>
    </row>
    <row r="282" spans="34:38" ht="21" customHeight="1">
      <c r="AH282" s="1075"/>
      <c r="AI282" s="156"/>
      <c r="AJ282" s="1075"/>
      <c r="AK282" s="156"/>
      <c r="AL282" s="1093"/>
    </row>
    <row r="283" spans="34:38" ht="21" customHeight="1">
      <c r="AH283" s="1075"/>
      <c r="AI283" s="156"/>
      <c r="AJ283" s="1075"/>
      <c r="AK283" s="156"/>
      <c r="AL283" s="1093"/>
    </row>
    <row r="284" spans="34:38" ht="21" customHeight="1">
      <c r="AH284" s="1075"/>
      <c r="AI284" s="156"/>
      <c r="AJ284" s="1075"/>
      <c r="AK284" s="156"/>
      <c r="AL284" s="1093"/>
    </row>
    <row r="285" spans="34:38" ht="21" customHeight="1">
      <c r="AH285" s="1075"/>
      <c r="AI285" s="156"/>
      <c r="AJ285" s="1075"/>
      <c r="AK285" s="156"/>
      <c r="AL285" s="1093"/>
    </row>
    <row r="286" spans="34:38" ht="21" customHeight="1">
      <c r="AH286" s="1075"/>
      <c r="AI286" s="156"/>
      <c r="AJ286" s="1075"/>
      <c r="AK286" s="156"/>
      <c r="AL286" s="1093"/>
    </row>
    <row r="287" spans="34:38" ht="21" customHeight="1">
      <c r="AH287" s="1075"/>
      <c r="AI287" s="156"/>
      <c r="AJ287" s="1075"/>
      <c r="AK287" s="156"/>
      <c r="AL287" s="1093"/>
    </row>
    <row r="288" spans="34:38" ht="21" customHeight="1">
      <c r="AH288" s="1075"/>
      <c r="AI288" s="156"/>
      <c r="AJ288" s="1075"/>
      <c r="AK288" s="156"/>
      <c r="AL288" s="1093"/>
    </row>
    <row r="289" spans="34:38" ht="21" customHeight="1">
      <c r="AH289" s="1075"/>
      <c r="AI289" s="156"/>
      <c r="AJ289" s="1075"/>
      <c r="AK289" s="156"/>
      <c r="AL289" s="1093"/>
    </row>
    <row r="290" spans="34:38" ht="21" customHeight="1">
      <c r="AH290" s="1075"/>
      <c r="AI290" s="156"/>
      <c r="AJ290" s="1075"/>
      <c r="AK290" s="156"/>
      <c r="AL290" s="1093"/>
    </row>
    <row r="291" spans="34:38" ht="21" customHeight="1">
      <c r="AH291" s="1075"/>
      <c r="AI291" s="156"/>
      <c r="AJ291" s="1075"/>
      <c r="AK291" s="156"/>
      <c r="AL291" s="1093"/>
    </row>
    <row r="292" spans="34:38" ht="21" customHeight="1">
      <c r="AH292" s="1075"/>
      <c r="AI292" s="156"/>
      <c r="AJ292" s="1075"/>
      <c r="AK292" s="156"/>
      <c r="AL292" s="1093"/>
    </row>
    <row r="293" spans="34:38" ht="21" customHeight="1">
      <c r="AH293" s="1075"/>
      <c r="AI293" s="156"/>
      <c r="AJ293" s="1075"/>
      <c r="AK293" s="156"/>
      <c r="AL293" s="1093"/>
    </row>
    <row r="294" spans="34:38" ht="21" customHeight="1">
      <c r="AH294" s="1075"/>
      <c r="AI294" s="156"/>
      <c r="AJ294" s="1075"/>
      <c r="AK294" s="156"/>
      <c r="AL294" s="1093"/>
    </row>
    <row r="295" spans="34:38" ht="21" customHeight="1">
      <c r="AH295" s="1075"/>
      <c r="AI295" s="156"/>
      <c r="AJ295" s="1075"/>
      <c r="AK295" s="156"/>
      <c r="AL295" s="1093"/>
    </row>
    <row r="296" spans="34:38" ht="21" customHeight="1">
      <c r="AH296" s="1075"/>
      <c r="AI296" s="156"/>
      <c r="AJ296" s="1075"/>
      <c r="AK296" s="156"/>
      <c r="AL296" s="1093"/>
    </row>
    <row r="297" spans="34:38" ht="21" customHeight="1">
      <c r="AH297" s="1075"/>
      <c r="AI297" s="156"/>
      <c r="AJ297" s="1075"/>
      <c r="AK297" s="156"/>
      <c r="AL297" s="1093"/>
    </row>
    <row r="298" spans="34:38" ht="21" customHeight="1">
      <c r="AH298" s="1075"/>
      <c r="AI298" s="156"/>
      <c r="AJ298" s="1075"/>
      <c r="AK298" s="156"/>
      <c r="AL298" s="1093"/>
    </row>
    <row r="299" spans="34:38" ht="21" customHeight="1">
      <c r="AH299" s="1075"/>
      <c r="AI299" s="156"/>
      <c r="AJ299" s="1075"/>
      <c r="AK299" s="156"/>
      <c r="AL299" s="1093"/>
    </row>
    <row r="300" spans="34:38" ht="21" customHeight="1">
      <c r="AH300" s="1075"/>
      <c r="AI300" s="156"/>
      <c r="AJ300" s="1075"/>
      <c r="AK300" s="156"/>
      <c r="AL300" s="1093"/>
    </row>
    <row r="301" spans="34:38" ht="21" customHeight="1">
      <c r="AH301" s="1075"/>
      <c r="AI301" s="156"/>
      <c r="AJ301" s="1075"/>
      <c r="AK301" s="156"/>
      <c r="AL301" s="1093"/>
    </row>
    <row r="302" spans="34:38" ht="21" customHeight="1">
      <c r="AH302" s="1075"/>
      <c r="AI302" s="156"/>
      <c r="AJ302" s="1075"/>
      <c r="AK302" s="156"/>
      <c r="AL302" s="1093"/>
    </row>
    <row r="303" spans="34:38" ht="21" customHeight="1">
      <c r="AH303" s="1075"/>
      <c r="AI303" s="156"/>
      <c r="AJ303" s="1075"/>
      <c r="AK303" s="156"/>
      <c r="AL303" s="1093"/>
    </row>
    <row r="304" spans="34:38" ht="21" customHeight="1">
      <c r="AH304" s="1075"/>
      <c r="AI304" s="156"/>
      <c r="AJ304" s="1075"/>
      <c r="AK304" s="156"/>
      <c r="AL304" s="1093"/>
    </row>
    <row r="305" spans="34:38" ht="21" customHeight="1">
      <c r="AH305" s="1075"/>
      <c r="AI305" s="156"/>
      <c r="AJ305" s="1075"/>
      <c r="AK305" s="156"/>
      <c r="AL305" s="1093"/>
    </row>
    <row r="306" spans="34:38" ht="21" customHeight="1">
      <c r="AH306" s="1075"/>
      <c r="AI306" s="156"/>
      <c r="AJ306" s="1075"/>
      <c r="AK306" s="156"/>
      <c r="AL306" s="1093"/>
    </row>
    <row r="307" spans="34:38" ht="21" customHeight="1">
      <c r="AH307" s="1075"/>
      <c r="AI307" s="156"/>
      <c r="AJ307" s="1075"/>
      <c r="AK307" s="156"/>
      <c r="AL307" s="1093"/>
    </row>
    <row r="308" spans="34:38" ht="21" customHeight="1">
      <c r="AH308" s="1075"/>
      <c r="AI308" s="156"/>
      <c r="AJ308" s="1075"/>
      <c r="AK308" s="156"/>
      <c r="AL308" s="1093"/>
    </row>
    <row r="309" spans="34:38">
      <c r="AH309" s="1075"/>
      <c r="AI309" s="156"/>
      <c r="AJ309" s="1075"/>
      <c r="AK309" s="156"/>
      <c r="AL309" s="1093"/>
    </row>
    <row r="310" spans="34:38">
      <c r="AH310" s="1075"/>
      <c r="AI310" s="156"/>
      <c r="AJ310" s="1075"/>
      <c r="AK310" s="156"/>
      <c r="AL310" s="1093"/>
    </row>
    <row r="311" spans="34:38">
      <c r="AH311" s="1075"/>
      <c r="AI311" s="156"/>
      <c r="AJ311" s="1075"/>
      <c r="AK311" s="156"/>
      <c r="AL311" s="1093"/>
    </row>
    <row r="312" spans="34:38">
      <c r="AH312" s="1075"/>
      <c r="AI312" s="156"/>
      <c r="AJ312" s="1075"/>
      <c r="AK312" s="156"/>
      <c r="AL312" s="1093"/>
    </row>
    <row r="313" spans="34:38">
      <c r="AH313" s="1075"/>
      <c r="AI313" s="156"/>
      <c r="AJ313" s="1075"/>
      <c r="AK313" s="156"/>
      <c r="AL313" s="1093"/>
    </row>
    <row r="314" spans="34:38">
      <c r="AH314" s="1075"/>
      <c r="AI314" s="156"/>
      <c r="AJ314" s="1075"/>
      <c r="AK314" s="156"/>
      <c r="AL314" s="1093"/>
    </row>
    <row r="315" spans="34:38">
      <c r="AH315" s="1075"/>
      <c r="AI315" s="156"/>
      <c r="AJ315" s="1075"/>
      <c r="AK315" s="156"/>
      <c r="AL315" s="1093"/>
    </row>
    <row r="316" spans="34:38">
      <c r="AH316" s="1075"/>
      <c r="AI316" s="156"/>
      <c r="AJ316" s="1075"/>
      <c r="AK316" s="156"/>
      <c r="AL316" s="1093"/>
    </row>
    <row r="317" spans="34:38">
      <c r="AH317" s="1075"/>
      <c r="AI317" s="156"/>
      <c r="AJ317" s="1075"/>
      <c r="AK317" s="156"/>
      <c r="AL317" s="1093"/>
    </row>
    <row r="318" spans="34:38">
      <c r="AH318" s="1075"/>
      <c r="AI318" s="156"/>
      <c r="AJ318" s="1075"/>
      <c r="AK318" s="156"/>
      <c r="AL318" s="1093"/>
    </row>
    <row r="319" spans="34:38">
      <c r="AH319" s="1075"/>
      <c r="AI319" s="156"/>
      <c r="AJ319" s="1075"/>
      <c r="AK319" s="156"/>
      <c r="AL319" s="1093"/>
    </row>
    <row r="320" spans="34:38">
      <c r="AH320" s="1075"/>
      <c r="AI320" s="156"/>
      <c r="AJ320" s="1075"/>
      <c r="AK320" s="156"/>
      <c r="AL320" s="1093"/>
    </row>
    <row r="321" spans="34:38">
      <c r="AH321" s="1075"/>
      <c r="AI321" s="156"/>
      <c r="AJ321" s="1075"/>
      <c r="AK321" s="156"/>
      <c r="AL321" s="1093"/>
    </row>
    <row r="322" spans="34:38">
      <c r="AH322" s="1075"/>
      <c r="AI322" s="156"/>
      <c r="AJ322" s="1075"/>
      <c r="AK322" s="156"/>
      <c r="AL322" s="1093"/>
    </row>
    <row r="323" spans="34:38">
      <c r="AH323" s="1075"/>
      <c r="AI323" s="156"/>
      <c r="AJ323" s="1075"/>
      <c r="AK323" s="156"/>
      <c r="AL323" s="1093"/>
    </row>
    <row r="324" spans="34:38">
      <c r="AH324" s="1075"/>
      <c r="AI324" s="156"/>
      <c r="AJ324" s="1075"/>
      <c r="AK324" s="156"/>
      <c r="AL324" s="1093"/>
    </row>
    <row r="325" spans="34:38">
      <c r="AH325" s="1075"/>
      <c r="AI325" s="156"/>
      <c r="AJ325" s="1075"/>
      <c r="AK325" s="156"/>
      <c r="AL325" s="1093"/>
    </row>
    <row r="326" spans="34:38">
      <c r="AH326" s="1075"/>
      <c r="AI326" s="156"/>
      <c r="AJ326" s="1075"/>
      <c r="AK326" s="156"/>
      <c r="AL326" s="1093"/>
    </row>
    <row r="327" spans="34:38">
      <c r="AH327" s="1075"/>
      <c r="AI327" s="156"/>
      <c r="AJ327" s="1075"/>
      <c r="AK327" s="156"/>
      <c r="AL327" s="1093"/>
    </row>
    <row r="328" spans="34:38">
      <c r="AH328" s="1075"/>
      <c r="AI328" s="156"/>
      <c r="AJ328" s="1075"/>
      <c r="AK328" s="156"/>
      <c r="AL328" s="1093"/>
    </row>
    <row r="329" spans="34:38">
      <c r="AH329" s="1075"/>
      <c r="AI329" s="156"/>
      <c r="AJ329" s="1075"/>
      <c r="AK329" s="156"/>
      <c r="AL329" s="1093"/>
    </row>
    <row r="330" spans="34:38">
      <c r="AH330" s="1075"/>
      <c r="AI330" s="156"/>
      <c r="AJ330" s="1075"/>
      <c r="AK330" s="156"/>
      <c r="AL330" s="1093"/>
    </row>
    <row r="331" spans="34:38">
      <c r="AH331" s="1075"/>
      <c r="AI331" s="156"/>
      <c r="AJ331" s="1075"/>
      <c r="AK331" s="156"/>
      <c r="AL331" s="1093"/>
    </row>
    <row r="332" spans="34:38">
      <c r="AH332" s="1075"/>
      <c r="AI332" s="156"/>
      <c r="AJ332" s="1075"/>
      <c r="AK332" s="156"/>
      <c r="AL332" s="1093"/>
    </row>
    <row r="333" spans="34:38">
      <c r="AH333" s="1075"/>
      <c r="AI333" s="156"/>
      <c r="AJ333" s="1075"/>
      <c r="AK333" s="156"/>
      <c r="AL333" s="1093"/>
    </row>
    <row r="334" spans="34:38">
      <c r="AH334" s="1075"/>
      <c r="AI334" s="156"/>
      <c r="AJ334" s="1075"/>
      <c r="AK334" s="156"/>
      <c r="AL334" s="1093"/>
    </row>
    <row r="335" spans="34:38">
      <c r="AH335" s="1075"/>
      <c r="AI335" s="156"/>
      <c r="AJ335" s="1075"/>
      <c r="AK335" s="156"/>
      <c r="AL335" s="1093"/>
    </row>
    <row r="336" spans="34:38">
      <c r="AH336" s="1075"/>
      <c r="AI336" s="156"/>
      <c r="AJ336" s="1075"/>
      <c r="AK336" s="156"/>
      <c r="AL336" s="1093"/>
    </row>
    <row r="337" spans="34:38">
      <c r="AH337" s="1075"/>
      <c r="AI337" s="156"/>
      <c r="AJ337" s="1075"/>
      <c r="AK337" s="156"/>
      <c r="AL337" s="1093"/>
    </row>
    <row r="338" spans="34:38">
      <c r="AH338" s="1075"/>
      <c r="AI338" s="156"/>
      <c r="AJ338" s="1075"/>
      <c r="AK338" s="156"/>
      <c r="AL338" s="1093"/>
    </row>
    <row r="339" spans="34:38">
      <c r="AH339" s="1075"/>
      <c r="AI339" s="156"/>
      <c r="AJ339" s="1075"/>
      <c r="AK339" s="156"/>
      <c r="AL339" s="1093"/>
    </row>
    <row r="340" spans="34:38">
      <c r="AH340" s="1075"/>
      <c r="AI340" s="156"/>
      <c r="AJ340" s="1075"/>
      <c r="AK340" s="156"/>
      <c r="AL340" s="1093"/>
    </row>
  </sheetData>
  <mergeCells count="23">
    <mergeCell ref="C16:E16"/>
    <mergeCell ref="A1:J1"/>
    <mergeCell ref="C3:E3"/>
    <mergeCell ref="G5:I5"/>
    <mergeCell ref="G8:I8"/>
    <mergeCell ref="G11:I11"/>
    <mergeCell ref="AC52:AE52"/>
    <mergeCell ref="G17:I17"/>
    <mergeCell ref="G20:I20"/>
    <mergeCell ref="G23:I23"/>
    <mergeCell ref="G36:I36"/>
    <mergeCell ref="B41:I41"/>
    <mergeCell ref="C29:E29"/>
    <mergeCell ref="G30:I30"/>
    <mergeCell ref="G33:I33"/>
    <mergeCell ref="L62:N62"/>
    <mergeCell ref="C43:E43"/>
    <mergeCell ref="G45:I45"/>
    <mergeCell ref="G46:I46"/>
    <mergeCell ref="C62:E62"/>
    <mergeCell ref="F62:H62"/>
    <mergeCell ref="I62:K62"/>
    <mergeCell ref="G50:I50"/>
  </mergeCells>
  <phoneticPr fontId="0" type="noConversion"/>
  <pageMargins left="0.39370078740157483" right="0.39370078740157483" top="0.39370078740157483" bottom="0.39370078740157483" header="0.15748031496062992" footer="0.23622047244094491"/>
  <pageSetup paperSize="9" scale="66" firstPageNumber="25" orientation="portrait" r:id="rId1"/>
  <headerFooter alignWithMargins="0">
    <oddHeader>&amp;L&amp;"Arial,Gras"DGRH A1-1&amp;RJuin 2013</oddHeader>
    <oddFooter>&amp;L        (Source:  enquête enseignants non permanents, DGRH A1-1, juin 2013&amp;R&amp;P</oddFooter>
  </headerFooter>
</worksheet>
</file>

<file path=xl/worksheets/sheet26.xml><?xml version="1.0" encoding="utf-8"?>
<worksheet xmlns="http://schemas.openxmlformats.org/spreadsheetml/2006/main" xmlns:r="http://schemas.openxmlformats.org/officeDocument/2006/relationships">
  <sheetPr codeName="Feuil19" enableFormatConditionsCalculation="0">
    <pageSetUpPr fitToPage="1"/>
  </sheetPr>
  <dimension ref="A1:BD340"/>
  <sheetViews>
    <sheetView showZeros="0" zoomScale="70" zoomScaleNormal="70" workbookViewId="0">
      <selection activeCell="F25" sqref="F25"/>
    </sheetView>
  </sheetViews>
  <sheetFormatPr baseColWidth="10" defaultColWidth="10.28515625" defaultRowHeight="15.75"/>
  <cols>
    <col min="1" max="1" width="10.28515625" style="1098" customWidth="1"/>
    <col min="2" max="2" width="19" style="1098" customWidth="1"/>
    <col min="3" max="5" width="11.85546875" style="1098" customWidth="1"/>
    <col min="6" max="6" width="7.140625" style="1098" customWidth="1"/>
    <col min="7" max="7" width="15.7109375" style="1099" customWidth="1"/>
    <col min="8" max="9" width="15.7109375" style="1100" customWidth="1"/>
    <col min="10" max="10" width="12.5703125" style="1098" customWidth="1"/>
    <col min="11" max="13" width="10.5703125" style="1098" customWidth="1"/>
    <col min="14" max="14" width="11.140625" style="1096" customWidth="1"/>
    <col min="15" max="18" width="10.28515625" style="1098" customWidth="1"/>
    <col min="19" max="27" width="13.28515625" style="1098" customWidth="1"/>
    <col min="28" max="33" width="7.7109375" style="1098" customWidth="1"/>
    <col min="34" max="34" width="10.28515625" style="1098" customWidth="1"/>
    <col min="35" max="35" width="8.140625" style="1102" customWidth="1"/>
    <col min="36" max="36" width="13.28515625" style="203" customWidth="1"/>
    <col min="37" max="37" width="11.85546875" style="1102" customWidth="1"/>
    <col min="38" max="38" width="6.42578125" style="208" customWidth="1"/>
    <col min="39" max="39" width="5.140625" style="1102" customWidth="1"/>
    <col min="40" max="40" width="17.7109375" style="203" customWidth="1"/>
    <col min="41" max="41" width="5.140625" style="1102" customWidth="1"/>
    <col min="42" max="42" width="17.7109375" style="203" customWidth="1"/>
    <col min="43" max="43" width="5.85546875" style="1102" customWidth="1"/>
    <col min="44" max="44" width="17.7109375" style="203" customWidth="1"/>
    <col min="45" max="45" width="5.140625" style="1102" customWidth="1"/>
    <col min="46" max="46" width="17.7109375" style="203" customWidth="1"/>
    <col min="47" max="47" width="5.140625" style="1102" customWidth="1"/>
    <col min="48" max="48" width="17.7109375" style="203" customWidth="1"/>
    <col min="49" max="49" width="8.140625" style="1102" customWidth="1"/>
    <col min="50" max="50" width="17.7109375" style="203" customWidth="1"/>
    <col min="51" max="51" width="5.140625" style="1102" customWidth="1"/>
    <col min="52" max="52" width="17.7109375" style="203" customWidth="1"/>
    <col min="53" max="53" width="5.140625" style="1102" customWidth="1"/>
    <col min="54" max="54" width="17.7109375" style="203" customWidth="1"/>
    <col min="55" max="55" width="5.140625" style="1102" customWidth="1"/>
    <col min="56" max="56" width="17.7109375" style="203" customWidth="1"/>
    <col min="57" max="16384" width="10.28515625" style="1098"/>
  </cols>
  <sheetData>
    <row r="1" spans="1:56" s="130" customFormat="1" ht="68.25" customHeight="1">
      <c r="A1" s="1944" t="str">
        <f>"Répartition des ATER par tranche d'âges, sexe et grande discipline en "&amp;'fiche technique'!A8</f>
        <v>Répartition des ATER par tranche d'âges, sexe et grande discipline en 2012-2013</v>
      </c>
      <c r="B1" s="1944"/>
      <c r="C1" s="1944"/>
      <c r="D1" s="1944"/>
      <c r="E1" s="1944"/>
      <c r="F1" s="1944"/>
      <c r="G1" s="1944"/>
      <c r="H1" s="1944"/>
      <c r="I1" s="1944"/>
      <c r="J1" s="1944"/>
      <c r="K1" s="126" t="s">
        <v>766</v>
      </c>
      <c r="L1" s="127"/>
      <c r="M1" s="127"/>
      <c r="N1" s="128"/>
      <c r="O1" s="128"/>
      <c r="P1" s="128"/>
      <c r="Q1" s="128"/>
      <c r="R1" s="1096"/>
      <c r="S1" s="217" t="s">
        <v>387</v>
      </c>
      <c r="T1" s="218"/>
      <c r="U1" s="218"/>
      <c r="V1" s="218"/>
      <c r="W1" s="218"/>
      <c r="X1" s="218"/>
      <c r="Y1" s="218"/>
      <c r="Z1" s="218"/>
      <c r="AA1" s="218"/>
      <c r="AC1" s="131" t="s">
        <v>551</v>
      </c>
      <c r="AL1" s="132"/>
      <c r="AM1" s="133" t="s">
        <v>767</v>
      </c>
      <c r="AN1" s="134"/>
      <c r="AO1" s="133" t="s">
        <v>767</v>
      </c>
      <c r="AP1" s="134"/>
      <c r="AQ1" s="133" t="s">
        <v>767</v>
      </c>
      <c r="AR1" s="134"/>
      <c r="AS1" s="133" t="s">
        <v>767</v>
      </c>
      <c r="AT1" s="134"/>
      <c r="AU1" s="133" t="s">
        <v>767</v>
      </c>
      <c r="AV1" s="134"/>
      <c r="AW1" s="133" t="s">
        <v>767</v>
      </c>
      <c r="AX1" s="134"/>
      <c r="AY1" s="133" t="s">
        <v>767</v>
      </c>
      <c r="AZ1" s="134"/>
      <c r="BA1" s="133" t="s">
        <v>767</v>
      </c>
      <c r="BB1" s="134"/>
      <c r="BC1" s="133" t="s">
        <v>767</v>
      </c>
      <c r="BD1" s="134"/>
    </row>
    <row r="2" spans="1:56" s="1065" customFormat="1" ht="23.25" customHeight="1">
      <c r="B2" s="124"/>
      <c r="C2" s="124"/>
      <c r="D2" s="124"/>
      <c r="E2" s="124"/>
      <c r="F2" s="124"/>
      <c r="G2" s="124"/>
      <c r="H2" s="124"/>
      <c r="I2" s="428" t="s">
        <v>949</v>
      </c>
      <c r="K2" s="125"/>
      <c r="L2" s="136" t="s">
        <v>32</v>
      </c>
      <c r="M2" s="136"/>
      <c r="N2" s="137" t="s">
        <v>629</v>
      </c>
      <c r="O2" s="137"/>
      <c r="P2" s="137"/>
      <c r="Q2" s="137"/>
      <c r="R2" s="1096"/>
      <c r="S2" s="210" t="s">
        <v>633</v>
      </c>
      <c r="T2" s="1097"/>
      <c r="U2" s="211"/>
      <c r="V2" s="1936" t="s">
        <v>629</v>
      </c>
      <c r="W2" s="1879"/>
      <c r="X2" s="1879"/>
      <c r="Y2" s="1086"/>
      <c r="Z2" s="138"/>
      <c r="AA2" s="139"/>
      <c r="AB2" s="1066"/>
      <c r="AC2" s="142" t="s">
        <v>464</v>
      </c>
      <c r="AD2" s="143"/>
      <c r="AE2" s="142"/>
      <c r="AF2" s="142" t="s">
        <v>542</v>
      </c>
      <c r="AG2" s="143"/>
      <c r="AH2" s="1067"/>
      <c r="AI2" s="142" t="s">
        <v>465</v>
      </c>
      <c r="AJ2" s="143"/>
      <c r="AK2" s="1067"/>
      <c r="AL2" s="1068"/>
      <c r="AM2" s="1069"/>
      <c r="AN2" s="146"/>
      <c r="AO2" s="1069"/>
      <c r="AP2" s="146"/>
      <c r="AQ2" s="1069"/>
      <c r="AR2" s="146"/>
      <c r="AS2" s="1069"/>
      <c r="AT2" s="146"/>
      <c r="AU2" s="1069"/>
      <c r="AV2" s="146"/>
      <c r="AW2" s="1069"/>
      <c r="AX2" s="146"/>
      <c r="AY2" s="1069"/>
      <c r="AZ2" s="134"/>
      <c r="BA2" s="1069"/>
      <c r="BB2" s="146"/>
      <c r="BC2" s="1069"/>
      <c r="BD2" s="146"/>
    </row>
    <row r="3" spans="1:56" ht="29.1" customHeight="1">
      <c r="C3" s="1943" t="s">
        <v>633</v>
      </c>
      <c r="D3" s="1943"/>
      <c r="E3" s="1943"/>
      <c r="F3" s="200"/>
      <c r="K3" s="151" t="s">
        <v>390</v>
      </c>
      <c r="L3" s="152" t="s">
        <v>377</v>
      </c>
      <c r="M3" s="153" t="s">
        <v>378</v>
      </c>
      <c r="N3" s="152" t="s">
        <v>379</v>
      </c>
      <c r="O3" s="153" t="s">
        <v>380</v>
      </c>
      <c r="P3" s="152"/>
      <c r="Q3" s="153"/>
      <c r="R3" s="1096"/>
      <c r="S3" s="139" t="s">
        <v>390</v>
      </c>
      <c r="T3" s="139" t="s">
        <v>548</v>
      </c>
      <c r="U3" s="139" t="s">
        <v>547</v>
      </c>
      <c r="V3" s="139" t="s">
        <v>390</v>
      </c>
      <c r="W3" s="139" t="s">
        <v>548</v>
      </c>
      <c r="X3" s="139" t="s">
        <v>547</v>
      </c>
      <c r="Y3" s="139" t="s">
        <v>390</v>
      </c>
      <c r="Z3" s="139" t="s">
        <v>548</v>
      </c>
      <c r="AA3" s="139" t="s">
        <v>547</v>
      </c>
      <c r="AB3" s="1066"/>
      <c r="AC3" s="143" t="s">
        <v>548</v>
      </c>
      <c r="AD3" s="143" t="s">
        <v>547</v>
      </c>
      <c r="AE3" s="142" t="s">
        <v>550</v>
      </c>
      <c r="AF3" s="143" t="s">
        <v>548</v>
      </c>
      <c r="AG3" s="143" t="s">
        <v>547</v>
      </c>
      <c r="AH3" s="142" t="s">
        <v>550</v>
      </c>
      <c r="AI3" s="143" t="s">
        <v>548</v>
      </c>
      <c r="AJ3" s="143" t="s">
        <v>547</v>
      </c>
      <c r="AK3" s="142" t="s">
        <v>550</v>
      </c>
      <c r="AL3" s="1101"/>
      <c r="AM3" s="201" t="s">
        <v>391</v>
      </c>
      <c r="AN3" s="202"/>
      <c r="AO3" s="201" t="s">
        <v>392</v>
      </c>
      <c r="AP3" s="202"/>
      <c r="AQ3" s="201" t="s">
        <v>464</v>
      </c>
      <c r="AR3" s="202"/>
      <c r="AS3" s="201" t="s">
        <v>393</v>
      </c>
      <c r="AT3" s="202"/>
      <c r="AU3" s="201" t="s">
        <v>394</v>
      </c>
      <c r="AV3" s="202"/>
      <c r="AW3" s="201" t="s">
        <v>542</v>
      </c>
      <c r="AX3" s="202"/>
      <c r="AY3" s="201" t="s">
        <v>395</v>
      </c>
      <c r="AZ3" s="146"/>
      <c r="BA3" s="201" t="s">
        <v>396</v>
      </c>
      <c r="BB3" s="202"/>
      <c r="BC3" s="201" t="s">
        <v>465</v>
      </c>
    </row>
    <row r="4" spans="1:56" ht="29.1" customHeight="1">
      <c r="B4" s="157" t="s">
        <v>734</v>
      </c>
      <c r="C4" s="138" t="s">
        <v>548</v>
      </c>
      <c r="D4" s="138" t="s">
        <v>547</v>
      </c>
      <c r="E4" s="158" t="s">
        <v>550</v>
      </c>
      <c r="F4" s="159"/>
      <c r="K4" s="160">
        <v>23</v>
      </c>
      <c r="L4" s="161">
        <v>1</v>
      </c>
      <c r="M4" s="162">
        <v>0</v>
      </c>
      <c r="N4" s="161">
        <v>0</v>
      </c>
      <c r="O4" s="162">
        <v>0</v>
      </c>
      <c r="P4" s="161"/>
      <c r="Q4" s="162"/>
      <c r="R4" s="1096"/>
      <c r="S4" s="163">
        <v>23</v>
      </c>
      <c r="T4" s="164">
        <f>-L4</f>
        <v>-1</v>
      </c>
      <c r="U4" s="164">
        <f>M4</f>
        <v>0</v>
      </c>
      <c r="V4" s="163">
        <v>23</v>
      </c>
      <c r="W4" s="164">
        <f>-N4</f>
        <v>0</v>
      </c>
      <c r="X4" s="164">
        <f>O4</f>
        <v>0</v>
      </c>
      <c r="Y4" s="163">
        <v>23</v>
      </c>
      <c r="Z4" s="164">
        <f t="shared" ref="Z4:Z49" si="0">P4</f>
        <v>0</v>
      </c>
      <c r="AA4" s="164">
        <f t="shared" ref="AA4:AA49" si="1">-Q4</f>
        <v>0</v>
      </c>
      <c r="AB4" s="1066"/>
      <c r="AC4" s="1073">
        <f t="shared" ref="AC4:AC49" si="2">$S4*L4</f>
        <v>23</v>
      </c>
      <c r="AD4" s="1073">
        <f t="shared" ref="AD4:AD49" si="3">$S4*M4</f>
        <v>0</v>
      </c>
      <c r="AE4" s="1074">
        <f t="shared" ref="AE4:AE41" si="4">$S4*E64</f>
        <v>23</v>
      </c>
      <c r="AF4" s="1073">
        <f t="shared" ref="AF4:AF49" si="5">$S4*N4</f>
        <v>0</v>
      </c>
      <c r="AG4" s="1073">
        <f t="shared" ref="AG4:AG49" si="6">$S4*O4</f>
        <v>0</v>
      </c>
      <c r="AH4" s="1074">
        <f t="shared" ref="AH4:AH41" si="7">$S4*H64</f>
        <v>0</v>
      </c>
      <c r="AI4" s="1073">
        <f t="shared" ref="AI4:AI49" si="8">$S4*P4</f>
        <v>0</v>
      </c>
      <c r="AJ4" s="1073">
        <f t="shared" ref="AJ4:AJ49" si="9">$S4*Q4</f>
        <v>0</v>
      </c>
      <c r="AK4" s="1073">
        <f t="shared" ref="AK4:AK41" si="10">$S4*K64</f>
        <v>0</v>
      </c>
      <c r="AL4" s="1101"/>
      <c r="AM4" s="1102">
        <f>L4</f>
        <v>1</v>
      </c>
      <c r="AN4" s="204">
        <f t="shared" ref="AN4:AN40" si="11">IF(OR(AM5&lt;AM$51,AM4&gt;=AM$51),0,$Y5+(AM$51-AM4)/(AM5-AM4))</f>
        <v>0</v>
      </c>
      <c r="AO4" s="1102">
        <f>M4</f>
        <v>0</v>
      </c>
      <c r="AP4" s="204">
        <f t="shared" ref="AP4:AP40" si="12">IF(OR(AO5&lt;AO$51,AO4&gt;=AO$51),0,$Y5+(AO$51-AO4)/(AO5-AO4))</f>
        <v>0</v>
      </c>
      <c r="AQ4" s="1103">
        <f t="shared" ref="AQ4:AQ49" si="13">AM4+AO4</f>
        <v>1</v>
      </c>
      <c r="AR4" s="204">
        <f t="shared" ref="AR4:AR40" si="14">IF(OR(AQ5&lt;AQ$51,AQ4&gt;=AQ$51),0,$Y5+(AQ$51-AQ4)/(AQ5-AQ4))</f>
        <v>0</v>
      </c>
      <c r="AS4" s="1102">
        <f>N4</f>
        <v>0</v>
      </c>
      <c r="AT4" s="204">
        <f t="shared" ref="AT4:AT40" si="15">IF(OR(AS5&lt;AS$51,AS4&gt;=AS$51),0,$Y5+(AS$51-AS4)/(AS5-AS4))</f>
        <v>0</v>
      </c>
      <c r="AU4" s="1102">
        <f>O4</f>
        <v>0</v>
      </c>
      <c r="AV4" s="204">
        <f t="shared" ref="AV4:AV40" si="16">IF(OR(AU5&lt;AU$51,AU4&gt;=AU$51),0,$Y5+(AU$51-AU4)/(AU5-AU4))</f>
        <v>0</v>
      </c>
      <c r="AW4" s="1103">
        <f t="shared" ref="AW4:AW49" si="17">AS4+AU4</f>
        <v>0</v>
      </c>
      <c r="AX4" s="204">
        <f t="shared" ref="AX4:AX40" si="18">IF(OR(AW5&lt;AW$51,AW4&gt;=AW$51),0,$Y5+(AW$51-AW4)/(AW5-AW4))</f>
        <v>0</v>
      </c>
      <c r="AY4" s="1102">
        <f>P4</f>
        <v>0</v>
      </c>
      <c r="AZ4" s="204">
        <f t="shared" ref="AZ4:AZ40" si="19">IF(OR(AY5&lt;AY$51,AY4&gt;=AY$51),0,$Y5+(AY$51-AY4)/(AY5-AY4))</f>
        <v>0</v>
      </c>
      <c r="BA4" s="1102">
        <f>Q4</f>
        <v>0</v>
      </c>
      <c r="BB4" s="204">
        <f t="shared" ref="BB4:BB40" si="20">IF(OR(BA5&lt;BA$51,BA4&gt;=BA$51),0,$Y5+(BA$51-BA4)/(BA5-BA4))</f>
        <v>0</v>
      </c>
      <c r="BC4" s="1103">
        <f t="shared" ref="BC4:BC49" si="21">AY4+BA4</f>
        <v>0</v>
      </c>
      <c r="BD4" s="204">
        <f t="shared" ref="BD4:BD40" si="22">IF(OR(BC5&lt;BC$51,BC4&gt;=BC$51),0,$Y5+(BC$51-BC4)/(BC5-BC4))</f>
        <v>0</v>
      </c>
    </row>
    <row r="5" spans="1:56" ht="29.1" customHeight="1">
      <c r="B5" s="1077" t="s">
        <v>397</v>
      </c>
      <c r="C5" s="1078">
        <f>SUM(C64:C69)</f>
        <v>439</v>
      </c>
      <c r="D5" s="1078">
        <f>SUM(D64:D69)</f>
        <v>252</v>
      </c>
      <c r="E5" s="1078">
        <f>SUM(E64:E69)</f>
        <v>691</v>
      </c>
      <c r="F5" s="1079"/>
      <c r="G5" s="1938" t="s">
        <v>633</v>
      </c>
      <c r="H5" s="1938"/>
      <c r="I5" s="1938"/>
      <c r="K5" s="170">
        <v>24</v>
      </c>
      <c r="L5" s="171">
        <v>0</v>
      </c>
      <c r="M5" s="172">
        <v>0</v>
      </c>
      <c r="N5" s="171">
        <v>0</v>
      </c>
      <c r="O5" s="172">
        <v>0</v>
      </c>
      <c r="P5" s="171"/>
      <c r="Q5" s="172"/>
      <c r="R5" s="1096"/>
      <c r="S5" s="163">
        <v>24</v>
      </c>
      <c r="T5" s="164">
        <f>-L5</f>
        <v>0</v>
      </c>
      <c r="U5" s="164">
        <f>M5</f>
        <v>0</v>
      </c>
      <c r="V5" s="163">
        <v>24</v>
      </c>
      <c r="W5" s="164">
        <f>-N5</f>
        <v>0</v>
      </c>
      <c r="X5" s="164">
        <f>O5</f>
        <v>0</v>
      </c>
      <c r="Y5" s="163">
        <v>24</v>
      </c>
      <c r="Z5" s="164">
        <f t="shared" si="0"/>
        <v>0</v>
      </c>
      <c r="AA5" s="164">
        <f t="shared" si="1"/>
        <v>0</v>
      </c>
      <c r="AB5" s="1066"/>
      <c r="AC5" s="1080">
        <f t="shared" si="2"/>
        <v>0</v>
      </c>
      <c r="AD5" s="1080">
        <f t="shared" si="3"/>
        <v>0</v>
      </c>
      <c r="AE5" s="1081">
        <f t="shared" si="4"/>
        <v>0</v>
      </c>
      <c r="AF5" s="1080">
        <f t="shared" si="5"/>
        <v>0</v>
      </c>
      <c r="AG5" s="1080">
        <f t="shared" si="6"/>
        <v>0</v>
      </c>
      <c r="AH5" s="1081">
        <f t="shared" si="7"/>
        <v>0</v>
      </c>
      <c r="AI5" s="1080">
        <f t="shared" si="8"/>
        <v>0</v>
      </c>
      <c r="AJ5" s="1080">
        <f t="shared" si="9"/>
        <v>0</v>
      </c>
      <c r="AK5" s="1080">
        <f t="shared" si="10"/>
        <v>0</v>
      </c>
      <c r="AL5" s="1101"/>
      <c r="AM5" s="1102">
        <f t="shared" ref="AM5:AM49" si="23">AM4+L5</f>
        <v>1</v>
      </c>
      <c r="AN5" s="204">
        <f t="shared" si="11"/>
        <v>0</v>
      </c>
      <c r="AO5" s="1102">
        <f t="shared" ref="AO5:AO49" si="24">AO4+M5</f>
        <v>0</v>
      </c>
      <c r="AP5" s="204">
        <f t="shared" si="12"/>
        <v>0</v>
      </c>
      <c r="AQ5" s="1103">
        <f t="shared" si="13"/>
        <v>1</v>
      </c>
      <c r="AR5" s="204">
        <f t="shared" si="14"/>
        <v>0</v>
      </c>
      <c r="AS5" s="1102">
        <f t="shared" ref="AS5:AS49" si="25">AS4+N5</f>
        <v>0</v>
      </c>
      <c r="AT5" s="204">
        <f t="shared" si="15"/>
        <v>0</v>
      </c>
      <c r="AU5" s="1102">
        <f t="shared" ref="AU5:AU49" si="26">AU4+O5</f>
        <v>0</v>
      </c>
      <c r="AV5" s="204">
        <f t="shared" si="16"/>
        <v>0</v>
      </c>
      <c r="AW5" s="1103">
        <f t="shared" si="17"/>
        <v>0</v>
      </c>
      <c r="AX5" s="204">
        <f t="shared" si="18"/>
        <v>0</v>
      </c>
      <c r="AY5" s="1102">
        <f t="shared" ref="AY5:AY49" si="27">AY4+P5</f>
        <v>0</v>
      </c>
      <c r="AZ5" s="204">
        <f t="shared" si="19"/>
        <v>0</v>
      </c>
      <c r="BA5" s="1102">
        <f t="shared" ref="BA5:BA49" si="28">BA4+Q5</f>
        <v>0</v>
      </c>
      <c r="BB5" s="204">
        <f t="shared" si="20"/>
        <v>0</v>
      </c>
      <c r="BC5" s="1103">
        <f t="shared" si="21"/>
        <v>0</v>
      </c>
      <c r="BD5" s="204">
        <f t="shared" si="22"/>
        <v>0</v>
      </c>
    </row>
    <row r="6" spans="1:56" ht="29.1" customHeight="1">
      <c r="B6" s="1077" t="s">
        <v>398</v>
      </c>
      <c r="C6" s="1078">
        <f>SUM(C70:C74)</f>
        <v>655</v>
      </c>
      <c r="D6" s="1078">
        <f>SUM(D70:D74)</f>
        <v>363</v>
      </c>
      <c r="E6" s="1078">
        <f>SUM(E70:E74)</f>
        <v>1018</v>
      </c>
      <c r="F6" s="1079"/>
      <c r="G6" s="138" t="s">
        <v>399</v>
      </c>
      <c r="H6" s="138" t="s">
        <v>400</v>
      </c>
      <c r="I6" s="158" t="s">
        <v>550</v>
      </c>
      <c r="K6" s="170">
        <v>25</v>
      </c>
      <c r="L6" s="171">
        <v>0</v>
      </c>
      <c r="M6" s="172">
        <v>1</v>
      </c>
      <c r="N6" s="171">
        <v>0</v>
      </c>
      <c r="O6" s="172">
        <v>0</v>
      </c>
      <c r="P6" s="171"/>
      <c r="Q6" s="172"/>
      <c r="R6" s="1096"/>
      <c r="S6" s="163">
        <v>25</v>
      </c>
      <c r="T6" s="164">
        <f t="shared" ref="T6:T48" si="29">-L6</f>
        <v>0</v>
      </c>
      <c r="U6" s="164">
        <f t="shared" ref="U6:U48" si="30">M6</f>
        <v>1</v>
      </c>
      <c r="V6" s="163">
        <v>25</v>
      </c>
      <c r="W6" s="164">
        <f t="shared" ref="W6:W48" si="31">-N6</f>
        <v>0</v>
      </c>
      <c r="X6" s="164">
        <f t="shared" ref="X6:X48" si="32">O6</f>
        <v>0</v>
      </c>
      <c r="Y6" s="163">
        <v>25</v>
      </c>
      <c r="Z6" s="164">
        <f t="shared" si="0"/>
        <v>0</v>
      </c>
      <c r="AA6" s="164">
        <f t="shared" si="1"/>
        <v>0</v>
      </c>
      <c r="AB6" s="1066"/>
      <c r="AC6" s="1080">
        <f t="shared" si="2"/>
        <v>0</v>
      </c>
      <c r="AD6" s="1080">
        <f t="shared" si="3"/>
        <v>25</v>
      </c>
      <c r="AE6" s="1081">
        <f t="shared" si="4"/>
        <v>25</v>
      </c>
      <c r="AF6" s="1080">
        <f t="shared" si="5"/>
        <v>0</v>
      </c>
      <c r="AG6" s="1080">
        <f t="shared" si="6"/>
        <v>0</v>
      </c>
      <c r="AH6" s="1081">
        <f t="shared" si="7"/>
        <v>0</v>
      </c>
      <c r="AI6" s="1080">
        <f t="shared" si="8"/>
        <v>0</v>
      </c>
      <c r="AJ6" s="1080">
        <f t="shared" si="9"/>
        <v>0</v>
      </c>
      <c r="AK6" s="1080">
        <f t="shared" si="10"/>
        <v>0</v>
      </c>
      <c r="AL6" s="1101"/>
      <c r="AM6" s="1102">
        <f t="shared" si="23"/>
        <v>1</v>
      </c>
      <c r="AN6" s="204">
        <f t="shared" si="11"/>
        <v>0</v>
      </c>
      <c r="AO6" s="1102">
        <f t="shared" si="24"/>
        <v>1</v>
      </c>
      <c r="AP6" s="204">
        <f t="shared" si="12"/>
        <v>0</v>
      </c>
      <c r="AQ6" s="1103">
        <f t="shared" si="13"/>
        <v>2</v>
      </c>
      <c r="AR6" s="204">
        <f t="shared" si="14"/>
        <v>0</v>
      </c>
      <c r="AS6" s="1102">
        <f t="shared" si="25"/>
        <v>0</v>
      </c>
      <c r="AT6" s="204">
        <f t="shared" si="15"/>
        <v>0</v>
      </c>
      <c r="AU6" s="1102">
        <f t="shared" si="26"/>
        <v>0</v>
      </c>
      <c r="AV6" s="204">
        <f t="shared" si="16"/>
        <v>0</v>
      </c>
      <c r="AW6" s="1103">
        <f t="shared" si="17"/>
        <v>0</v>
      </c>
      <c r="AX6" s="204">
        <f t="shared" si="18"/>
        <v>0</v>
      </c>
      <c r="AY6" s="1102">
        <f t="shared" si="27"/>
        <v>0</v>
      </c>
      <c r="AZ6" s="204">
        <f t="shared" si="19"/>
        <v>0</v>
      </c>
      <c r="BA6" s="1102">
        <f t="shared" si="28"/>
        <v>0</v>
      </c>
      <c r="BB6" s="204">
        <f t="shared" si="20"/>
        <v>0</v>
      </c>
      <c r="BC6" s="1103">
        <f t="shared" si="21"/>
        <v>0</v>
      </c>
      <c r="BD6" s="204">
        <f t="shared" si="22"/>
        <v>0</v>
      </c>
    </row>
    <row r="7" spans="1:56" ht="29.1" customHeight="1">
      <c r="B7" s="1077" t="s">
        <v>401</v>
      </c>
      <c r="C7" s="1078">
        <f>SUM(C75:C79)</f>
        <v>123</v>
      </c>
      <c r="D7" s="1078">
        <f>SUM(D75:D79)</f>
        <v>72</v>
      </c>
      <c r="E7" s="1078">
        <f>SUM(E75:E79)</f>
        <v>195</v>
      </c>
      <c r="F7" s="1079"/>
      <c r="G7" s="205">
        <f>$L$51</f>
        <v>0.63865979381443294</v>
      </c>
      <c r="H7" s="205">
        <f>$M$51</f>
        <v>0.361340206185567</v>
      </c>
      <c r="I7" s="206">
        <v>1</v>
      </c>
      <c r="K7" s="170">
        <v>26</v>
      </c>
      <c r="L7" s="171">
        <v>29</v>
      </c>
      <c r="M7" s="172">
        <v>22</v>
      </c>
      <c r="N7" s="171">
        <v>0</v>
      </c>
      <c r="O7" s="172">
        <v>0</v>
      </c>
      <c r="P7" s="171"/>
      <c r="Q7" s="172"/>
      <c r="R7" s="1096"/>
      <c r="S7" s="163">
        <v>26</v>
      </c>
      <c r="T7" s="164">
        <f t="shared" si="29"/>
        <v>-29</v>
      </c>
      <c r="U7" s="164">
        <f t="shared" si="30"/>
        <v>22</v>
      </c>
      <c r="V7" s="163">
        <v>26</v>
      </c>
      <c r="W7" s="164">
        <f t="shared" si="31"/>
        <v>0</v>
      </c>
      <c r="X7" s="164">
        <f t="shared" si="32"/>
        <v>0</v>
      </c>
      <c r="Y7" s="163">
        <v>26</v>
      </c>
      <c r="Z7" s="164">
        <f t="shared" si="0"/>
        <v>0</v>
      </c>
      <c r="AA7" s="164">
        <f t="shared" si="1"/>
        <v>0</v>
      </c>
      <c r="AB7" s="1066"/>
      <c r="AC7" s="1080">
        <f t="shared" si="2"/>
        <v>754</v>
      </c>
      <c r="AD7" s="1080">
        <f t="shared" si="3"/>
        <v>572</v>
      </c>
      <c r="AE7" s="1081">
        <f t="shared" si="4"/>
        <v>1326</v>
      </c>
      <c r="AF7" s="1080">
        <f t="shared" si="5"/>
        <v>0</v>
      </c>
      <c r="AG7" s="1080">
        <f t="shared" si="6"/>
        <v>0</v>
      </c>
      <c r="AH7" s="1081">
        <f t="shared" si="7"/>
        <v>0</v>
      </c>
      <c r="AI7" s="1080">
        <f t="shared" si="8"/>
        <v>0</v>
      </c>
      <c r="AJ7" s="1080">
        <f t="shared" si="9"/>
        <v>0</v>
      </c>
      <c r="AK7" s="1080">
        <f t="shared" si="10"/>
        <v>0</v>
      </c>
      <c r="AL7" s="1101"/>
      <c r="AM7" s="1102">
        <f t="shared" si="23"/>
        <v>30</v>
      </c>
      <c r="AN7" s="204">
        <f t="shared" si="11"/>
        <v>0</v>
      </c>
      <c r="AO7" s="1102">
        <f t="shared" si="24"/>
        <v>23</v>
      </c>
      <c r="AP7" s="204">
        <f t="shared" si="12"/>
        <v>0</v>
      </c>
      <c r="AQ7" s="1103">
        <f t="shared" si="13"/>
        <v>53</v>
      </c>
      <c r="AR7" s="204">
        <f t="shared" si="14"/>
        <v>0</v>
      </c>
      <c r="AS7" s="1102">
        <f t="shared" si="25"/>
        <v>0</v>
      </c>
      <c r="AT7" s="204">
        <f t="shared" si="15"/>
        <v>0</v>
      </c>
      <c r="AU7" s="1102">
        <f t="shared" si="26"/>
        <v>0</v>
      </c>
      <c r="AV7" s="204">
        <f t="shared" si="16"/>
        <v>0</v>
      </c>
      <c r="AW7" s="1103">
        <f t="shared" si="17"/>
        <v>0</v>
      </c>
      <c r="AX7" s="204">
        <f t="shared" si="18"/>
        <v>0</v>
      </c>
      <c r="AY7" s="1102">
        <f t="shared" si="27"/>
        <v>0</v>
      </c>
      <c r="AZ7" s="204">
        <f t="shared" si="19"/>
        <v>0</v>
      </c>
      <c r="BA7" s="1102">
        <f t="shared" si="28"/>
        <v>0</v>
      </c>
      <c r="BB7" s="204">
        <f t="shared" si="20"/>
        <v>0</v>
      </c>
      <c r="BC7" s="1103">
        <f t="shared" si="21"/>
        <v>0</v>
      </c>
      <c r="BD7" s="204">
        <f t="shared" si="22"/>
        <v>0</v>
      </c>
    </row>
    <row r="8" spans="1:56" ht="29.1" customHeight="1">
      <c r="B8" s="1077" t="s">
        <v>402</v>
      </c>
      <c r="C8" s="1078">
        <f>SUM(C80:C84)</f>
        <v>15</v>
      </c>
      <c r="D8" s="1078">
        <f>SUM(D80:D84)</f>
        <v>10</v>
      </c>
      <c r="E8" s="1078">
        <f>SUM(E80:E84)</f>
        <v>25</v>
      </c>
      <c r="F8" s="1079"/>
      <c r="G8" s="1945" t="s">
        <v>403</v>
      </c>
      <c r="H8" s="1945"/>
      <c r="I8" s="1945"/>
      <c r="J8" s="202"/>
      <c r="K8" s="170">
        <v>27</v>
      </c>
      <c r="L8" s="171">
        <v>164</v>
      </c>
      <c r="M8" s="172">
        <v>100</v>
      </c>
      <c r="N8" s="171">
        <v>1</v>
      </c>
      <c r="O8" s="172">
        <v>7</v>
      </c>
      <c r="P8" s="171"/>
      <c r="Q8" s="172"/>
      <c r="R8" s="1096"/>
      <c r="S8" s="163">
        <v>27</v>
      </c>
      <c r="T8" s="164">
        <f t="shared" si="29"/>
        <v>-164</v>
      </c>
      <c r="U8" s="164">
        <f t="shared" si="30"/>
        <v>100</v>
      </c>
      <c r="V8" s="163">
        <v>27</v>
      </c>
      <c r="W8" s="164">
        <f t="shared" si="31"/>
        <v>-1</v>
      </c>
      <c r="X8" s="164">
        <f t="shared" si="32"/>
        <v>7</v>
      </c>
      <c r="Y8" s="163">
        <v>27</v>
      </c>
      <c r="Z8" s="164">
        <f t="shared" si="0"/>
        <v>0</v>
      </c>
      <c r="AA8" s="164">
        <f t="shared" si="1"/>
        <v>0</v>
      </c>
      <c r="AB8" s="1066"/>
      <c r="AC8" s="1080">
        <f t="shared" si="2"/>
        <v>4428</v>
      </c>
      <c r="AD8" s="1080">
        <f t="shared" si="3"/>
        <v>2700</v>
      </c>
      <c r="AE8" s="1081">
        <f t="shared" si="4"/>
        <v>7128</v>
      </c>
      <c r="AF8" s="1080">
        <f t="shared" si="5"/>
        <v>27</v>
      </c>
      <c r="AG8" s="1080">
        <f t="shared" si="6"/>
        <v>189</v>
      </c>
      <c r="AH8" s="1081">
        <f t="shared" si="7"/>
        <v>216</v>
      </c>
      <c r="AI8" s="1080">
        <f t="shared" si="8"/>
        <v>0</v>
      </c>
      <c r="AJ8" s="1080">
        <f t="shared" si="9"/>
        <v>0</v>
      </c>
      <c r="AK8" s="1080">
        <f t="shared" si="10"/>
        <v>0</v>
      </c>
      <c r="AL8" s="1101"/>
      <c r="AM8" s="1102">
        <f t="shared" si="23"/>
        <v>194</v>
      </c>
      <c r="AN8" s="204">
        <f t="shared" si="11"/>
        <v>0</v>
      </c>
      <c r="AO8" s="1102">
        <f t="shared" si="24"/>
        <v>123</v>
      </c>
      <c r="AP8" s="204">
        <f t="shared" si="12"/>
        <v>0</v>
      </c>
      <c r="AQ8" s="1103">
        <f t="shared" si="13"/>
        <v>317</v>
      </c>
      <c r="AR8" s="204">
        <f t="shared" si="14"/>
        <v>0</v>
      </c>
      <c r="AS8" s="1102">
        <f t="shared" si="25"/>
        <v>1</v>
      </c>
      <c r="AT8" s="204">
        <f t="shared" si="15"/>
        <v>0</v>
      </c>
      <c r="AU8" s="1102">
        <f t="shared" si="26"/>
        <v>7</v>
      </c>
      <c r="AV8" s="204">
        <f t="shared" si="16"/>
        <v>0</v>
      </c>
      <c r="AW8" s="1103">
        <f t="shared" si="17"/>
        <v>8</v>
      </c>
      <c r="AX8" s="204">
        <f t="shared" si="18"/>
        <v>0</v>
      </c>
      <c r="AY8" s="1102">
        <f t="shared" si="27"/>
        <v>0</v>
      </c>
      <c r="AZ8" s="204">
        <f t="shared" si="19"/>
        <v>0</v>
      </c>
      <c r="BA8" s="1102">
        <f t="shared" si="28"/>
        <v>0</v>
      </c>
      <c r="BB8" s="204">
        <f t="shared" si="20"/>
        <v>0</v>
      </c>
      <c r="BC8" s="1103">
        <f t="shared" si="21"/>
        <v>0</v>
      </c>
      <c r="BD8" s="204">
        <f t="shared" si="22"/>
        <v>0</v>
      </c>
    </row>
    <row r="9" spans="1:56" ht="29.1" customHeight="1">
      <c r="B9" s="1077" t="s">
        <v>404</v>
      </c>
      <c r="C9" s="1078">
        <f>SUM(C85:C89)</f>
        <v>2</v>
      </c>
      <c r="D9" s="1078">
        <f>SUM(D85:D89)</f>
        <v>3</v>
      </c>
      <c r="E9" s="1078">
        <f>SUM(E85:E89)</f>
        <v>5</v>
      </c>
      <c r="F9" s="1079"/>
      <c r="G9" s="138" t="s">
        <v>548</v>
      </c>
      <c r="H9" s="138" t="s">
        <v>547</v>
      </c>
      <c r="I9" s="158" t="s">
        <v>550</v>
      </c>
      <c r="J9" s="202"/>
      <c r="K9" s="170">
        <v>28</v>
      </c>
      <c r="L9" s="171">
        <v>245</v>
      </c>
      <c r="M9" s="172">
        <v>129</v>
      </c>
      <c r="N9" s="171">
        <v>4</v>
      </c>
      <c r="O9" s="172">
        <v>10</v>
      </c>
      <c r="P9" s="171"/>
      <c r="Q9" s="172"/>
      <c r="R9" s="1096"/>
      <c r="S9" s="163">
        <v>28</v>
      </c>
      <c r="T9" s="164">
        <f t="shared" si="29"/>
        <v>-245</v>
      </c>
      <c r="U9" s="164">
        <f t="shared" si="30"/>
        <v>129</v>
      </c>
      <c r="V9" s="163">
        <v>28</v>
      </c>
      <c r="W9" s="164">
        <f t="shared" si="31"/>
        <v>-4</v>
      </c>
      <c r="X9" s="164">
        <f t="shared" si="32"/>
        <v>10</v>
      </c>
      <c r="Y9" s="163">
        <v>28</v>
      </c>
      <c r="Z9" s="164">
        <f t="shared" si="0"/>
        <v>0</v>
      </c>
      <c r="AA9" s="164">
        <f t="shared" si="1"/>
        <v>0</v>
      </c>
      <c r="AB9" s="1066"/>
      <c r="AC9" s="1080">
        <f t="shared" si="2"/>
        <v>6860</v>
      </c>
      <c r="AD9" s="1080">
        <f t="shared" si="3"/>
        <v>3612</v>
      </c>
      <c r="AE9" s="1081">
        <f t="shared" si="4"/>
        <v>10472</v>
      </c>
      <c r="AF9" s="1080">
        <f t="shared" si="5"/>
        <v>112</v>
      </c>
      <c r="AG9" s="1080">
        <f t="shared" si="6"/>
        <v>280</v>
      </c>
      <c r="AH9" s="1081">
        <f t="shared" si="7"/>
        <v>392</v>
      </c>
      <c r="AI9" s="1080">
        <f t="shared" si="8"/>
        <v>0</v>
      </c>
      <c r="AJ9" s="1080">
        <f t="shared" si="9"/>
        <v>0</v>
      </c>
      <c r="AK9" s="1080">
        <f t="shared" si="10"/>
        <v>0</v>
      </c>
      <c r="AL9" s="1101"/>
      <c r="AM9" s="1102">
        <f t="shared" si="23"/>
        <v>439</v>
      </c>
      <c r="AN9" s="204">
        <f t="shared" si="11"/>
        <v>29.771367521367523</v>
      </c>
      <c r="AO9" s="1102">
        <f t="shared" si="24"/>
        <v>252</v>
      </c>
      <c r="AP9" s="204">
        <f t="shared" si="12"/>
        <v>29.746212121212121</v>
      </c>
      <c r="AQ9" s="1103">
        <f t="shared" si="13"/>
        <v>691</v>
      </c>
      <c r="AR9" s="204">
        <f t="shared" si="14"/>
        <v>29.762295081967213</v>
      </c>
      <c r="AS9" s="1102">
        <f t="shared" si="25"/>
        <v>5</v>
      </c>
      <c r="AT9" s="204">
        <f t="shared" si="15"/>
        <v>0</v>
      </c>
      <c r="AU9" s="1102">
        <f t="shared" si="26"/>
        <v>17</v>
      </c>
      <c r="AV9" s="204">
        <f t="shared" si="16"/>
        <v>0</v>
      </c>
      <c r="AW9" s="1103">
        <f t="shared" si="17"/>
        <v>22</v>
      </c>
      <c r="AX9" s="204">
        <f t="shared" si="18"/>
        <v>0</v>
      </c>
      <c r="AY9" s="1102">
        <f t="shared" si="27"/>
        <v>0</v>
      </c>
      <c r="AZ9" s="204">
        <f t="shared" si="19"/>
        <v>0</v>
      </c>
      <c r="BA9" s="1102">
        <f t="shared" si="28"/>
        <v>0</v>
      </c>
      <c r="BB9" s="204">
        <f t="shared" si="20"/>
        <v>0</v>
      </c>
      <c r="BC9" s="1103">
        <f t="shared" si="21"/>
        <v>0</v>
      </c>
      <c r="BD9" s="204">
        <f t="shared" si="22"/>
        <v>0</v>
      </c>
    </row>
    <row r="10" spans="1:56" ht="29.1" customHeight="1">
      <c r="B10" s="1077" t="s">
        <v>405</v>
      </c>
      <c r="C10" s="1078">
        <f>SUM(C90:C94)</f>
        <v>3</v>
      </c>
      <c r="D10" s="1078">
        <f>SUM(D90:D94)</f>
        <v>1</v>
      </c>
      <c r="E10" s="1078">
        <f>SUM(E90:E94)</f>
        <v>4</v>
      </c>
      <c r="F10" s="1079"/>
      <c r="G10" s="138" t="str">
        <f>CONCATENATE(AC54," ",AC55)</f>
        <v>30 ans 1 mois</v>
      </c>
      <c r="H10" s="138" t="str">
        <f>CONCATENATE(AD54," ",AD55)</f>
        <v xml:space="preserve">30 ans </v>
      </c>
      <c r="I10" s="138" t="str">
        <f>CONCATENATE(AE54," ",AE55)</f>
        <v xml:space="preserve">30 ans </v>
      </c>
      <c r="K10" s="170">
        <v>29</v>
      </c>
      <c r="L10" s="171">
        <v>234</v>
      </c>
      <c r="M10" s="172">
        <v>132</v>
      </c>
      <c r="N10" s="171">
        <v>8</v>
      </c>
      <c r="O10" s="172">
        <v>8</v>
      </c>
      <c r="P10" s="171"/>
      <c r="Q10" s="172"/>
      <c r="R10" s="1096"/>
      <c r="S10" s="163">
        <v>29</v>
      </c>
      <c r="T10" s="164">
        <f t="shared" si="29"/>
        <v>-234</v>
      </c>
      <c r="U10" s="164">
        <f t="shared" si="30"/>
        <v>132</v>
      </c>
      <c r="V10" s="163">
        <v>29</v>
      </c>
      <c r="W10" s="164">
        <f t="shared" si="31"/>
        <v>-8</v>
      </c>
      <c r="X10" s="164">
        <f t="shared" si="32"/>
        <v>8</v>
      </c>
      <c r="Y10" s="163">
        <v>29</v>
      </c>
      <c r="Z10" s="164">
        <f t="shared" si="0"/>
        <v>0</v>
      </c>
      <c r="AA10" s="164">
        <f t="shared" si="1"/>
        <v>0</v>
      </c>
      <c r="AB10" s="1066"/>
      <c r="AC10" s="1080">
        <f t="shared" si="2"/>
        <v>6786</v>
      </c>
      <c r="AD10" s="1080">
        <f t="shared" si="3"/>
        <v>3828</v>
      </c>
      <c r="AE10" s="1081">
        <f t="shared" si="4"/>
        <v>10614</v>
      </c>
      <c r="AF10" s="1080">
        <f t="shared" si="5"/>
        <v>232</v>
      </c>
      <c r="AG10" s="1080">
        <f t="shared" si="6"/>
        <v>232</v>
      </c>
      <c r="AH10" s="1081">
        <f t="shared" si="7"/>
        <v>464</v>
      </c>
      <c r="AI10" s="1080">
        <f t="shared" si="8"/>
        <v>0</v>
      </c>
      <c r="AJ10" s="1080">
        <f t="shared" si="9"/>
        <v>0</v>
      </c>
      <c r="AK10" s="1080">
        <f t="shared" si="10"/>
        <v>0</v>
      </c>
      <c r="AL10" s="1101"/>
      <c r="AM10" s="1102">
        <f t="shared" si="23"/>
        <v>673</v>
      </c>
      <c r="AN10" s="204">
        <f t="shared" si="11"/>
        <v>0</v>
      </c>
      <c r="AO10" s="1102">
        <f t="shared" si="24"/>
        <v>384</v>
      </c>
      <c r="AP10" s="204">
        <f t="shared" si="12"/>
        <v>0</v>
      </c>
      <c r="AQ10" s="1103">
        <f t="shared" si="13"/>
        <v>1057</v>
      </c>
      <c r="AR10" s="204">
        <f t="shared" si="14"/>
        <v>0</v>
      </c>
      <c r="AS10" s="1102">
        <f t="shared" si="25"/>
        <v>13</v>
      </c>
      <c r="AT10" s="204">
        <f t="shared" si="15"/>
        <v>30.666666666666668</v>
      </c>
      <c r="AU10" s="1102">
        <f t="shared" si="26"/>
        <v>25</v>
      </c>
      <c r="AV10" s="204">
        <f t="shared" si="16"/>
        <v>30.857142857142858</v>
      </c>
      <c r="AW10" s="1103">
        <f t="shared" si="17"/>
        <v>38</v>
      </c>
      <c r="AX10" s="204">
        <f t="shared" si="18"/>
        <v>30.76923076923077</v>
      </c>
      <c r="AY10" s="1102">
        <f t="shared" si="27"/>
        <v>0</v>
      </c>
      <c r="AZ10" s="204">
        <f t="shared" si="19"/>
        <v>0</v>
      </c>
      <c r="BA10" s="1102">
        <f t="shared" si="28"/>
        <v>0</v>
      </c>
      <c r="BB10" s="204">
        <f t="shared" si="20"/>
        <v>0</v>
      </c>
      <c r="BC10" s="1103">
        <f t="shared" si="21"/>
        <v>0</v>
      </c>
      <c r="BD10" s="204">
        <f t="shared" si="22"/>
        <v>0</v>
      </c>
    </row>
    <row r="11" spans="1:56" ht="29.1" customHeight="1">
      <c r="B11" s="1077" t="s">
        <v>406</v>
      </c>
      <c r="C11" s="1078">
        <f>SUM(C95:C99)</f>
        <v>1</v>
      </c>
      <c r="D11" s="1078">
        <f>SUM(D95:D99)</f>
        <v>0</v>
      </c>
      <c r="E11" s="1078">
        <f>SUM(E95:E99)</f>
        <v>1</v>
      </c>
      <c r="F11" s="1079"/>
      <c r="G11" s="1945" t="s">
        <v>407</v>
      </c>
      <c r="H11" s="1945"/>
      <c r="I11" s="1945"/>
      <c r="J11" s="202"/>
      <c r="K11" s="170">
        <v>30</v>
      </c>
      <c r="L11" s="171">
        <v>140</v>
      </c>
      <c r="M11" s="172">
        <v>82</v>
      </c>
      <c r="N11" s="171">
        <v>6</v>
      </c>
      <c r="O11" s="172">
        <v>7</v>
      </c>
      <c r="P11" s="171"/>
      <c r="Q11" s="172"/>
      <c r="R11" s="1096"/>
      <c r="S11" s="163">
        <v>30</v>
      </c>
      <c r="T11" s="164">
        <f t="shared" si="29"/>
        <v>-140</v>
      </c>
      <c r="U11" s="164">
        <f t="shared" si="30"/>
        <v>82</v>
      </c>
      <c r="V11" s="163">
        <v>30</v>
      </c>
      <c r="W11" s="164">
        <f t="shared" si="31"/>
        <v>-6</v>
      </c>
      <c r="X11" s="164">
        <f t="shared" si="32"/>
        <v>7</v>
      </c>
      <c r="Y11" s="163">
        <v>30</v>
      </c>
      <c r="Z11" s="164">
        <f t="shared" si="0"/>
        <v>0</v>
      </c>
      <c r="AA11" s="164">
        <f t="shared" si="1"/>
        <v>0</v>
      </c>
      <c r="AB11" s="1066"/>
      <c r="AC11" s="1080">
        <f t="shared" si="2"/>
        <v>4200</v>
      </c>
      <c r="AD11" s="1080">
        <f t="shared" si="3"/>
        <v>2460</v>
      </c>
      <c r="AE11" s="1081">
        <f t="shared" si="4"/>
        <v>6660</v>
      </c>
      <c r="AF11" s="1080">
        <f t="shared" si="5"/>
        <v>180</v>
      </c>
      <c r="AG11" s="1080">
        <f t="shared" si="6"/>
        <v>210</v>
      </c>
      <c r="AH11" s="1081">
        <f t="shared" si="7"/>
        <v>390</v>
      </c>
      <c r="AI11" s="1080">
        <f t="shared" si="8"/>
        <v>0</v>
      </c>
      <c r="AJ11" s="1080">
        <f t="shared" si="9"/>
        <v>0</v>
      </c>
      <c r="AK11" s="1080">
        <f t="shared" si="10"/>
        <v>0</v>
      </c>
      <c r="AL11" s="1101"/>
      <c r="AM11" s="1102">
        <f t="shared" si="23"/>
        <v>813</v>
      </c>
      <c r="AN11" s="204">
        <f t="shared" si="11"/>
        <v>0</v>
      </c>
      <c r="AO11" s="1102">
        <f t="shared" si="24"/>
        <v>466</v>
      </c>
      <c r="AP11" s="204">
        <f t="shared" si="12"/>
        <v>0</v>
      </c>
      <c r="AQ11" s="1103">
        <f t="shared" si="13"/>
        <v>1279</v>
      </c>
      <c r="AR11" s="204">
        <f t="shared" si="14"/>
        <v>0</v>
      </c>
      <c r="AS11" s="1102">
        <f t="shared" si="25"/>
        <v>19</v>
      </c>
      <c r="AT11" s="204">
        <f t="shared" si="15"/>
        <v>0</v>
      </c>
      <c r="AU11" s="1102">
        <f t="shared" si="26"/>
        <v>32</v>
      </c>
      <c r="AV11" s="204">
        <f t="shared" si="16"/>
        <v>0</v>
      </c>
      <c r="AW11" s="1103">
        <f t="shared" si="17"/>
        <v>51</v>
      </c>
      <c r="AX11" s="204">
        <f t="shared" si="18"/>
        <v>0</v>
      </c>
      <c r="AY11" s="1102">
        <f t="shared" si="27"/>
        <v>0</v>
      </c>
      <c r="AZ11" s="204">
        <f t="shared" si="19"/>
        <v>0</v>
      </c>
      <c r="BA11" s="1102">
        <f t="shared" si="28"/>
        <v>0</v>
      </c>
      <c r="BB11" s="204">
        <f t="shared" si="20"/>
        <v>0</v>
      </c>
      <c r="BC11" s="1103">
        <f t="shared" si="21"/>
        <v>0</v>
      </c>
      <c r="BD11" s="204">
        <f t="shared" si="22"/>
        <v>0</v>
      </c>
    </row>
    <row r="12" spans="1:56" ht="29.1" customHeight="1">
      <c r="B12" s="1077" t="s">
        <v>408</v>
      </c>
      <c r="C12" s="1078">
        <f>SUM(C100:C104)</f>
        <v>1</v>
      </c>
      <c r="D12" s="1078">
        <f>SUM(D100:D104)</f>
        <v>0</v>
      </c>
      <c r="E12" s="1078">
        <f>SUM(E100:E104)</f>
        <v>1</v>
      </c>
      <c r="F12" s="1079"/>
      <c r="G12" s="138" t="s">
        <v>548</v>
      </c>
      <c r="H12" s="138" t="s">
        <v>547</v>
      </c>
      <c r="I12" s="158" t="s">
        <v>550</v>
      </c>
      <c r="K12" s="170">
        <v>31</v>
      </c>
      <c r="L12" s="171">
        <v>126</v>
      </c>
      <c r="M12" s="172">
        <v>76</v>
      </c>
      <c r="N12" s="171">
        <v>3</v>
      </c>
      <c r="O12" s="172">
        <v>6</v>
      </c>
      <c r="P12" s="171"/>
      <c r="Q12" s="172"/>
      <c r="R12" s="1096"/>
      <c r="S12" s="163">
        <v>31</v>
      </c>
      <c r="T12" s="164">
        <f t="shared" si="29"/>
        <v>-126</v>
      </c>
      <c r="U12" s="164">
        <f t="shared" si="30"/>
        <v>76</v>
      </c>
      <c r="V12" s="163">
        <v>31</v>
      </c>
      <c r="W12" s="164">
        <f t="shared" si="31"/>
        <v>-3</v>
      </c>
      <c r="X12" s="164">
        <f t="shared" si="32"/>
        <v>6</v>
      </c>
      <c r="Y12" s="163">
        <v>31</v>
      </c>
      <c r="Z12" s="164">
        <f t="shared" si="0"/>
        <v>0</v>
      </c>
      <c r="AA12" s="164">
        <f t="shared" si="1"/>
        <v>0</v>
      </c>
      <c r="AB12" s="1066"/>
      <c r="AC12" s="1080">
        <f t="shared" si="2"/>
        <v>3906</v>
      </c>
      <c r="AD12" s="1080">
        <f t="shared" si="3"/>
        <v>2356</v>
      </c>
      <c r="AE12" s="1081">
        <f t="shared" si="4"/>
        <v>6262</v>
      </c>
      <c r="AF12" s="1080">
        <f t="shared" si="5"/>
        <v>93</v>
      </c>
      <c r="AG12" s="1080">
        <f t="shared" si="6"/>
        <v>186</v>
      </c>
      <c r="AH12" s="1081">
        <f t="shared" si="7"/>
        <v>279</v>
      </c>
      <c r="AI12" s="1080">
        <f t="shared" si="8"/>
        <v>0</v>
      </c>
      <c r="AJ12" s="1080">
        <f t="shared" si="9"/>
        <v>0</v>
      </c>
      <c r="AK12" s="1080">
        <f t="shared" si="10"/>
        <v>0</v>
      </c>
      <c r="AL12" s="1101"/>
      <c r="AM12" s="1102">
        <f t="shared" si="23"/>
        <v>939</v>
      </c>
      <c r="AN12" s="204">
        <f t="shared" si="11"/>
        <v>0</v>
      </c>
      <c r="AO12" s="1102">
        <f t="shared" si="24"/>
        <v>542</v>
      </c>
      <c r="AP12" s="204">
        <f t="shared" si="12"/>
        <v>0</v>
      </c>
      <c r="AQ12" s="1103">
        <f t="shared" si="13"/>
        <v>1481</v>
      </c>
      <c r="AR12" s="204">
        <f t="shared" si="14"/>
        <v>0</v>
      </c>
      <c r="AS12" s="1102">
        <f t="shared" si="25"/>
        <v>22</v>
      </c>
      <c r="AT12" s="204">
        <f t="shared" si="15"/>
        <v>0</v>
      </c>
      <c r="AU12" s="1102">
        <f t="shared" si="26"/>
        <v>38</v>
      </c>
      <c r="AV12" s="204">
        <f t="shared" si="16"/>
        <v>0</v>
      </c>
      <c r="AW12" s="1103">
        <f t="shared" si="17"/>
        <v>60</v>
      </c>
      <c r="AX12" s="204">
        <f t="shared" si="18"/>
        <v>0</v>
      </c>
      <c r="AY12" s="1102">
        <f t="shared" si="27"/>
        <v>0</v>
      </c>
      <c r="AZ12" s="204">
        <f t="shared" si="19"/>
        <v>0</v>
      </c>
      <c r="BA12" s="1102">
        <f t="shared" si="28"/>
        <v>0</v>
      </c>
      <c r="BB12" s="204">
        <f t="shared" si="20"/>
        <v>0</v>
      </c>
      <c r="BC12" s="1103">
        <f t="shared" si="21"/>
        <v>0</v>
      </c>
      <c r="BD12" s="204">
        <f t="shared" si="22"/>
        <v>0</v>
      </c>
    </row>
    <row r="13" spans="1:56" ht="29.1" customHeight="1">
      <c r="B13" s="1082" t="s">
        <v>409</v>
      </c>
      <c r="C13" s="1078">
        <f>SUM(C105:C108)</f>
        <v>0</v>
      </c>
      <c r="D13" s="1078">
        <f>SUM(D105:D108)</f>
        <v>0</v>
      </c>
      <c r="E13" s="1078">
        <f>SUM(E105:E108)</f>
        <v>0</v>
      </c>
      <c r="F13" s="1079"/>
      <c r="G13" s="138" t="str">
        <f>AN53</f>
        <v>29 ans 9 mois</v>
      </c>
      <c r="H13" s="138" t="str">
        <f>AP53</f>
        <v>29 ans 8 mois</v>
      </c>
      <c r="I13" s="158" t="str">
        <f>AR53</f>
        <v>29 ans 9 mois</v>
      </c>
      <c r="K13" s="170">
        <v>32</v>
      </c>
      <c r="L13" s="171">
        <v>98</v>
      </c>
      <c r="M13" s="172">
        <v>45</v>
      </c>
      <c r="N13" s="171">
        <v>4</v>
      </c>
      <c r="O13" s="172">
        <v>7</v>
      </c>
      <c r="P13" s="171"/>
      <c r="Q13" s="172"/>
      <c r="R13" s="1096"/>
      <c r="S13" s="163">
        <v>32</v>
      </c>
      <c r="T13" s="164">
        <f t="shared" si="29"/>
        <v>-98</v>
      </c>
      <c r="U13" s="164">
        <f t="shared" si="30"/>
        <v>45</v>
      </c>
      <c r="V13" s="163">
        <v>32</v>
      </c>
      <c r="W13" s="164">
        <f t="shared" si="31"/>
        <v>-4</v>
      </c>
      <c r="X13" s="164">
        <f t="shared" si="32"/>
        <v>7</v>
      </c>
      <c r="Y13" s="163">
        <v>32</v>
      </c>
      <c r="Z13" s="164">
        <f t="shared" si="0"/>
        <v>0</v>
      </c>
      <c r="AA13" s="164">
        <f t="shared" si="1"/>
        <v>0</v>
      </c>
      <c r="AB13" s="1066"/>
      <c r="AC13" s="1080">
        <f t="shared" si="2"/>
        <v>3136</v>
      </c>
      <c r="AD13" s="1080">
        <f t="shared" si="3"/>
        <v>1440</v>
      </c>
      <c r="AE13" s="1081">
        <f t="shared" si="4"/>
        <v>4576</v>
      </c>
      <c r="AF13" s="1080">
        <f t="shared" si="5"/>
        <v>128</v>
      </c>
      <c r="AG13" s="1080">
        <f t="shared" si="6"/>
        <v>224</v>
      </c>
      <c r="AH13" s="1081">
        <f t="shared" si="7"/>
        <v>352</v>
      </c>
      <c r="AI13" s="1080">
        <f t="shared" si="8"/>
        <v>0</v>
      </c>
      <c r="AJ13" s="1080">
        <f t="shared" si="9"/>
        <v>0</v>
      </c>
      <c r="AK13" s="1080">
        <f t="shared" si="10"/>
        <v>0</v>
      </c>
      <c r="AL13" s="1101"/>
      <c r="AM13" s="1102">
        <f t="shared" si="23"/>
        <v>1037</v>
      </c>
      <c r="AN13" s="204">
        <f t="shared" si="11"/>
        <v>0</v>
      </c>
      <c r="AO13" s="1102">
        <f t="shared" si="24"/>
        <v>587</v>
      </c>
      <c r="AP13" s="204">
        <f t="shared" si="12"/>
        <v>0</v>
      </c>
      <c r="AQ13" s="1103">
        <f t="shared" si="13"/>
        <v>1624</v>
      </c>
      <c r="AR13" s="204">
        <f t="shared" si="14"/>
        <v>0</v>
      </c>
      <c r="AS13" s="1102">
        <f t="shared" si="25"/>
        <v>26</v>
      </c>
      <c r="AT13" s="204">
        <f t="shared" si="15"/>
        <v>0</v>
      </c>
      <c r="AU13" s="1102">
        <f t="shared" si="26"/>
        <v>45</v>
      </c>
      <c r="AV13" s="204">
        <f t="shared" si="16"/>
        <v>0</v>
      </c>
      <c r="AW13" s="1103">
        <f t="shared" si="17"/>
        <v>71</v>
      </c>
      <c r="AX13" s="204">
        <f t="shared" si="18"/>
        <v>0</v>
      </c>
      <c r="AY13" s="1102">
        <f t="shared" si="27"/>
        <v>0</v>
      </c>
      <c r="AZ13" s="204">
        <f t="shared" si="19"/>
        <v>0</v>
      </c>
      <c r="BA13" s="1102">
        <f t="shared" si="28"/>
        <v>0</v>
      </c>
      <c r="BB13" s="204">
        <f t="shared" si="20"/>
        <v>0</v>
      </c>
      <c r="BC13" s="1103">
        <f t="shared" si="21"/>
        <v>0</v>
      </c>
      <c r="BD13" s="204">
        <f t="shared" si="22"/>
        <v>0</v>
      </c>
    </row>
    <row r="14" spans="1:56" ht="29.1" customHeight="1">
      <c r="B14" s="1083" t="s">
        <v>550</v>
      </c>
      <c r="C14" s="1084">
        <f>SUM(C5:C13)</f>
        <v>1239</v>
      </c>
      <c r="D14" s="1084">
        <f>SUM(D5:D13)</f>
        <v>701</v>
      </c>
      <c r="E14" s="1084">
        <f>SUM(E5:E13)</f>
        <v>1940</v>
      </c>
      <c r="F14" s="1079"/>
      <c r="G14" s="177"/>
      <c r="H14" s="177"/>
      <c r="I14" s="177"/>
      <c r="K14" s="170">
        <v>33</v>
      </c>
      <c r="L14" s="171">
        <v>57</v>
      </c>
      <c r="M14" s="172">
        <v>28</v>
      </c>
      <c r="N14" s="171">
        <v>3</v>
      </c>
      <c r="O14" s="172">
        <v>9</v>
      </c>
      <c r="P14" s="171"/>
      <c r="Q14" s="172"/>
      <c r="R14" s="1096"/>
      <c r="S14" s="163">
        <v>33</v>
      </c>
      <c r="T14" s="164">
        <f t="shared" si="29"/>
        <v>-57</v>
      </c>
      <c r="U14" s="164">
        <f t="shared" si="30"/>
        <v>28</v>
      </c>
      <c r="V14" s="163">
        <v>33</v>
      </c>
      <c r="W14" s="164">
        <f t="shared" si="31"/>
        <v>-3</v>
      </c>
      <c r="X14" s="164">
        <f t="shared" si="32"/>
        <v>9</v>
      </c>
      <c r="Y14" s="163">
        <v>33</v>
      </c>
      <c r="Z14" s="164">
        <f t="shared" si="0"/>
        <v>0</v>
      </c>
      <c r="AA14" s="164">
        <f t="shared" si="1"/>
        <v>0</v>
      </c>
      <c r="AB14" s="1066"/>
      <c r="AC14" s="1080">
        <f t="shared" si="2"/>
        <v>1881</v>
      </c>
      <c r="AD14" s="1080">
        <f t="shared" si="3"/>
        <v>924</v>
      </c>
      <c r="AE14" s="1081">
        <f t="shared" si="4"/>
        <v>2805</v>
      </c>
      <c r="AF14" s="1080">
        <f t="shared" si="5"/>
        <v>99</v>
      </c>
      <c r="AG14" s="1080">
        <f t="shared" si="6"/>
        <v>297</v>
      </c>
      <c r="AH14" s="1081">
        <f t="shared" si="7"/>
        <v>396</v>
      </c>
      <c r="AI14" s="1080">
        <f t="shared" si="8"/>
        <v>0</v>
      </c>
      <c r="AJ14" s="1080">
        <f t="shared" si="9"/>
        <v>0</v>
      </c>
      <c r="AK14" s="1080">
        <f t="shared" si="10"/>
        <v>0</v>
      </c>
      <c r="AL14" s="1101"/>
      <c r="AM14" s="1102">
        <f t="shared" si="23"/>
        <v>1094</v>
      </c>
      <c r="AN14" s="204">
        <f t="shared" si="11"/>
        <v>0</v>
      </c>
      <c r="AO14" s="1102">
        <f t="shared" si="24"/>
        <v>615</v>
      </c>
      <c r="AP14" s="204">
        <f t="shared" si="12"/>
        <v>0</v>
      </c>
      <c r="AQ14" s="1103">
        <f t="shared" si="13"/>
        <v>1709</v>
      </c>
      <c r="AR14" s="204">
        <f t="shared" si="14"/>
        <v>0</v>
      </c>
      <c r="AS14" s="1102">
        <f t="shared" si="25"/>
        <v>29</v>
      </c>
      <c r="AT14" s="204">
        <f t="shared" si="15"/>
        <v>0</v>
      </c>
      <c r="AU14" s="1102">
        <f t="shared" si="26"/>
        <v>54</v>
      </c>
      <c r="AV14" s="204">
        <f t="shared" si="16"/>
        <v>0</v>
      </c>
      <c r="AW14" s="1103">
        <f t="shared" si="17"/>
        <v>83</v>
      </c>
      <c r="AX14" s="204">
        <f t="shared" si="18"/>
        <v>0</v>
      </c>
      <c r="AY14" s="1102">
        <f t="shared" si="27"/>
        <v>0</v>
      </c>
      <c r="AZ14" s="204">
        <f t="shared" si="19"/>
        <v>0</v>
      </c>
      <c r="BA14" s="1102">
        <f t="shared" si="28"/>
        <v>0</v>
      </c>
      <c r="BB14" s="204">
        <f t="shared" si="20"/>
        <v>0</v>
      </c>
      <c r="BC14" s="1103">
        <f t="shared" si="21"/>
        <v>0</v>
      </c>
      <c r="BD14" s="204">
        <f t="shared" si="22"/>
        <v>0</v>
      </c>
    </row>
    <row r="15" spans="1:56" ht="29.1" customHeight="1">
      <c r="B15" s="1096"/>
      <c r="C15" s="1096"/>
      <c r="D15" s="1096"/>
      <c r="E15" s="1096"/>
      <c r="F15" s="1096"/>
      <c r="G15" s="177"/>
      <c r="H15" s="177"/>
      <c r="I15" s="177"/>
      <c r="K15" s="170">
        <v>34</v>
      </c>
      <c r="L15" s="171">
        <v>47</v>
      </c>
      <c r="M15" s="172">
        <v>24</v>
      </c>
      <c r="N15" s="171">
        <v>0</v>
      </c>
      <c r="O15" s="172">
        <v>2</v>
      </c>
      <c r="P15" s="171"/>
      <c r="Q15" s="172"/>
      <c r="R15" s="1096"/>
      <c r="S15" s="163">
        <v>34</v>
      </c>
      <c r="T15" s="164">
        <f t="shared" si="29"/>
        <v>-47</v>
      </c>
      <c r="U15" s="164">
        <f t="shared" si="30"/>
        <v>24</v>
      </c>
      <c r="V15" s="163">
        <v>34</v>
      </c>
      <c r="W15" s="164">
        <f t="shared" si="31"/>
        <v>0</v>
      </c>
      <c r="X15" s="164">
        <f t="shared" si="32"/>
        <v>2</v>
      </c>
      <c r="Y15" s="163">
        <v>34</v>
      </c>
      <c r="Z15" s="164">
        <f t="shared" si="0"/>
        <v>0</v>
      </c>
      <c r="AA15" s="164">
        <f t="shared" si="1"/>
        <v>0</v>
      </c>
      <c r="AB15" s="1066"/>
      <c r="AC15" s="1080">
        <f t="shared" si="2"/>
        <v>1598</v>
      </c>
      <c r="AD15" s="1080">
        <f t="shared" si="3"/>
        <v>816</v>
      </c>
      <c r="AE15" s="1081">
        <f t="shared" si="4"/>
        <v>2414</v>
      </c>
      <c r="AF15" s="1080">
        <f t="shared" si="5"/>
        <v>0</v>
      </c>
      <c r="AG15" s="1080">
        <f t="shared" si="6"/>
        <v>68</v>
      </c>
      <c r="AH15" s="1081">
        <f t="shared" si="7"/>
        <v>68</v>
      </c>
      <c r="AI15" s="1080">
        <f t="shared" si="8"/>
        <v>0</v>
      </c>
      <c r="AJ15" s="1080">
        <f t="shared" si="9"/>
        <v>0</v>
      </c>
      <c r="AK15" s="1080">
        <f t="shared" si="10"/>
        <v>0</v>
      </c>
      <c r="AL15" s="1101"/>
      <c r="AM15" s="1102">
        <f t="shared" si="23"/>
        <v>1141</v>
      </c>
      <c r="AN15" s="204">
        <f t="shared" si="11"/>
        <v>0</v>
      </c>
      <c r="AO15" s="1102">
        <f t="shared" si="24"/>
        <v>639</v>
      </c>
      <c r="AP15" s="204">
        <f t="shared" si="12"/>
        <v>0</v>
      </c>
      <c r="AQ15" s="1103">
        <f t="shared" si="13"/>
        <v>1780</v>
      </c>
      <c r="AR15" s="204">
        <f t="shared" si="14"/>
        <v>0</v>
      </c>
      <c r="AS15" s="1102">
        <f t="shared" si="25"/>
        <v>29</v>
      </c>
      <c r="AT15" s="204">
        <f t="shared" si="15"/>
        <v>0</v>
      </c>
      <c r="AU15" s="1102">
        <f t="shared" si="26"/>
        <v>56</v>
      </c>
      <c r="AV15" s="204">
        <f t="shared" si="16"/>
        <v>0</v>
      </c>
      <c r="AW15" s="1103">
        <f t="shared" si="17"/>
        <v>85</v>
      </c>
      <c r="AX15" s="204">
        <f t="shared" si="18"/>
        <v>0</v>
      </c>
      <c r="AY15" s="1102">
        <f t="shared" si="27"/>
        <v>0</v>
      </c>
      <c r="AZ15" s="204">
        <f t="shared" si="19"/>
        <v>0</v>
      </c>
      <c r="BA15" s="1102">
        <f t="shared" si="28"/>
        <v>0</v>
      </c>
      <c r="BB15" s="204">
        <f t="shared" si="20"/>
        <v>0</v>
      </c>
      <c r="BC15" s="1103">
        <f t="shared" si="21"/>
        <v>0</v>
      </c>
      <c r="BD15" s="204">
        <f t="shared" si="22"/>
        <v>0</v>
      </c>
    </row>
    <row r="16" spans="1:56" ht="29.1" customHeight="1">
      <c r="C16" s="1943" t="s">
        <v>629</v>
      </c>
      <c r="D16" s="1943"/>
      <c r="E16" s="1943"/>
      <c r="F16" s="200"/>
      <c r="K16" s="170">
        <v>35</v>
      </c>
      <c r="L16" s="171">
        <v>34</v>
      </c>
      <c r="M16" s="172">
        <v>22</v>
      </c>
      <c r="N16" s="171">
        <v>3</v>
      </c>
      <c r="O16" s="172">
        <v>1</v>
      </c>
      <c r="P16" s="171"/>
      <c r="Q16" s="172"/>
      <c r="R16" s="1096"/>
      <c r="S16" s="163">
        <v>35</v>
      </c>
      <c r="T16" s="164">
        <f t="shared" si="29"/>
        <v>-34</v>
      </c>
      <c r="U16" s="164">
        <f t="shared" si="30"/>
        <v>22</v>
      </c>
      <c r="V16" s="163">
        <v>35</v>
      </c>
      <c r="W16" s="164">
        <f t="shared" si="31"/>
        <v>-3</v>
      </c>
      <c r="X16" s="164">
        <f t="shared" si="32"/>
        <v>1</v>
      </c>
      <c r="Y16" s="163">
        <v>35</v>
      </c>
      <c r="Z16" s="164">
        <f t="shared" si="0"/>
        <v>0</v>
      </c>
      <c r="AA16" s="164">
        <f t="shared" si="1"/>
        <v>0</v>
      </c>
      <c r="AB16" s="1066"/>
      <c r="AC16" s="1080">
        <f t="shared" si="2"/>
        <v>1190</v>
      </c>
      <c r="AD16" s="1080">
        <f t="shared" si="3"/>
        <v>770</v>
      </c>
      <c r="AE16" s="1081">
        <f t="shared" si="4"/>
        <v>1960</v>
      </c>
      <c r="AF16" s="1080">
        <f t="shared" si="5"/>
        <v>105</v>
      </c>
      <c r="AG16" s="1080">
        <f t="shared" si="6"/>
        <v>35</v>
      </c>
      <c r="AH16" s="1081">
        <f t="shared" si="7"/>
        <v>140</v>
      </c>
      <c r="AI16" s="1080">
        <f t="shared" si="8"/>
        <v>0</v>
      </c>
      <c r="AJ16" s="1080">
        <f t="shared" si="9"/>
        <v>0</v>
      </c>
      <c r="AK16" s="1080">
        <f t="shared" si="10"/>
        <v>0</v>
      </c>
      <c r="AL16" s="1101"/>
      <c r="AM16" s="1102">
        <f t="shared" si="23"/>
        <v>1175</v>
      </c>
      <c r="AN16" s="204">
        <f t="shared" si="11"/>
        <v>0</v>
      </c>
      <c r="AO16" s="1102">
        <f t="shared" si="24"/>
        <v>661</v>
      </c>
      <c r="AP16" s="204">
        <f t="shared" si="12"/>
        <v>0</v>
      </c>
      <c r="AQ16" s="1103">
        <f t="shared" si="13"/>
        <v>1836</v>
      </c>
      <c r="AR16" s="204">
        <f t="shared" si="14"/>
        <v>0</v>
      </c>
      <c r="AS16" s="1102">
        <f t="shared" si="25"/>
        <v>32</v>
      </c>
      <c r="AT16" s="204">
        <f t="shared" si="15"/>
        <v>0</v>
      </c>
      <c r="AU16" s="1102">
        <f t="shared" si="26"/>
        <v>57</v>
      </c>
      <c r="AV16" s="204">
        <f t="shared" si="16"/>
        <v>0</v>
      </c>
      <c r="AW16" s="1103">
        <f t="shared" si="17"/>
        <v>89</v>
      </c>
      <c r="AX16" s="204">
        <f t="shared" si="18"/>
        <v>0</v>
      </c>
      <c r="AY16" s="1102">
        <f t="shared" si="27"/>
        <v>0</v>
      </c>
      <c r="AZ16" s="204">
        <f t="shared" si="19"/>
        <v>0</v>
      </c>
      <c r="BA16" s="1102">
        <f t="shared" si="28"/>
        <v>0</v>
      </c>
      <c r="BB16" s="204">
        <f t="shared" si="20"/>
        <v>0</v>
      </c>
      <c r="BC16" s="1103">
        <f t="shared" si="21"/>
        <v>0</v>
      </c>
      <c r="BD16" s="204">
        <f t="shared" si="22"/>
        <v>0</v>
      </c>
    </row>
    <row r="17" spans="2:56" ht="29.1" customHeight="1">
      <c r="B17" s="157" t="s">
        <v>734</v>
      </c>
      <c r="C17" s="138" t="s">
        <v>548</v>
      </c>
      <c r="D17" s="138" t="s">
        <v>547</v>
      </c>
      <c r="E17" s="158" t="s">
        <v>550</v>
      </c>
      <c r="F17" s="159"/>
      <c r="G17" s="1938" t="s">
        <v>629</v>
      </c>
      <c r="H17" s="1938"/>
      <c r="I17" s="1938"/>
      <c r="K17" s="170">
        <v>36</v>
      </c>
      <c r="L17" s="171">
        <v>19</v>
      </c>
      <c r="M17" s="172">
        <v>14</v>
      </c>
      <c r="N17" s="171">
        <v>1</v>
      </c>
      <c r="O17" s="172">
        <v>1</v>
      </c>
      <c r="P17" s="171"/>
      <c r="Q17" s="172"/>
      <c r="R17" s="1096"/>
      <c r="S17" s="163">
        <v>36</v>
      </c>
      <c r="T17" s="164">
        <f t="shared" si="29"/>
        <v>-19</v>
      </c>
      <c r="U17" s="164">
        <f t="shared" si="30"/>
        <v>14</v>
      </c>
      <c r="V17" s="163">
        <v>36</v>
      </c>
      <c r="W17" s="164">
        <f t="shared" si="31"/>
        <v>-1</v>
      </c>
      <c r="X17" s="164">
        <f t="shared" si="32"/>
        <v>1</v>
      </c>
      <c r="Y17" s="163">
        <v>36</v>
      </c>
      <c r="Z17" s="164">
        <f t="shared" si="0"/>
        <v>0</v>
      </c>
      <c r="AA17" s="164">
        <f t="shared" si="1"/>
        <v>0</v>
      </c>
      <c r="AB17" s="1066"/>
      <c r="AC17" s="1080">
        <f t="shared" si="2"/>
        <v>684</v>
      </c>
      <c r="AD17" s="1080">
        <f t="shared" si="3"/>
        <v>504</v>
      </c>
      <c r="AE17" s="1081">
        <f t="shared" si="4"/>
        <v>1188</v>
      </c>
      <c r="AF17" s="1080">
        <f t="shared" si="5"/>
        <v>36</v>
      </c>
      <c r="AG17" s="1080">
        <f t="shared" si="6"/>
        <v>36</v>
      </c>
      <c r="AH17" s="1081">
        <f t="shared" si="7"/>
        <v>72</v>
      </c>
      <c r="AI17" s="1080">
        <f t="shared" si="8"/>
        <v>0</v>
      </c>
      <c r="AJ17" s="1080">
        <f t="shared" si="9"/>
        <v>0</v>
      </c>
      <c r="AK17" s="1080">
        <f t="shared" si="10"/>
        <v>0</v>
      </c>
      <c r="AL17" s="1101"/>
      <c r="AM17" s="1102">
        <f t="shared" si="23"/>
        <v>1194</v>
      </c>
      <c r="AN17" s="204">
        <f t="shared" si="11"/>
        <v>0</v>
      </c>
      <c r="AO17" s="1102">
        <f t="shared" si="24"/>
        <v>675</v>
      </c>
      <c r="AP17" s="204">
        <f t="shared" si="12"/>
        <v>0</v>
      </c>
      <c r="AQ17" s="1103">
        <f t="shared" si="13"/>
        <v>1869</v>
      </c>
      <c r="AR17" s="204">
        <f t="shared" si="14"/>
        <v>0</v>
      </c>
      <c r="AS17" s="1102">
        <f t="shared" si="25"/>
        <v>33</v>
      </c>
      <c r="AT17" s="204">
        <f t="shared" si="15"/>
        <v>0</v>
      </c>
      <c r="AU17" s="1102">
        <f t="shared" si="26"/>
        <v>58</v>
      </c>
      <c r="AV17" s="204">
        <f t="shared" si="16"/>
        <v>0</v>
      </c>
      <c r="AW17" s="1103">
        <f t="shared" si="17"/>
        <v>91</v>
      </c>
      <c r="AX17" s="204">
        <f t="shared" si="18"/>
        <v>0</v>
      </c>
      <c r="AY17" s="1102">
        <f t="shared" si="27"/>
        <v>0</v>
      </c>
      <c r="AZ17" s="204">
        <f t="shared" si="19"/>
        <v>0</v>
      </c>
      <c r="BA17" s="1102">
        <f t="shared" si="28"/>
        <v>0</v>
      </c>
      <c r="BB17" s="204">
        <f t="shared" si="20"/>
        <v>0</v>
      </c>
      <c r="BC17" s="1103">
        <f t="shared" si="21"/>
        <v>0</v>
      </c>
      <c r="BD17" s="204">
        <f t="shared" si="22"/>
        <v>0</v>
      </c>
    </row>
    <row r="18" spans="2:56" ht="29.1" customHeight="1">
      <c r="B18" s="1077" t="s">
        <v>397</v>
      </c>
      <c r="C18" s="1078">
        <f>SUM(F64:F69)</f>
        <v>5</v>
      </c>
      <c r="D18" s="1078">
        <f>SUM(G64:G69)</f>
        <v>17</v>
      </c>
      <c r="E18" s="1078">
        <f>SUM(H64:H69)</f>
        <v>22</v>
      </c>
      <c r="F18" s="1079"/>
      <c r="G18" s="138" t="s">
        <v>399</v>
      </c>
      <c r="H18" s="138" t="s">
        <v>400</v>
      </c>
      <c r="I18" s="158" t="s">
        <v>550</v>
      </c>
      <c r="K18" s="170">
        <v>37</v>
      </c>
      <c r="L18" s="171">
        <v>11</v>
      </c>
      <c r="M18" s="172">
        <v>10</v>
      </c>
      <c r="N18" s="171">
        <v>0</v>
      </c>
      <c r="O18" s="172">
        <v>0</v>
      </c>
      <c r="P18" s="171"/>
      <c r="Q18" s="172"/>
      <c r="R18" s="1096"/>
      <c r="S18" s="163">
        <v>37</v>
      </c>
      <c r="T18" s="164">
        <f t="shared" si="29"/>
        <v>-11</v>
      </c>
      <c r="U18" s="164">
        <f t="shared" si="30"/>
        <v>10</v>
      </c>
      <c r="V18" s="163">
        <v>37</v>
      </c>
      <c r="W18" s="164">
        <f t="shared" si="31"/>
        <v>0</v>
      </c>
      <c r="X18" s="164">
        <f t="shared" si="32"/>
        <v>0</v>
      </c>
      <c r="Y18" s="163">
        <v>37</v>
      </c>
      <c r="Z18" s="164">
        <f t="shared" si="0"/>
        <v>0</v>
      </c>
      <c r="AA18" s="164">
        <f t="shared" si="1"/>
        <v>0</v>
      </c>
      <c r="AB18" s="1066"/>
      <c r="AC18" s="1080">
        <f t="shared" si="2"/>
        <v>407</v>
      </c>
      <c r="AD18" s="1080">
        <f t="shared" si="3"/>
        <v>370</v>
      </c>
      <c r="AE18" s="1081">
        <f t="shared" si="4"/>
        <v>777</v>
      </c>
      <c r="AF18" s="1080">
        <f t="shared" si="5"/>
        <v>0</v>
      </c>
      <c r="AG18" s="1080">
        <f t="shared" si="6"/>
        <v>0</v>
      </c>
      <c r="AH18" s="1081">
        <f t="shared" si="7"/>
        <v>0</v>
      </c>
      <c r="AI18" s="1080">
        <f t="shared" si="8"/>
        <v>0</v>
      </c>
      <c r="AJ18" s="1080">
        <f t="shared" si="9"/>
        <v>0</v>
      </c>
      <c r="AK18" s="1080">
        <f t="shared" si="10"/>
        <v>0</v>
      </c>
      <c r="AL18" s="1101"/>
      <c r="AM18" s="1102">
        <f t="shared" si="23"/>
        <v>1205</v>
      </c>
      <c r="AN18" s="204">
        <f t="shared" si="11"/>
        <v>0</v>
      </c>
      <c r="AO18" s="1102">
        <f t="shared" si="24"/>
        <v>685</v>
      </c>
      <c r="AP18" s="204">
        <f t="shared" si="12"/>
        <v>0</v>
      </c>
      <c r="AQ18" s="1103">
        <f t="shared" si="13"/>
        <v>1890</v>
      </c>
      <c r="AR18" s="204">
        <f t="shared" si="14"/>
        <v>0</v>
      </c>
      <c r="AS18" s="1102">
        <f t="shared" si="25"/>
        <v>33</v>
      </c>
      <c r="AT18" s="204">
        <f t="shared" si="15"/>
        <v>0</v>
      </c>
      <c r="AU18" s="1102">
        <f t="shared" si="26"/>
        <v>58</v>
      </c>
      <c r="AV18" s="204">
        <f t="shared" si="16"/>
        <v>0</v>
      </c>
      <c r="AW18" s="1103">
        <f t="shared" si="17"/>
        <v>91</v>
      </c>
      <c r="AX18" s="204">
        <f t="shared" si="18"/>
        <v>0</v>
      </c>
      <c r="AY18" s="1102">
        <f t="shared" si="27"/>
        <v>0</v>
      </c>
      <c r="AZ18" s="204">
        <f t="shared" si="19"/>
        <v>0</v>
      </c>
      <c r="BA18" s="1102">
        <f t="shared" si="28"/>
        <v>0</v>
      </c>
      <c r="BB18" s="204">
        <f t="shared" si="20"/>
        <v>0</v>
      </c>
      <c r="BC18" s="1103">
        <f t="shared" si="21"/>
        <v>0</v>
      </c>
      <c r="BD18" s="204">
        <f t="shared" si="22"/>
        <v>0</v>
      </c>
    </row>
    <row r="19" spans="2:56" ht="29.1" customHeight="1">
      <c r="B19" s="1077" t="s">
        <v>398</v>
      </c>
      <c r="C19" s="1078">
        <f>SUM(F70:F74)</f>
        <v>24</v>
      </c>
      <c r="D19" s="1078">
        <f>SUM(G70:G74)</f>
        <v>37</v>
      </c>
      <c r="E19" s="1078">
        <f>SUM(H70:H74)</f>
        <v>61</v>
      </c>
      <c r="F19" s="1079"/>
      <c r="G19" s="205">
        <f>N51</f>
        <v>0.35416666666666669</v>
      </c>
      <c r="H19" s="205">
        <f>O51</f>
        <v>0.64583333333333337</v>
      </c>
      <c r="I19" s="206">
        <v>1</v>
      </c>
      <c r="K19" s="170">
        <v>38</v>
      </c>
      <c r="L19" s="171">
        <v>12</v>
      </c>
      <c r="M19" s="172">
        <v>2</v>
      </c>
      <c r="N19" s="171">
        <v>0</v>
      </c>
      <c r="O19" s="172">
        <v>2</v>
      </c>
      <c r="P19" s="171"/>
      <c r="Q19" s="172"/>
      <c r="R19" s="1096"/>
      <c r="S19" s="163">
        <v>38</v>
      </c>
      <c r="T19" s="164">
        <f t="shared" si="29"/>
        <v>-12</v>
      </c>
      <c r="U19" s="164">
        <f t="shared" si="30"/>
        <v>2</v>
      </c>
      <c r="V19" s="163">
        <v>38</v>
      </c>
      <c r="W19" s="164">
        <f t="shared" si="31"/>
        <v>0</v>
      </c>
      <c r="X19" s="164">
        <f t="shared" si="32"/>
        <v>2</v>
      </c>
      <c r="Y19" s="163">
        <v>38</v>
      </c>
      <c r="Z19" s="164">
        <f t="shared" si="0"/>
        <v>0</v>
      </c>
      <c r="AA19" s="164">
        <f t="shared" si="1"/>
        <v>0</v>
      </c>
      <c r="AB19" s="1066"/>
      <c r="AC19" s="1080">
        <f t="shared" si="2"/>
        <v>456</v>
      </c>
      <c r="AD19" s="1080">
        <f t="shared" si="3"/>
        <v>76</v>
      </c>
      <c r="AE19" s="1081">
        <f t="shared" si="4"/>
        <v>532</v>
      </c>
      <c r="AF19" s="1080">
        <f t="shared" si="5"/>
        <v>0</v>
      </c>
      <c r="AG19" s="1080">
        <f t="shared" si="6"/>
        <v>76</v>
      </c>
      <c r="AH19" s="1081">
        <f t="shared" si="7"/>
        <v>76</v>
      </c>
      <c r="AI19" s="1080">
        <f t="shared" si="8"/>
        <v>0</v>
      </c>
      <c r="AJ19" s="1080">
        <f t="shared" si="9"/>
        <v>0</v>
      </c>
      <c r="AK19" s="1080">
        <f t="shared" si="10"/>
        <v>0</v>
      </c>
      <c r="AL19" s="1101"/>
      <c r="AM19" s="1102">
        <f t="shared" si="23"/>
        <v>1217</v>
      </c>
      <c r="AN19" s="204">
        <f t="shared" si="11"/>
        <v>0</v>
      </c>
      <c r="AO19" s="1102">
        <f t="shared" si="24"/>
        <v>687</v>
      </c>
      <c r="AP19" s="204">
        <f t="shared" si="12"/>
        <v>0</v>
      </c>
      <c r="AQ19" s="1103">
        <f t="shared" si="13"/>
        <v>1904</v>
      </c>
      <c r="AR19" s="204">
        <f t="shared" si="14"/>
        <v>0</v>
      </c>
      <c r="AS19" s="1102">
        <f t="shared" si="25"/>
        <v>33</v>
      </c>
      <c r="AT19" s="204">
        <f t="shared" si="15"/>
        <v>0</v>
      </c>
      <c r="AU19" s="1102">
        <f t="shared" si="26"/>
        <v>60</v>
      </c>
      <c r="AV19" s="204">
        <f t="shared" si="16"/>
        <v>0</v>
      </c>
      <c r="AW19" s="1103">
        <f t="shared" si="17"/>
        <v>93</v>
      </c>
      <c r="AX19" s="204">
        <f t="shared" si="18"/>
        <v>0</v>
      </c>
      <c r="AY19" s="1102">
        <f t="shared" si="27"/>
        <v>0</v>
      </c>
      <c r="AZ19" s="204">
        <f t="shared" si="19"/>
        <v>0</v>
      </c>
      <c r="BA19" s="1102">
        <f t="shared" si="28"/>
        <v>0</v>
      </c>
      <c r="BB19" s="204">
        <f t="shared" si="20"/>
        <v>0</v>
      </c>
      <c r="BC19" s="1103">
        <f t="shared" si="21"/>
        <v>0</v>
      </c>
      <c r="BD19" s="204">
        <f t="shared" si="22"/>
        <v>0</v>
      </c>
    </row>
    <row r="20" spans="2:56" ht="29.1" customHeight="1">
      <c r="B20" s="1077" t="s">
        <v>401</v>
      </c>
      <c r="C20" s="1078">
        <f>SUM(F75:F79)</f>
        <v>4</v>
      </c>
      <c r="D20" s="1078">
        <f>SUM(G75:G79)</f>
        <v>6</v>
      </c>
      <c r="E20" s="1078">
        <f>SUM(H75:H79)</f>
        <v>10</v>
      </c>
      <c r="F20" s="1079"/>
      <c r="G20" s="1945" t="s">
        <v>403</v>
      </c>
      <c r="H20" s="1945"/>
      <c r="I20" s="1945"/>
      <c r="K20" s="170">
        <v>39</v>
      </c>
      <c r="L20" s="171">
        <v>3</v>
      </c>
      <c r="M20" s="172">
        <v>2</v>
      </c>
      <c r="N20" s="171">
        <v>0</v>
      </c>
      <c r="O20" s="172">
        <v>0</v>
      </c>
      <c r="P20" s="171"/>
      <c r="Q20" s="172"/>
      <c r="R20" s="1096"/>
      <c r="S20" s="163">
        <v>39</v>
      </c>
      <c r="T20" s="164">
        <f t="shared" si="29"/>
        <v>-3</v>
      </c>
      <c r="U20" s="164">
        <f t="shared" si="30"/>
        <v>2</v>
      </c>
      <c r="V20" s="163">
        <v>39</v>
      </c>
      <c r="W20" s="164">
        <f t="shared" si="31"/>
        <v>0</v>
      </c>
      <c r="X20" s="164">
        <f t="shared" si="32"/>
        <v>0</v>
      </c>
      <c r="Y20" s="163">
        <v>39</v>
      </c>
      <c r="Z20" s="164">
        <f t="shared" si="0"/>
        <v>0</v>
      </c>
      <c r="AA20" s="164">
        <f t="shared" si="1"/>
        <v>0</v>
      </c>
      <c r="AB20" s="1066"/>
      <c r="AC20" s="1080">
        <f t="shared" si="2"/>
        <v>117</v>
      </c>
      <c r="AD20" s="1080">
        <f t="shared" si="3"/>
        <v>78</v>
      </c>
      <c r="AE20" s="1081">
        <f t="shared" si="4"/>
        <v>195</v>
      </c>
      <c r="AF20" s="1080">
        <f t="shared" si="5"/>
        <v>0</v>
      </c>
      <c r="AG20" s="1080">
        <f t="shared" si="6"/>
        <v>0</v>
      </c>
      <c r="AH20" s="1081">
        <f t="shared" si="7"/>
        <v>0</v>
      </c>
      <c r="AI20" s="1080">
        <f t="shared" si="8"/>
        <v>0</v>
      </c>
      <c r="AJ20" s="1080">
        <f t="shared" si="9"/>
        <v>0</v>
      </c>
      <c r="AK20" s="1080">
        <f t="shared" si="10"/>
        <v>0</v>
      </c>
      <c r="AL20" s="1101"/>
      <c r="AM20" s="1102">
        <f t="shared" si="23"/>
        <v>1220</v>
      </c>
      <c r="AN20" s="204">
        <f t="shared" si="11"/>
        <v>0</v>
      </c>
      <c r="AO20" s="1102">
        <f t="shared" si="24"/>
        <v>689</v>
      </c>
      <c r="AP20" s="204">
        <f t="shared" si="12"/>
        <v>0</v>
      </c>
      <c r="AQ20" s="1103">
        <f t="shared" si="13"/>
        <v>1909</v>
      </c>
      <c r="AR20" s="204">
        <f t="shared" si="14"/>
        <v>0</v>
      </c>
      <c r="AS20" s="1102">
        <f t="shared" si="25"/>
        <v>33</v>
      </c>
      <c r="AT20" s="204">
        <f t="shared" si="15"/>
        <v>0</v>
      </c>
      <c r="AU20" s="1102">
        <f t="shared" si="26"/>
        <v>60</v>
      </c>
      <c r="AV20" s="204">
        <f t="shared" si="16"/>
        <v>0</v>
      </c>
      <c r="AW20" s="1103">
        <f t="shared" si="17"/>
        <v>93</v>
      </c>
      <c r="AX20" s="204">
        <f t="shared" si="18"/>
        <v>0</v>
      </c>
      <c r="AY20" s="1102">
        <f t="shared" si="27"/>
        <v>0</v>
      </c>
      <c r="AZ20" s="204">
        <f t="shared" si="19"/>
        <v>0</v>
      </c>
      <c r="BA20" s="1102">
        <f t="shared" si="28"/>
        <v>0</v>
      </c>
      <c r="BB20" s="204">
        <f t="shared" si="20"/>
        <v>0</v>
      </c>
      <c r="BC20" s="1103">
        <f t="shared" si="21"/>
        <v>0</v>
      </c>
      <c r="BD20" s="204">
        <f t="shared" si="22"/>
        <v>0</v>
      </c>
    </row>
    <row r="21" spans="2:56" ht="29.1" customHeight="1">
      <c r="B21" s="1077" t="s">
        <v>402</v>
      </c>
      <c r="C21" s="1078">
        <f>SUM(F80:F84)</f>
        <v>0</v>
      </c>
      <c r="D21" s="1078">
        <f>SUM(G80:G84)</f>
        <v>2</v>
      </c>
      <c r="E21" s="1078">
        <f>SUM(H80:H84)</f>
        <v>2</v>
      </c>
      <c r="F21" s="1079"/>
      <c r="G21" s="138" t="s">
        <v>548</v>
      </c>
      <c r="H21" s="138" t="s">
        <v>547</v>
      </c>
      <c r="I21" s="158" t="s">
        <v>550</v>
      </c>
      <c r="K21" s="170">
        <v>40</v>
      </c>
      <c r="L21" s="171">
        <v>4</v>
      </c>
      <c r="M21" s="172">
        <v>4</v>
      </c>
      <c r="N21" s="171">
        <v>0</v>
      </c>
      <c r="O21" s="172">
        <v>1</v>
      </c>
      <c r="P21" s="171"/>
      <c r="Q21" s="172"/>
      <c r="R21" s="1096"/>
      <c r="S21" s="163">
        <v>40</v>
      </c>
      <c r="T21" s="164">
        <f t="shared" si="29"/>
        <v>-4</v>
      </c>
      <c r="U21" s="164">
        <f t="shared" si="30"/>
        <v>4</v>
      </c>
      <c r="V21" s="163">
        <v>40</v>
      </c>
      <c r="W21" s="164">
        <f t="shared" si="31"/>
        <v>0</v>
      </c>
      <c r="X21" s="164">
        <f t="shared" si="32"/>
        <v>1</v>
      </c>
      <c r="Y21" s="163">
        <v>40</v>
      </c>
      <c r="Z21" s="164">
        <f t="shared" si="0"/>
        <v>0</v>
      </c>
      <c r="AA21" s="164">
        <f t="shared" si="1"/>
        <v>0</v>
      </c>
      <c r="AB21" s="1066"/>
      <c r="AC21" s="1080">
        <f t="shared" si="2"/>
        <v>160</v>
      </c>
      <c r="AD21" s="1080">
        <f t="shared" si="3"/>
        <v>160</v>
      </c>
      <c r="AE21" s="1081">
        <f t="shared" si="4"/>
        <v>320</v>
      </c>
      <c r="AF21" s="1080">
        <f t="shared" si="5"/>
        <v>0</v>
      </c>
      <c r="AG21" s="1080">
        <f t="shared" si="6"/>
        <v>40</v>
      </c>
      <c r="AH21" s="1081">
        <f t="shared" si="7"/>
        <v>40</v>
      </c>
      <c r="AI21" s="1080">
        <f t="shared" si="8"/>
        <v>0</v>
      </c>
      <c r="AJ21" s="1080">
        <f t="shared" si="9"/>
        <v>0</v>
      </c>
      <c r="AK21" s="1080">
        <f t="shared" si="10"/>
        <v>0</v>
      </c>
      <c r="AL21" s="1101"/>
      <c r="AM21" s="1102">
        <f t="shared" si="23"/>
        <v>1224</v>
      </c>
      <c r="AN21" s="204">
        <f t="shared" si="11"/>
        <v>0</v>
      </c>
      <c r="AO21" s="1102">
        <f t="shared" si="24"/>
        <v>693</v>
      </c>
      <c r="AP21" s="204">
        <f t="shared" si="12"/>
        <v>0</v>
      </c>
      <c r="AQ21" s="1103">
        <f t="shared" si="13"/>
        <v>1917</v>
      </c>
      <c r="AR21" s="204">
        <f t="shared" si="14"/>
        <v>0</v>
      </c>
      <c r="AS21" s="1102">
        <f t="shared" si="25"/>
        <v>33</v>
      </c>
      <c r="AT21" s="204">
        <f t="shared" si="15"/>
        <v>0</v>
      </c>
      <c r="AU21" s="1102">
        <f t="shared" si="26"/>
        <v>61</v>
      </c>
      <c r="AV21" s="204">
        <f t="shared" si="16"/>
        <v>0</v>
      </c>
      <c r="AW21" s="1103">
        <f t="shared" si="17"/>
        <v>94</v>
      </c>
      <c r="AX21" s="204">
        <f t="shared" si="18"/>
        <v>0</v>
      </c>
      <c r="AY21" s="1102">
        <f t="shared" si="27"/>
        <v>0</v>
      </c>
      <c r="AZ21" s="204">
        <f t="shared" si="19"/>
        <v>0</v>
      </c>
      <c r="BA21" s="1102">
        <f t="shared" si="28"/>
        <v>0</v>
      </c>
      <c r="BB21" s="204">
        <f t="shared" si="20"/>
        <v>0</v>
      </c>
      <c r="BC21" s="1103">
        <f t="shared" si="21"/>
        <v>0</v>
      </c>
      <c r="BD21" s="204">
        <f t="shared" si="22"/>
        <v>0</v>
      </c>
    </row>
    <row r="22" spans="2:56" ht="29.1" customHeight="1">
      <c r="B22" s="1077" t="s">
        <v>404</v>
      </c>
      <c r="C22" s="1078">
        <f>SUM(F85:F89)</f>
        <v>1</v>
      </c>
      <c r="D22" s="1078">
        <f>SUM(G85:G89)</f>
        <v>0</v>
      </c>
      <c r="E22" s="1078">
        <f>SUM(H85:H89)</f>
        <v>1</v>
      </c>
      <c r="F22" s="1079"/>
      <c r="G22" s="138" t="str">
        <f>CONCATENATE(AF54," ",AF55)</f>
        <v xml:space="preserve">31 ans </v>
      </c>
      <c r="H22" s="138" t="str">
        <f>CONCATENATE(AG54," ",AG55)</f>
        <v>30 ans 10 mois</v>
      </c>
      <c r="I22" s="138" t="str">
        <f>CONCATENATE(AH54," ",AH55)</f>
        <v>30 ans 11 mois</v>
      </c>
      <c r="K22" s="170">
        <v>41</v>
      </c>
      <c r="L22" s="171">
        <v>1</v>
      </c>
      <c r="M22" s="172">
        <v>2</v>
      </c>
      <c r="N22" s="171">
        <v>0</v>
      </c>
      <c r="O22" s="172">
        <v>0</v>
      </c>
      <c r="P22" s="171"/>
      <c r="Q22" s="172"/>
      <c r="R22" s="1096"/>
      <c r="S22" s="163">
        <v>41</v>
      </c>
      <c r="T22" s="164">
        <f t="shared" si="29"/>
        <v>-1</v>
      </c>
      <c r="U22" s="164">
        <f t="shared" si="30"/>
        <v>2</v>
      </c>
      <c r="V22" s="163">
        <v>41</v>
      </c>
      <c r="W22" s="164">
        <f t="shared" si="31"/>
        <v>0</v>
      </c>
      <c r="X22" s="164">
        <f t="shared" si="32"/>
        <v>0</v>
      </c>
      <c r="Y22" s="163">
        <v>41</v>
      </c>
      <c r="Z22" s="164">
        <f t="shared" si="0"/>
        <v>0</v>
      </c>
      <c r="AA22" s="164">
        <f t="shared" si="1"/>
        <v>0</v>
      </c>
      <c r="AB22" s="1066"/>
      <c r="AC22" s="1080">
        <f t="shared" si="2"/>
        <v>41</v>
      </c>
      <c r="AD22" s="1080">
        <f t="shared" si="3"/>
        <v>82</v>
      </c>
      <c r="AE22" s="1081">
        <f t="shared" si="4"/>
        <v>123</v>
      </c>
      <c r="AF22" s="1080">
        <f t="shared" si="5"/>
        <v>0</v>
      </c>
      <c r="AG22" s="1080">
        <f t="shared" si="6"/>
        <v>0</v>
      </c>
      <c r="AH22" s="1081">
        <f t="shared" si="7"/>
        <v>0</v>
      </c>
      <c r="AI22" s="1080">
        <f t="shared" si="8"/>
        <v>0</v>
      </c>
      <c r="AJ22" s="1080">
        <f t="shared" si="9"/>
        <v>0</v>
      </c>
      <c r="AK22" s="1080">
        <f t="shared" si="10"/>
        <v>0</v>
      </c>
      <c r="AL22" s="1101"/>
      <c r="AM22" s="1102">
        <f t="shared" si="23"/>
        <v>1225</v>
      </c>
      <c r="AN22" s="204">
        <f t="shared" si="11"/>
        <v>0</v>
      </c>
      <c r="AO22" s="1102">
        <f t="shared" si="24"/>
        <v>695</v>
      </c>
      <c r="AP22" s="204">
        <f t="shared" si="12"/>
        <v>0</v>
      </c>
      <c r="AQ22" s="1103">
        <f t="shared" si="13"/>
        <v>1920</v>
      </c>
      <c r="AR22" s="204">
        <f t="shared" si="14"/>
        <v>0</v>
      </c>
      <c r="AS22" s="1102">
        <f t="shared" si="25"/>
        <v>33</v>
      </c>
      <c r="AT22" s="204">
        <f t="shared" si="15"/>
        <v>0</v>
      </c>
      <c r="AU22" s="1102">
        <f t="shared" si="26"/>
        <v>61</v>
      </c>
      <c r="AV22" s="204">
        <f t="shared" si="16"/>
        <v>0</v>
      </c>
      <c r="AW22" s="1103">
        <f t="shared" si="17"/>
        <v>94</v>
      </c>
      <c r="AX22" s="204">
        <f t="shared" si="18"/>
        <v>0</v>
      </c>
      <c r="AY22" s="1102">
        <f t="shared" si="27"/>
        <v>0</v>
      </c>
      <c r="AZ22" s="204">
        <f t="shared" si="19"/>
        <v>0</v>
      </c>
      <c r="BA22" s="1102">
        <f t="shared" si="28"/>
        <v>0</v>
      </c>
      <c r="BB22" s="204">
        <f t="shared" si="20"/>
        <v>0</v>
      </c>
      <c r="BC22" s="1103">
        <f t="shared" si="21"/>
        <v>0</v>
      </c>
      <c r="BD22" s="204">
        <f t="shared" si="22"/>
        <v>0</v>
      </c>
    </row>
    <row r="23" spans="2:56" ht="29.1" customHeight="1">
      <c r="B23" s="1077" t="s">
        <v>405</v>
      </c>
      <c r="C23" s="1078">
        <f>SUM(F90:F94)</f>
        <v>0</v>
      </c>
      <c r="D23" s="1078">
        <f>SUM(G90:G94)</f>
        <v>0</v>
      </c>
      <c r="E23" s="1078">
        <f>SUM(H90:H94)</f>
        <v>0</v>
      </c>
      <c r="F23" s="1079"/>
      <c r="G23" s="1945" t="s">
        <v>407</v>
      </c>
      <c r="H23" s="1945"/>
      <c r="I23" s="1945"/>
      <c r="K23" s="170">
        <v>42</v>
      </c>
      <c r="L23" s="171">
        <v>3</v>
      </c>
      <c r="M23" s="172">
        <v>0</v>
      </c>
      <c r="N23" s="171">
        <v>0</v>
      </c>
      <c r="O23" s="172">
        <v>0</v>
      </c>
      <c r="P23" s="171"/>
      <c r="Q23" s="172"/>
      <c r="R23" s="1096"/>
      <c r="S23" s="163">
        <v>42</v>
      </c>
      <c r="T23" s="164">
        <f t="shared" si="29"/>
        <v>-3</v>
      </c>
      <c r="U23" s="164">
        <f t="shared" si="30"/>
        <v>0</v>
      </c>
      <c r="V23" s="163">
        <v>42</v>
      </c>
      <c r="W23" s="164">
        <f t="shared" si="31"/>
        <v>0</v>
      </c>
      <c r="X23" s="164">
        <f t="shared" si="32"/>
        <v>0</v>
      </c>
      <c r="Y23" s="163">
        <v>42</v>
      </c>
      <c r="Z23" s="164">
        <f t="shared" si="0"/>
        <v>0</v>
      </c>
      <c r="AA23" s="164">
        <f t="shared" si="1"/>
        <v>0</v>
      </c>
      <c r="AB23" s="1066"/>
      <c r="AC23" s="1080">
        <f t="shared" si="2"/>
        <v>126</v>
      </c>
      <c r="AD23" s="1080">
        <f t="shared" si="3"/>
        <v>0</v>
      </c>
      <c r="AE23" s="1081">
        <f t="shared" si="4"/>
        <v>126</v>
      </c>
      <c r="AF23" s="1080">
        <f t="shared" si="5"/>
        <v>0</v>
      </c>
      <c r="AG23" s="1080">
        <f t="shared" si="6"/>
        <v>0</v>
      </c>
      <c r="AH23" s="1081">
        <f t="shared" si="7"/>
        <v>0</v>
      </c>
      <c r="AI23" s="1080">
        <f t="shared" si="8"/>
        <v>0</v>
      </c>
      <c r="AJ23" s="1080">
        <f t="shared" si="9"/>
        <v>0</v>
      </c>
      <c r="AK23" s="1080">
        <f t="shared" si="10"/>
        <v>0</v>
      </c>
      <c r="AL23" s="1101"/>
      <c r="AM23" s="1102">
        <f t="shared" si="23"/>
        <v>1228</v>
      </c>
      <c r="AN23" s="204">
        <f t="shared" si="11"/>
        <v>0</v>
      </c>
      <c r="AO23" s="1102">
        <f t="shared" si="24"/>
        <v>695</v>
      </c>
      <c r="AP23" s="204">
        <f t="shared" si="12"/>
        <v>0</v>
      </c>
      <c r="AQ23" s="1103">
        <f t="shared" si="13"/>
        <v>1923</v>
      </c>
      <c r="AR23" s="204">
        <f t="shared" si="14"/>
        <v>0</v>
      </c>
      <c r="AS23" s="1102">
        <f t="shared" si="25"/>
        <v>33</v>
      </c>
      <c r="AT23" s="204">
        <f t="shared" si="15"/>
        <v>0</v>
      </c>
      <c r="AU23" s="1102">
        <f t="shared" si="26"/>
        <v>61</v>
      </c>
      <c r="AV23" s="204">
        <f t="shared" si="16"/>
        <v>0</v>
      </c>
      <c r="AW23" s="1103">
        <f t="shared" si="17"/>
        <v>94</v>
      </c>
      <c r="AX23" s="204">
        <f t="shared" si="18"/>
        <v>0</v>
      </c>
      <c r="AY23" s="1102">
        <f t="shared" si="27"/>
        <v>0</v>
      </c>
      <c r="AZ23" s="204">
        <f t="shared" si="19"/>
        <v>0</v>
      </c>
      <c r="BA23" s="1102">
        <f t="shared" si="28"/>
        <v>0</v>
      </c>
      <c r="BB23" s="204">
        <f t="shared" si="20"/>
        <v>0</v>
      </c>
      <c r="BC23" s="1103">
        <f t="shared" si="21"/>
        <v>0</v>
      </c>
      <c r="BD23" s="204">
        <f t="shared" si="22"/>
        <v>0</v>
      </c>
    </row>
    <row r="24" spans="2:56" ht="29.1" customHeight="1">
      <c r="B24" s="1077" t="s">
        <v>406</v>
      </c>
      <c r="C24" s="1078">
        <f>SUM(F95:F99)</f>
        <v>0</v>
      </c>
      <c r="D24" s="1078">
        <f>SUM(G95:G99)</f>
        <v>0</v>
      </c>
      <c r="E24" s="1078">
        <f>SUM(H95:H99)</f>
        <v>0</v>
      </c>
      <c r="F24" s="1079"/>
      <c r="G24" s="138" t="s">
        <v>548</v>
      </c>
      <c r="H24" s="138" t="s">
        <v>547</v>
      </c>
      <c r="I24" s="158" t="s">
        <v>550</v>
      </c>
      <c r="K24" s="170">
        <v>43</v>
      </c>
      <c r="L24" s="171">
        <v>4</v>
      </c>
      <c r="M24" s="172">
        <v>2</v>
      </c>
      <c r="N24" s="171">
        <v>0</v>
      </c>
      <c r="O24" s="172">
        <v>1</v>
      </c>
      <c r="P24" s="171"/>
      <c r="Q24" s="172"/>
      <c r="R24" s="1096"/>
      <c r="S24" s="163">
        <v>43</v>
      </c>
      <c r="T24" s="164">
        <f t="shared" si="29"/>
        <v>-4</v>
      </c>
      <c r="U24" s="164">
        <f t="shared" si="30"/>
        <v>2</v>
      </c>
      <c r="V24" s="163">
        <v>43</v>
      </c>
      <c r="W24" s="164">
        <f t="shared" si="31"/>
        <v>0</v>
      </c>
      <c r="X24" s="164">
        <f t="shared" si="32"/>
        <v>1</v>
      </c>
      <c r="Y24" s="163">
        <v>43</v>
      </c>
      <c r="Z24" s="164">
        <f t="shared" si="0"/>
        <v>0</v>
      </c>
      <c r="AA24" s="164">
        <f t="shared" si="1"/>
        <v>0</v>
      </c>
      <c r="AB24" s="1066"/>
      <c r="AC24" s="1080">
        <f t="shared" si="2"/>
        <v>172</v>
      </c>
      <c r="AD24" s="1080">
        <f t="shared" si="3"/>
        <v>86</v>
      </c>
      <c r="AE24" s="1081">
        <f t="shared" si="4"/>
        <v>258</v>
      </c>
      <c r="AF24" s="1080">
        <f t="shared" si="5"/>
        <v>0</v>
      </c>
      <c r="AG24" s="1080">
        <f t="shared" si="6"/>
        <v>43</v>
      </c>
      <c r="AH24" s="1081">
        <f t="shared" si="7"/>
        <v>43</v>
      </c>
      <c r="AI24" s="1080">
        <f t="shared" si="8"/>
        <v>0</v>
      </c>
      <c r="AJ24" s="1080">
        <f t="shared" si="9"/>
        <v>0</v>
      </c>
      <c r="AK24" s="1080">
        <f t="shared" si="10"/>
        <v>0</v>
      </c>
      <c r="AL24" s="1101"/>
      <c r="AM24" s="1102">
        <f t="shared" si="23"/>
        <v>1232</v>
      </c>
      <c r="AN24" s="204">
        <f t="shared" si="11"/>
        <v>0</v>
      </c>
      <c r="AO24" s="1102">
        <f t="shared" si="24"/>
        <v>697</v>
      </c>
      <c r="AP24" s="204">
        <f t="shared" si="12"/>
        <v>0</v>
      </c>
      <c r="AQ24" s="1103">
        <f t="shared" si="13"/>
        <v>1929</v>
      </c>
      <c r="AR24" s="204">
        <f t="shared" si="14"/>
        <v>0</v>
      </c>
      <c r="AS24" s="1102">
        <f t="shared" si="25"/>
        <v>33</v>
      </c>
      <c r="AT24" s="204">
        <f t="shared" si="15"/>
        <v>0</v>
      </c>
      <c r="AU24" s="1102">
        <f t="shared" si="26"/>
        <v>62</v>
      </c>
      <c r="AV24" s="204">
        <f t="shared" si="16"/>
        <v>0</v>
      </c>
      <c r="AW24" s="1103">
        <f t="shared" si="17"/>
        <v>95</v>
      </c>
      <c r="AX24" s="204">
        <f t="shared" si="18"/>
        <v>0</v>
      </c>
      <c r="AY24" s="1102">
        <f t="shared" si="27"/>
        <v>0</v>
      </c>
      <c r="AZ24" s="204">
        <f t="shared" si="19"/>
        <v>0</v>
      </c>
      <c r="BA24" s="1102">
        <f t="shared" si="28"/>
        <v>0</v>
      </c>
      <c r="BB24" s="204">
        <f t="shared" si="20"/>
        <v>0</v>
      </c>
      <c r="BC24" s="1103">
        <f t="shared" si="21"/>
        <v>0</v>
      </c>
      <c r="BD24" s="204">
        <f t="shared" si="22"/>
        <v>0</v>
      </c>
    </row>
    <row r="25" spans="2:56" ht="29.1" customHeight="1">
      <c r="B25" s="1077" t="s">
        <v>408</v>
      </c>
      <c r="C25" s="1078">
        <f>SUM(F100:F104)</f>
        <v>0</v>
      </c>
      <c r="D25" s="1078">
        <f>SUM(G100:G104)</f>
        <v>0</v>
      </c>
      <c r="E25" s="1078">
        <f>SUM(H100:H104)</f>
        <v>0</v>
      </c>
      <c r="F25" s="1079"/>
      <c r="G25" s="138" t="str">
        <f>AT53</f>
        <v>30 ans 8 mois</v>
      </c>
      <c r="H25" s="138" t="str">
        <f>AV53</f>
        <v>30 ans 10 mois</v>
      </c>
      <c r="I25" s="138" t="str">
        <f>AX53</f>
        <v>30 ans 9 mois</v>
      </c>
      <c r="K25" s="170">
        <v>44</v>
      </c>
      <c r="L25" s="171">
        <v>1</v>
      </c>
      <c r="M25" s="172">
        <v>2</v>
      </c>
      <c r="N25" s="171">
        <v>1</v>
      </c>
      <c r="O25" s="172">
        <v>0</v>
      </c>
      <c r="P25" s="171"/>
      <c r="Q25" s="172"/>
      <c r="R25" s="1096"/>
      <c r="S25" s="163">
        <v>44</v>
      </c>
      <c r="T25" s="164">
        <f t="shared" si="29"/>
        <v>-1</v>
      </c>
      <c r="U25" s="164">
        <f t="shared" si="30"/>
        <v>2</v>
      </c>
      <c r="V25" s="163">
        <v>44</v>
      </c>
      <c r="W25" s="164">
        <f t="shared" si="31"/>
        <v>-1</v>
      </c>
      <c r="X25" s="164">
        <f t="shared" si="32"/>
        <v>0</v>
      </c>
      <c r="Y25" s="163">
        <v>44</v>
      </c>
      <c r="Z25" s="164">
        <f t="shared" si="0"/>
        <v>0</v>
      </c>
      <c r="AA25" s="164">
        <f t="shared" si="1"/>
        <v>0</v>
      </c>
      <c r="AB25" s="1066"/>
      <c r="AC25" s="1080">
        <f t="shared" si="2"/>
        <v>44</v>
      </c>
      <c r="AD25" s="1080">
        <f t="shared" si="3"/>
        <v>88</v>
      </c>
      <c r="AE25" s="1081">
        <f t="shared" si="4"/>
        <v>132</v>
      </c>
      <c r="AF25" s="1080">
        <f t="shared" si="5"/>
        <v>44</v>
      </c>
      <c r="AG25" s="1080">
        <f t="shared" si="6"/>
        <v>0</v>
      </c>
      <c r="AH25" s="1081">
        <f t="shared" si="7"/>
        <v>44</v>
      </c>
      <c r="AI25" s="1080">
        <f t="shared" si="8"/>
        <v>0</v>
      </c>
      <c r="AJ25" s="1080">
        <f t="shared" si="9"/>
        <v>0</v>
      </c>
      <c r="AK25" s="1080">
        <f t="shared" si="10"/>
        <v>0</v>
      </c>
      <c r="AL25" s="1101"/>
      <c r="AM25" s="1102">
        <f t="shared" si="23"/>
        <v>1233</v>
      </c>
      <c r="AN25" s="204">
        <f t="shared" si="11"/>
        <v>0</v>
      </c>
      <c r="AO25" s="1102">
        <f t="shared" si="24"/>
        <v>699</v>
      </c>
      <c r="AP25" s="204">
        <f t="shared" si="12"/>
        <v>0</v>
      </c>
      <c r="AQ25" s="1103">
        <f t="shared" si="13"/>
        <v>1932</v>
      </c>
      <c r="AR25" s="204">
        <f t="shared" si="14"/>
        <v>0</v>
      </c>
      <c r="AS25" s="1102">
        <f t="shared" si="25"/>
        <v>34</v>
      </c>
      <c r="AT25" s="204">
        <f t="shared" si="15"/>
        <v>0</v>
      </c>
      <c r="AU25" s="1102">
        <f t="shared" si="26"/>
        <v>62</v>
      </c>
      <c r="AV25" s="204">
        <f t="shared" si="16"/>
        <v>0</v>
      </c>
      <c r="AW25" s="1103">
        <f t="shared" si="17"/>
        <v>96</v>
      </c>
      <c r="AX25" s="204">
        <f t="shared" si="18"/>
        <v>0</v>
      </c>
      <c r="AY25" s="1102">
        <f t="shared" si="27"/>
        <v>0</v>
      </c>
      <c r="AZ25" s="204">
        <f t="shared" si="19"/>
        <v>0</v>
      </c>
      <c r="BA25" s="1102">
        <f t="shared" si="28"/>
        <v>0</v>
      </c>
      <c r="BB25" s="204">
        <f t="shared" si="20"/>
        <v>0</v>
      </c>
      <c r="BC25" s="1103">
        <f t="shared" si="21"/>
        <v>0</v>
      </c>
      <c r="BD25" s="204">
        <f t="shared" si="22"/>
        <v>0</v>
      </c>
    </row>
    <row r="26" spans="2:56" ht="29.1" customHeight="1">
      <c r="B26" s="1082" t="s">
        <v>409</v>
      </c>
      <c r="C26" s="1078">
        <f>SUM(F105:F108)</f>
        <v>0</v>
      </c>
      <c r="D26" s="1078">
        <f>SUM(G105:G108)</f>
        <v>0</v>
      </c>
      <c r="E26" s="1078">
        <f>SUM(H105:H108)</f>
        <v>0</v>
      </c>
      <c r="F26" s="1079"/>
      <c r="G26" s="177"/>
      <c r="H26" s="177"/>
      <c r="I26" s="177"/>
      <c r="K26" s="170">
        <v>45</v>
      </c>
      <c r="L26" s="171">
        <v>0</v>
      </c>
      <c r="M26" s="172">
        <v>1</v>
      </c>
      <c r="N26" s="171">
        <v>0</v>
      </c>
      <c r="O26" s="172">
        <v>0</v>
      </c>
      <c r="P26" s="171"/>
      <c r="Q26" s="172"/>
      <c r="R26" s="1096"/>
      <c r="S26" s="163">
        <v>45</v>
      </c>
      <c r="T26" s="164">
        <f t="shared" si="29"/>
        <v>0</v>
      </c>
      <c r="U26" s="164">
        <f t="shared" si="30"/>
        <v>1</v>
      </c>
      <c r="V26" s="163">
        <v>45</v>
      </c>
      <c r="W26" s="164">
        <f t="shared" si="31"/>
        <v>0</v>
      </c>
      <c r="X26" s="164">
        <f t="shared" si="32"/>
        <v>0</v>
      </c>
      <c r="Y26" s="163">
        <v>45</v>
      </c>
      <c r="Z26" s="164">
        <f t="shared" si="0"/>
        <v>0</v>
      </c>
      <c r="AA26" s="164">
        <f t="shared" si="1"/>
        <v>0</v>
      </c>
      <c r="AB26" s="1066"/>
      <c r="AC26" s="1080">
        <f t="shared" si="2"/>
        <v>0</v>
      </c>
      <c r="AD26" s="1080">
        <f t="shared" si="3"/>
        <v>45</v>
      </c>
      <c r="AE26" s="1081">
        <f t="shared" si="4"/>
        <v>45</v>
      </c>
      <c r="AF26" s="1080">
        <f t="shared" si="5"/>
        <v>0</v>
      </c>
      <c r="AG26" s="1080">
        <f t="shared" si="6"/>
        <v>0</v>
      </c>
      <c r="AH26" s="1081">
        <f t="shared" si="7"/>
        <v>0</v>
      </c>
      <c r="AI26" s="1080">
        <f t="shared" si="8"/>
        <v>0</v>
      </c>
      <c r="AJ26" s="1080">
        <f t="shared" si="9"/>
        <v>0</v>
      </c>
      <c r="AK26" s="1080">
        <f t="shared" si="10"/>
        <v>0</v>
      </c>
      <c r="AL26" s="1101"/>
      <c r="AM26" s="1102">
        <f t="shared" si="23"/>
        <v>1233</v>
      </c>
      <c r="AN26" s="204">
        <f t="shared" si="11"/>
        <v>0</v>
      </c>
      <c r="AO26" s="1102">
        <f t="shared" si="24"/>
        <v>700</v>
      </c>
      <c r="AP26" s="204">
        <f t="shared" si="12"/>
        <v>0</v>
      </c>
      <c r="AQ26" s="1103">
        <f t="shared" si="13"/>
        <v>1933</v>
      </c>
      <c r="AR26" s="204">
        <f t="shared" si="14"/>
        <v>0</v>
      </c>
      <c r="AS26" s="1102">
        <f t="shared" si="25"/>
        <v>34</v>
      </c>
      <c r="AT26" s="204">
        <f t="shared" si="15"/>
        <v>0</v>
      </c>
      <c r="AU26" s="1102">
        <f t="shared" si="26"/>
        <v>62</v>
      </c>
      <c r="AV26" s="204">
        <f t="shared" si="16"/>
        <v>0</v>
      </c>
      <c r="AW26" s="1103">
        <f t="shared" si="17"/>
        <v>96</v>
      </c>
      <c r="AX26" s="204">
        <f t="shared" si="18"/>
        <v>0</v>
      </c>
      <c r="AY26" s="1102">
        <f t="shared" si="27"/>
        <v>0</v>
      </c>
      <c r="AZ26" s="204">
        <f t="shared" si="19"/>
        <v>0</v>
      </c>
      <c r="BA26" s="1102">
        <f t="shared" si="28"/>
        <v>0</v>
      </c>
      <c r="BB26" s="204">
        <f t="shared" si="20"/>
        <v>0</v>
      </c>
      <c r="BC26" s="1103">
        <f t="shared" si="21"/>
        <v>0</v>
      </c>
      <c r="BD26" s="204">
        <f t="shared" si="22"/>
        <v>0</v>
      </c>
    </row>
    <row r="27" spans="2:56" ht="29.1" customHeight="1">
      <c r="B27" s="1083" t="s">
        <v>550</v>
      </c>
      <c r="C27" s="1084">
        <f>SUM(C18:C26)</f>
        <v>34</v>
      </c>
      <c r="D27" s="1084">
        <f>SUM(D18:D26)</f>
        <v>62</v>
      </c>
      <c r="E27" s="1084">
        <f>SUM(E18:E26)</f>
        <v>96</v>
      </c>
      <c r="F27" s="1079"/>
      <c r="G27" s="177"/>
      <c r="H27" s="177"/>
      <c r="I27" s="177"/>
      <c r="K27" s="170">
        <v>46</v>
      </c>
      <c r="L27" s="171">
        <v>0</v>
      </c>
      <c r="M27" s="172">
        <v>0</v>
      </c>
      <c r="N27" s="171">
        <v>0</v>
      </c>
      <c r="O27" s="172">
        <v>0</v>
      </c>
      <c r="P27" s="171"/>
      <c r="Q27" s="172"/>
      <c r="R27" s="1096"/>
      <c r="S27" s="163">
        <v>46</v>
      </c>
      <c r="T27" s="164">
        <f t="shared" si="29"/>
        <v>0</v>
      </c>
      <c r="U27" s="164">
        <f t="shared" si="30"/>
        <v>0</v>
      </c>
      <c r="V27" s="163">
        <v>46</v>
      </c>
      <c r="W27" s="164">
        <f t="shared" si="31"/>
        <v>0</v>
      </c>
      <c r="X27" s="164">
        <f t="shared" si="32"/>
        <v>0</v>
      </c>
      <c r="Y27" s="163">
        <v>46</v>
      </c>
      <c r="Z27" s="164">
        <f t="shared" si="0"/>
        <v>0</v>
      </c>
      <c r="AA27" s="164">
        <f t="shared" si="1"/>
        <v>0</v>
      </c>
      <c r="AB27" s="1066"/>
      <c r="AC27" s="1080">
        <f t="shared" si="2"/>
        <v>0</v>
      </c>
      <c r="AD27" s="1080">
        <f t="shared" si="3"/>
        <v>0</v>
      </c>
      <c r="AE27" s="1081">
        <f t="shared" si="4"/>
        <v>0</v>
      </c>
      <c r="AF27" s="1080">
        <f t="shared" si="5"/>
        <v>0</v>
      </c>
      <c r="AG27" s="1080">
        <f t="shared" si="6"/>
        <v>0</v>
      </c>
      <c r="AH27" s="1081">
        <f t="shared" si="7"/>
        <v>0</v>
      </c>
      <c r="AI27" s="1080">
        <f t="shared" si="8"/>
        <v>0</v>
      </c>
      <c r="AJ27" s="1080">
        <f t="shared" si="9"/>
        <v>0</v>
      </c>
      <c r="AK27" s="1080">
        <f t="shared" si="10"/>
        <v>0</v>
      </c>
      <c r="AL27" s="1101"/>
      <c r="AM27" s="1102">
        <f t="shared" si="23"/>
        <v>1233</v>
      </c>
      <c r="AN27" s="204">
        <f t="shared" si="11"/>
        <v>0</v>
      </c>
      <c r="AO27" s="1102">
        <f t="shared" si="24"/>
        <v>700</v>
      </c>
      <c r="AP27" s="204">
        <f t="shared" si="12"/>
        <v>0</v>
      </c>
      <c r="AQ27" s="1103">
        <f t="shared" si="13"/>
        <v>1933</v>
      </c>
      <c r="AR27" s="204">
        <f t="shared" si="14"/>
        <v>0</v>
      </c>
      <c r="AS27" s="1102">
        <f t="shared" si="25"/>
        <v>34</v>
      </c>
      <c r="AT27" s="204">
        <f t="shared" si="15"/>
        <v>0</v>
      </c>
      <c r="AU27" s="1102">
        <f t="shared" si="26"/>
        <v>62</v>
      </c>
      <c r="AV27" s="204">
        <f t="shared" si="16"/>
        <v>0</v>
      </c>
      <c r="AW27" s="1103">
        <f t="shared" si="17"/>
        <v>96</v>
      </c>
      <c r="AX27" s="204">
        <f t="shared" si="18"/>
        <v>0</v>
      </c>
      <c r="AY27" s="1102">
        <f t="shared" si="27"/>
        <v>0</v>
      </c>
      <c r="AZ27" s="204">
        <f t="shared" si="19"/>
        <v>0</v>
      </c>
      <c r="BA27" s="1102">
        <f t="shared" si="28"/>
        <v>0</v>
      </c>
      <c r="BB27" s="204">
        <f t="shared" si="20"/>
        <v>0</v>
      </c>
      <c r="BC27" s="1103">
        <f t="shared" si="21"/>
        <v>0</v>
      </c>
      <c r="BD27" s="204">
        <f t="shared" si="22"/>
        <v>0</v>
      </c>
    </row>
    <row r="28" spans="2:56" ht="29.1" customHeight="1">
      <c r="B28" s="124"/>
      <c r="C28" s="124"/>
      <c r="D28" s="124"/>
      <c r="E28" s="124"/>
      <c r="F28" s="124"/>
      <c r="G28" s="177"/>
      <c r="H28" s="177"/>
      <c r="I28" s="177"/>
      <c r="K28" s="170">
        <v>47</v>
      </c>
      <c r="L28" s="171">
        <v>0</v>
      </c>
      <c r="M28" s="172">
        <v>0</v>
      </c>
      <c r="N28" s="171">
        <v>0</v>
      </c>
      <c r="O28" s="172">
        <v>0</v>
      </c>
      <c r="P28" s="171"/>
      <c r="Q28" s="172"/>
      <c r="R28" s="1096"/>
      <c r="S28" s="163">
        <v>47</v>
      </c>
      <c r="T28" s="164">
        <f t="shared" si="29"/>
        <v>0</v>
      </c>
      <c r="U28" s="164">
        <f t="shared" si="30"/>
        <v>0</v>
      </c>
      <c r="V28" s="163">
        <v>47</v>
      </c>
      <c r="W28" s="164">
        <f t="shared" si="31"/>
        <v>0</v>
      </c>
      <c r="X28" s="164">
        <f t="shared" si="32"/>
        <v>0</v>
      </c>
      <c r="Y28" s="163">
        <v>47</v>
      </c>
      <c r="Z28" s="164">
        <f t="shared" si="0"/>
        <v>0</v>
      </c>
      <c r="AA28" s="164">
        <f t="shared" si="1"/>
        <v>0</v>
      </c>
      <c r="AB28" s="1066"/>
      <c r="AC28" s="1080">
        <f t="shared" si="2"/>
        <v>0</v>
      </c>
      <c r="AD28" s="1080">
        <f t="shared" si="3"/>
        <v>0</v>
      </c>
      <c r="AE28" s="1081">
        <f t="shared" si="4"/>
        <v>0</v>
      </c>
      <c r="AF28" s="1080">
        <f t="shared" si="5"/>
        <v>0</v>
      </c>
      <c r="AG28" s="1080">
        <f t="shared" si="6"/>
        <v>0</v>
      </c>
      <c r="AH28" s="1081">
        <f t="shared" si="7"/>
        <v>0</v>
      </c>
      <c r="AI28" s="1080">
        <f t="shared" si="8"/>
        <v>0</v>
      </c>
      <c r="AJ28" s="1080">
        <f t="shared" si="9"/>
        <v>0</v>
      </c>
      <c r="AK28" s="1080">
        <f t="shared" si="10"/>
        <v>0</v>
      </c>
      <c r="AL28" s="1101"/>
      <c r="AM28" s="1102">
        <f t="shared" si="23"/>
        <v>1233</v>
      </c>
      <c r="AN28" s="204">
        <f t="shared" si="11"/>
        <v>0</v>
      </c>
      <c r="AO28" s="1102">
        <f t="shared" si="24"/>
        <v>700</v>
      </c>
      <c r="AP28" s="204">
        <f t="shared" si="12"/>
        <v>0</v>
      </c>
      <c r="AQ28" s="1103">
        <f t="shared" si="13"/>
        <v>1933</v>
      </c>
      <c r="AR28" s="204">
        <f t="shared" si="14"/>
        <v>0</v>
      </c>
      <c r="AS28" s="1102">
        <f t="shared" si="25"/>
        <v>34</v>
      </c>
      <c r="AT28" s="204">
        <f t="shared" si="15"/>
        <v>0</v>
      </c>
      <c r="AU28" s="1102">
        <f t="shared" si="26"/>
        <v>62</v>
      </c>
      <c r="AV28" s="204">
        <f t="shared" si="16"/>
        <v>0</v>
      </c>
      <c r="AW28" s="1103">
        <f t="shared" si="17"/>
        <v>96</v>
      </c>
      <c r="AX28" s="204">
        <f t="shared" si="18"/>
        <v>0</v>
      </c>
      <c r="AY28" s="1102">
        <f t="shared" si="27"/>
        <v>0</v>
      </c>
      <c r="AZ28" s="204">
        <f t="shared" si="19"/>
        <v>0</v>
      </c>
      <c r="BA28" s="1102">
        <f t="shared" si="28"/>
        <v>0</v>
      </c>
      <c r="BB28" s="204">
        <f t="shared" si="20"/>
        <v>0</v>
      </c>
      <c r="BC28" s="1103">
        <f t="shared" si="21"/>
        <v>0</v>
      </c>
      <c r="BD28" s="204">
        <f t="shared" si="22"/>
        <v>0</v>
      </c>
    </row>
    <row r="29" spans="2:56" ht="29.1" customHeight="1">
      <c r="C29" s="1879"/>
      <c r="D29" s="1879"/>
      <c r="E29" s="1879"/>
      <c r="F29" s="200"/>
      <c r="K29" s="170">
        <v>48</v>
      </c>
      <c r="L29" s="171">
        <v>1</v>
      </c>
      <c r="M29" s="172">
        <v>0</v>
      </c>
      <c r="N29" s="171">
        <v>0</v>
      </c>
      <c r="O29" s="172">
        <v>0</v>
      </c>
      <c r="P29" s="171"/>
      <c r="Q29" s="172"/>
      <c r="R29" s="1096"/>
      <c r="S29" s="163">
        <v>48</v>
      </c>
      <c r="T29" s="164">
        <f t="shared" si="29"/>
        <v>-1</v>
      </c>
      <c r="U29" s="164">
        <f t="shared" si="30"/>
        <v>0</v>
      </c>
      <c r="V29" s="163">
        <v>48</v>
      </c>
      <c r="W29" s="164">
        <f t="shared" si="31"/>
        <v>0</v>
      </c>
      <c r="X29" s="164">
        <f t="shared" si="32"/>
        <v>0</v>
      </c>
      <c r="Y29" s="163">
        <v>48</v>
      </c>
      <c r="Z29" s="164">
        <f t="shared" si="0"/>
        <v>0</v>
      </c>
      <c r="AA29" s="164">
        <f t="shared" si="1"/>
        <v>0</v>
      </c>
      <c r="AB29" s="1066"/>
      <c r="AC29" s="1080">
        <f t="shared" si="2"/>
        <v>48</v>
      </c>
      <c r="AD29" s="1080">
        <f t="shared" si="3"/>
        <v>0</v>
      </c>
      <c r="AE29" s="1081">
        <f t="shared" si="4"/>
        <v>48</v>
      </c>
      <c r="AF29" s="1080">
        <f t="shared" si="5"/>
        <v>0</v>
      </c>
      <c r="AG29" s="1080">
        <f t="shared" si="6"/>
        <v>0</v>
      </c>
      <c r="AH29" s="1081">
        <f t="shared" si="7"/>
        <v>0</v>
      </c>
      <c r="AI29" s="1080">
        <f t="shared" si="8"/>
        <v>0</v>
      </c>
      <c r="AJ29" s="1080">
        <f t="shared" si="9"/>
        <v>0</v>
      </c>
      <c r="AK29" s="1080">
        <f t="shared" si="10"/>
        <v>0</v>
      </c>
      <c r="AL29" s="1101"/>
      <c r="AM29" s="1102">
        <f t="shared" si="23"/>
        <v>1234</v>
      </c>
      <c r="AN29" s="204">
        <f t="shared" si="11"/>
        <v>0</v>
      </c>
      <c r="AO29" s="1102">
        <f t="shared" si="24"/>
        <v>700</v>
      </c>
      <c r="AP29" s="204">
        <f t="shared" si="12"/>
        <v>0</v>
      </c>
      <c r="AQ29" s="1103">
        <f t="shared" si="13"/>
        <v>1934</v>
      </c>
      <c r="AR29" s="204">
        <f t="shared" si="14"/>
        <v>0</v>
      </c>
      <c r="AS29" s="1102">
        <f t="shared" si="25"/>
        <v>34</v>
      </c>
      <c r="AT29" s="204">
        <f t="shared" si="15"/>
        <v>0</v>
      </c>
      <c r="AU29" s="1102">
        <f t="shared" si="26"/>
        <v>62</v>
      </c>
      <c r="AV29" s="204">
        <f t="shared" si="16"/>
        <v>0</v>
      </c>
      <c r="AW29" s="1103">
        <f t="shared" si="17"/>
        <v>96</v>
      </c>
      <c r="AX29" s="204">
        <f t="shared" si="18"/>
        <v>0</v>
      </c>
      <c r="AY29" s="1102">
        <f t="shared" si="27"/>
        <v>0</v>
      </c>
      <c r="AZ29" s="204">
        <f t="shared" si="19"/>
        <v>0</v>
      </c>
      <c r="BA29" s="1102">
        <f t="shared" si="28"/>
        <v>0</v>
      </c>
      <c r="BB29" s="204">
        <f t="shared" si="20"/>
        <v>0</v>
      </c>
      <c r="BC29" s="1103">
        <f t="shared" si="21"/>
        <v>0</v>
      </c>
      <c r="BD29" s="204">
        <f t="shared" si="22"/>
        <v>0</v>
      </c>
    </row>
    <row r="30" spans="2:56" ht="29.1" customHeight="1">
      <c r="B30" s="157" t="s">
        <v>734</v>
      </c>
      <c r="C30" s="138" t="s">
        <v>548</v>
      </c>
      <c r="D30" s="138" t="s">
        <v>547</v>
      </c>
      <c r="E30" s="158" t="s">
        <v>550</v>
      </c>
      <c r="F30" s="159"/>
      <c r="G30" s="1879"/>
      <c r="H30" s="1879"/>
      <c r="I30" s="1879"/>
      <c r="K30" s="170">
        <v>49</v>
      </c>
      <c r="L30" s="171">
        <v>0</v>
      </c>
      <c r="M30" s="172">
        <v>0</v>
      </c>
      <c r="N30" s="171">
        <v>0</v>
      </c>
      <c r="O30" s="172">
        <v>0</v>
      </c>
      <c r="P30" s="171"/>
      <c r="Q30" s="172"/>
      <c r="R30" s="1096"/>
      <c r="S30" s="163">
        <v>49</v>
      </c>
      <c r="T30" s="164">
        <f t="shared" si="29"/>
        <v>0</v>
      </c>
      <c r="U30" s="164">
        <f t="shared" si="30"/>
        <v>0</v>
      </c>
      <c r="V30" s="163">
        <v>49</v>
      </c>
      <c r="W30" s="164">
        <f t="shared" si="31"/>
        <v>0</v>
      </c>
      <c r="X30" s="164">
        <f t="shared" si="32"/>
        <v>0</v>
      </c>
      <c r="Y30" s="163">
        <v>49</v>
      </c>
      <c r="Z30" s="164">
        <f t="shared" si="0"/>
        <v>0</v>
      </c>
      <c r="AA30" s="164">
        <f t="shared" si="1"/>
        <v>0</v>
      </c>
      <c r="AB30" s="1066"/>
      <c r="AC30" s="1080">
        <f t="shared" si="2"/>
        <v>0</v>
      </c>
      <c r="AD30" s="1080">
        <f t="shared" si="3"/>
        <v>0</v>
      </c>
      <c r="AE30" s="1081">
        <f t="shared" si="4"/>
        <v>0</v>
      </c>
      <c r="AF30" s="1080">
        <f t="shared" si="5"/>
        <v>0</v>
      </c>
      <c r="AG30" s="1080">
        <f t="shared" si="6"/>
        <v>0</v>
      </c>
      <c r="AH30" s="1081">
        <f t="shared" si="7"/>
        <v>0</v>
      </c>
      <c r="AI30" s="1080">
        <f t="shared" si="8"/>
        <v>0</v>
      </c>
      <c r="AJ30" s="1080">
        <f t="shared" si="9"/>
        <v>0</v>
      </c>
      <c r="AK30" s="1080">
        <f t="shared" si="10"/>
        <v>0</v>
      </c>
      <c r="AL30" s="1101"/>
      <c r="AM30" s="1102">
        <f t="shared" si="23"/>
        <v>1234</v>
      </c>
      <c r="AN30" s="204">
        <f t="shared" si="11"/>
        <v>0</v>
      </c>
      <c r="AO30" s="1102">
        <f t="shared" si="24"/>
        <v>700</v>
      </c>
      <c r="AP30" s="204">
        <f t="shared" si="12"/>
        <v>0</v>
      </c>
      <c r="AQ30" s="1103">
        <f t="shared" si="13"/>
        <v>1934</v>
      </c>
      <c r="AR30" s="204">
        <f t="shared" si="14"/>
        <v>0</v>
      </c>
      <c r="AS30" s="1102">
        <f t="shared" si="25"/>
        <v>34</v>
      </c>
      <c r="AT30" s="204">
        <f t="shared" si="15"/>
        <v>0</v>
      </c>
      <c r="AU30" s="1102">
        <f t="shared" si="26"/>
        <v>62</v>
      </c>
      <c r="AV30" s="204">
        <f t="shared" si="16"/>
        <v>0</v>
      </c>
      <c r="AW30" s="1103">
        <f t="shared" si="17"/>
        <v>96</v>
      </c>
      <c r="AX30" s="204">
        <f t="shared" si="18"/>
        <v>0</v>
      </c>
      <c r="AY30" s="1102">
        <f t="shared" si="27"/>
        <v>0</v>
      </c>
      <c r="AZ30" s="204">
        <f t="shared" si="19"/>
        <v>0</v>
      </c>
      <c r="BA30" s="1102">
        <f t="shared" si="28"/>
        <v>0</v>
      </c>
      <c r="BB30" s="204">
        <f t="shared" si="20"/>
        <v>0</v>
      </c>
      <c r="BC30" s="1103">
        <f t="shared" si="21"/>
        <v>0</v>
      </c>
      <c r="BD30" s="204">
        <f t="shared" si="22"/>
        <v>0</v>
      </c>
    </row>
    <row r="31" spans="2:56" ht="29.1" customHeight="1">
      <c r="B31" s="1077" t="s">
        <v>397</v>
      </c>
      <c r="C31" s="1078">
        <f>SUM(I64:I69)</f>
        <v>0</v>
      </c>
      <c r="D31" s="1078">
        <f>SUM(J64:J69)</f>
        <v>0</v>
      </c>
      <c r="E31" s="1078">
        <f>SUM(K64:K69)</f>
        <v>0</v>
      </c>
      <c r="F31" s="1079"/>
      <c r="G31" s="138" t="s">
        <v>399</v>
      </c>
      <c r="H31" s="138" t="s">
        <v>400</v>
      </c>
      <c r="I31" s="158" t="s">
        <v>550</v>
      </c>
      <c r="K31" s="170">
        <v>50</v>
      </c>
      <c r="L31" s="171">
        <v>0</v>
      </c>
      <c r="M31" s="172">
        <v>0</v>
      </c>
      <c r="N31" s="171">
        <v>0</v>
      </c>
      <c r="O31" s="172">
        <v>0</v>
      </c>
      <c r="P31" s="171"/>
      <c r="Q31" s="172"/>
      <c r="R31" s="1096"/>
      <c r="S31" s="163">
        <v>50</v>
      </c>
      <c r="T31" s="164">
        <f t="shared" si="29"/>
        <v>0</v>
      </c>
      <c r="U31" s="164">
        <f t="shared" si="30"/>
        <v>0</v>
      </c>
      <c r="V31" s="163">
        <v>50</v>
      </c>
      <c r="W31" s="164">
        <f t="shared" si="31"/>
        <v>0</v>
      </c>
      <c r="X31" s="164">
        <f t="shared" si="32"/>
        <v>0</v>
      </c>
      <c r="Y31" s="163">
        <v>50</v>
      </c>
      <c r="Z31" s="164">
        <f t="shared" si="0"/>
        <v>0</v>
      </c>
      <c r="AA31" s="164">
        <f t="shared" si="1"/>
        <v>0</v>
      </c>
      <c r="AB31" s="1066"/>
      <c r="AC31" s="1080">
        <f t="shared" si="2"/>
        <v>0</v>
      </c>
      <c r="AD31" s="1080">
        <f t="shared" si="3"/>
        <v>0</v>
      </c>
      <c r="AE31" s="1081">
        <f t="shared" si="4"/>
        <v>0</v>
      </c>
      <c r="AF31" s="1080">
        <f t="shared" si="5"/>
        <v>0</v>
      </c>
      <c r="AG31" s="1080">
        <f t="shared" si="6"/>
        <v>0</v>
      </c>
      <c r="AH31" s="1081">
        <f t="shared" si="7"/>
        <v>0</v>
      </c>
      <c r="AI31" s="1080">
        <f t="shared" si="8"/>
        <v>0</v>
      </c>
      <c r="AJ31" s="1080">
        <f t="shared" si="9"/>
        <v>0</v>
      </c>
      <c r="AK31" s="1080">
        <f t="shared" si="10"/>
        <v>0</v>
      </c>
      <c r="AL31" s="1101"/>
      <c r="AM31" s="1102">
        <f t="shared" si="23"/>
        <v>1234</v>
      </c>
      <c r="AN31" s="204">
        <f t="shared" si="11"/>
        <v>0</v>
      </c>
      <c r="AO31" s="1102">
        <f t="shared" si="24"/>
        <v>700</v>
      </c>
      <c r="AP31" s="204">
        <f t="shared" si="12"/>
        <v>0</v>
      </c>
      <c r="AQ31" s="1103">
        <f t="shared" si="13"/>
        <v>1934</v>
      </c>
      <c r="AR31" s="204">
        <f t="shared" si="14"/>
        <v>0</v>
      </c>
      <c r="AS31" s="1102">
        <f t="shared" si="25"/>
        <v>34</v>
      </c>
      <c r="AT31" s="204">
        <f t="shared" si="15"/>
        <v>0</v>
      </c>
      <c r="AU31" s="1102">
        <f t="shared" si="26"/>
        <v>62</v>
      </c>
      <c r="AV31" s="204">
        <f t="shared" si="16"/>
        <v>0</v>
      </c>
      <c r="AW31" s="1103">
        <f t="shared" si="17"/>
        <v>96</v>
      </c>
      <c r="AX31" s="204">
        <f t="shared" si="18"/>
        <v>0</v>
      </c>
      <c r="AY31" s="1102">
        <f t="shared" si="27"/>
        <v>0</v>
      </c>
      <c r="AZ31" s="204">
        <f t="shared" si="19"/>
        <v>0</v>
      </c>
      <c r="BA31" s="1102">
        <f t="shared" si="28"/>
        <v>0</v>
      </c>
      <c r="BB31" s="204">
        <f t="shared" si="20"/>
        <v>0</v>
      </c>
      <c r="BC31" s="1103">
        <f t="shared" si="21"/>
        <v>0</v>
      </c>
      <c r="BD31" s="204">
        <f t="shared" si="22"/>
        <v>0</v>
      </c>
    </row>
    <row r="32" spans="2:56" ht="29.1" customHeight="1">
      <c r="B32" s="1077" t="s">
        <v>398</v>
      </c>
      <c r="C32" s="1078">
        <f>SUM(I70:I74)</f>
        <v>0</v>
      </c>
      <c r="D32" s="1078">
        <f>SUM(J70:J74)</f>
        <v>0</v>
      </c>
      <c r="E32" s="1078">
        <f>SUM(K70:K74)</f>
        <v>0</v>
      </c>
      <c r="F32" s="1079"/>
      <c r="G32" s="205" t="e">
        <f>P51</f>
        <v>#DIV/0!</v>
      </c>
      <c r="H32" s="205" t="e">
        <f>Q51</f>
        <v>#DIV/0!</v>
      </c>
      <c r="I32" s="206">
        <v>1</v>
      </c>
      <c r="K32" s="170">
        <v>51</v>
      </c>
      <c r="L32" s="171">
        <v>2</v>
      </c>
      <c r="M32" s="172">
        <v>0</v>
      </c>
      <c r="N32" s="171">
        <v>0</v>
      </c>
      <c r="O32" s="172">
        <v>0</v>
      </c>
      <c r="P32" s="171"/>
      <c r="Q32" s="172"/>
      <c r="R32" s="1096"/>
      <c r="S32" s="163">
        <v>51</v>
      </c>
      <c r="T32" s="164">
        <f t="shared" si="29"/>
        <v>-2</v>
      </c>
      <c r="U32" s="164">
        <f t="shared" si="30"/>
        <v>0</v>
      </c>
      <c r="V32" s="163">
        <v>51</v>
      </c>
      <c r="W32" s="164">
        <f t="shared" si="31"/>
        <v>0</v>
      </c>
      <c r="X32" s="164">
        <f t="shared" si="32"/>
        <v>0</v>
      </c>
      <c r="Y32" s="163">
        <v>51</v>
      </c>
      <c r="Z32" s="164">
        <f t="shared" si="0"/>
        <v>0</v>
      </c>
      <c r="AA32" s="164">
        <f t="shared" si="1"/>
        <v>0</v>
      </c>
      <c r="AB32" s="1066"/>
      <c r="AC32" s="1080">
        <f t="shared" si="2"/>
        <v>102</v>
      </c>
      <c r="AD32" s="1080">
        <f t="shared" si="3"/>
        <v>0</v>
      </c>
      <c r="AE32" s="1081">
        <f t="shared" si="4"/>
        <v>102</v>
      </c>
      <c r="AF32" s="1080">
        <f t="shared" si="5"/>
        <v>0</v>
      </c>
      <c r="AG32" s="1080">
        <f t="shared" si="6"/>
        <v>0</v>
      </c>
      <c r="AH32" s="1081">
        <f t="shared" si="7"/>
        <v>0</v>
      </c>
      <c r="AI32" s="1080">
        <f t="shared" si="8"/>
        <v>0</v>
      </c>
      <c r="AJ32" s="1080">
        <f t="shared" si="9"/>
        <v>0</v>
      </c>
      <c r="AK32" s="1080">
        <f t="shared" si="10"/>
        <v>0</v>
      </c>
      <c r="AL32" s="1101"/>
      <c r="AM32" s="1102">
        <f t="shared" si="23"/>
        <v>1236</v>
      </c>
      <c r="AN32" s="204">
        <f t="shared" si="11"/>
        <v>0</v>
      </c>
      <c r="AO32" s="1102">
        <f t="shared" si="24"/>
        <v>700</v>
      </c>
      <c r="AP32" s="204">
        <f t="shared" si="12"/>
        <v>0</v>
      </c>
      <c r="AQ32" s="1103">
        <f t="shared" si="13"/>
        <v>1936</v>
      </c>
      <c r="AR32" s="204">
        <f t="shared" si="14"/>
        <v>0</v>
      </c>
      <c r="AS32" s="1102">
        <f t="shared" si="25"/>
        <v>34</v>
      </c>
      <c r="AT32" s="204">
        <f t="shared" si="15"/>
        <v>0</v>
      </c>
      <c r="AU32" s="1102">
        <f t="shared" si="26"/>
        <v>62</v>
      </c>
      <c r="AV32" s="204">
        <f t="shared" si="16"/>
        <v>0</v>
      </c>
      <c r="AW32" s="1103">
        <f t="shared" si="17"/>
        <v>96</v>
      </c>
      <c r="AX32" s="204">
        <f t="shared" si="18"/>
        <v>0</v>
      </c>
      <c r="AY32" s="1102">
        <f t="shared" si="27"/>
        <v>0</v>
      </c>
      <c r="AZ32" s="204">
        <f t="shared" si="19"/>
        <v>0</v>
      </c>
      <c r="BA32" s="1102">
        <f t="shared" si="28"/>
        <v>0</v>
      </c>
      <c r="BB32" s="204">
        <f t="shared" si="20"/>
        <v>0</v>
      </c>
      <c r="BC32" s="1103">
        <f t="shared" si="21"/>
        <v>0</v>
      </c>
      <c r="BD32" s="204">
        <f t="shared" si="22"/>
        <v>0</v>
      </c>
    </row>
    <row r="33" spans="2:56" ht="29.1" customHeight="1">
      <c r="B33" s="1077" t="s">
        <v>401</v>
      </c>
      <c r="C33" s="1078">
        <f>SUM(I75:I79)</f>
        <v>0</v>
      </c>
      <c r="D33" s="1078">
        <f>SUM(J75:J79)</f>
        <v>0</v>
      </c>
      <c r="E33" s="1078">
        <f>SUM(K75:K79)</f>
        <v>0</v>
      </c>
      <c r="F33" s="1079"/>
      <c r="G33" s="1945" t="s">
        <v>403</v>
      </c>
      <c r="H33" s="1945"/>
      <c r="I33" s="1945"/>
      <c r="K33" s="170">
        <v>52</v>
      </c>
      <c r="L33" s="171">
        <v>0</v>
      </c>
      <c r="M33" s="172">
        <v>1</v>
      </c>
      <c r="N33" s="171">
        <v>0</v>
      </c>
      <c r="O33" s="172">
        <v>0</v>
      </c>
      <c r="P33" s="171"/>
      <c r="Q33" s="172"/>
      <c r="R33" s="1096"/>
      <c r="S33" s="163">
        <v>52</v>
      </c>
      <c r="T33" s="164">
        <f t="shared" si="29"/>
        <v>0</v>
      </c>
      <c r="U33" s="164">
        <f t="shared" si="30"/>
        <v>1</v>
      </c>
      <c r="V33" s="163">
        <v>52</v>
      </c>
      <c r="W33" s="164">
        <f t="shared" si="31"/>
        <v>0</v>
      </c>
      <c r="X33" s="164">
        <f t="shared" si="32"/>
        <v>0</v>
      </c>
      <c r="Y33" s="163">
        <v>52</v>
      </c>
      <c r="Z33" s="164">
        <f t="shared" si="0"/>
        <v>0</v>
      </c>
      <c r="AA33" s="164">
        <f t="shared" si="1"/>
        <v>0</v>
      </c>
      <c r="AB33" s="1066"/>
      <c r="AC33" s="1080">
        <f t="shared" si="2"/>
        <v>0</v>
      </c>
      <c r="AD33" s="1080">
        <f t="shared" si="3"/>
        <v>52</v>
      </c>
      <c r="AE33" s="1081">
        <f t="shared" si="4"/>
        <v>52</v>
      </c>
      <c r="AF33" s="1080">
        <f t="shared" si="5"/>
        <v>0</v>
      </c>
      <c r="AG33" s="1080">
        <f t="shared" si="6"/>
        <v>0</v>
      </c>
      <c r="AH33" s="1081">
        <f t="shared" si="7"/>
        <v>0</v>
      </c>
      <c r="AI33" s="1080">
        <f t="shared" si="8"/>
        <v>0</v>
      </c>
      <c r="AJ33" s="1080">
        <f t="shared" si="9"/>
        <v>0</v>
      </c>
      <c r="AK33" s="1080">
        <f t="shared" si="10"/>
        <v>0</v>
      </c>
      <c r="AL33" s="1101"/>
      <c r="AM33" s="1102">
        <f t="shared" si="23"/>
        <v>1236</v>
      </c>
      <c r="AN33" s="204">
        <f t="shared" si="11"/>
        <v>0</v>
      </c>
      <c r="AO33" s="1102">
        <f t="shared" si="24"/>
        <v>701</v>
      </c>
      <c r="AP33" s="204">
        <f t="shared" si="12"/>
        <v>0</v>
      </c>
      <c r="AQ33" s="1103">
        <f t="shared" si="13"/>
        <v>1937</v>
      </c>
      <c r="AR33" s="204">
        <f t="shared" si="14"/>
        <v>0</v>
      </c>
      <c r="AS33" s="1102">
        <f t="shared" si="25"/>
        <v>34</v>
      </c>
      <c r="AT33" s="204">
        <f t="shared" si="15"/>
        <v>0</v>
      </c>
      <c r="AU33" s="1102">
        <f t="shared" si="26"/>
        <v>62</v>
      </c>
      <c r="AV33" s="204">
        <f t="shared" si="16"/>
        <v>0</v>
      </c>
      <c r="AW33" s="1103">
        <f t="shared" si="17"/>
        <v>96</v>
      </c>
      <c r="AX33" s="204">
        <f t="shared" si="18"/>
        <v>0</v>
      </c>
      <c r="AY33" s="1102">
        <f t="shared" si="27"/>
        <v>0</v>
      </c>
      <c r="AZ33" s="204">
        <f t="shared" si="19"/>
        <v>0</v>
      </c>
      <c r="BA33" s="1102">
        <f t="shared" si="28"/>
        <v>0</v>
      </c>
      <c r="BB33" s="204">
        <f t="shared" si="20"/>
        <v>0</v>
      </c>
      <c r="BC33" s="1103">
        <f t="shared" si="21"/>
        <v>0</v>
      </c>
      <c r="BD33" s="204">
        <f t="shared" si="22"/>
        <v>0</v>
      </c>
    </row>
    <row r="34" spans="2:56" ht="29.1" customHeight="1">
      <c r="B34" s="1077" t="s">
        <v>402</v>
      </c>
      <c r="C34" s="1078">
        <f>SUM(I80:I84)</f>
        <v>0</v>
      </c>
      <c r="D34" s="1078">
        <f>SUM(J80:J84)</f>
        <v>0</v>
      </c>
      <c r="E34" s="1078">
        <f>SUM(K80:K84)</f>
        <v>0</v>
      </c>
      <c r="F34" s="1079"/>
      <c r="G34" s="138" t="s">
        <v>548</v>
      </c>
      <c r="H34" s="138" t="s">
        <v>547</v>
      </c>
      <c r="I34" s="158" t="s">
        <v>550</v>
      </c>
      <c r="K34" s="170">
        <v>53</v>
      </c>
      <c r="L34" s="171">
        <v>1</v>
      </c>
      <c r="M34" s="172">
        <v>0</v>
      </c>
      <c r="N34" s="171">
        <v>0</v>
      </c>
      <c r="O34" s="172">
        <v>0</v>
      </c>
      <c r="P34" s="171"/>
      <c r="Q34" s="172"/>
      <c r="R34" s="1096"/>
      <c r="S34" s="163">
        <v>53</v>
      </c>
      <c r="T34" s="164">
        <f t="shared" si="29"/>
        <v>-1</v>
      </c>
      <c r="U34" s="164">
        <f t="shared" si="30"/>
        <v>0</v>
      </c>
      <c r="V34" s="163">
        <v>53</v>
      </c>
      <c r="W34" s="164">
        <f t="shared" si="31"/>
        <v>0</v>
      </c>
      <c r="X34" s="164">
        <f t="shared" si="32"/>
        <v>0</v>
      </c>
      <c r="Y34" s="163">
        <v>53</v>
      </c>
      <c r="Z34" s="164">
        <f t="shared" si="0"/>
        <v>0</v>
      </c>
      <c r="AA34" s="164">
        <f t="shared" si="1"/>
        <v>0</v>
      </c>
      <c r="AB34" s="1066"/>
      <c r="AC34" s="1080">
        <f t="shared" si="2"/>
        <v>53</v>
      </c>
      <c r="AD34" s="1080">
        <f t="shared" si="3"/>
        <v>0</v>
      </c>
      <c r="AE34" s="1081">
        <f t="shared" si="4"/>
        <v>53</v>
      </c>
      <c r="AF34" s="1080">
        <f t="shared" si="5"/>
        <v>0</v>
      </c>
      <c r="AG34" s="1080">
        <f t="shared" si="6"/>
        <v>0</v>
      </c>
      <c r="AH34" s="1081">
        <f t="shared" si="7"/>
        <v>0</v>
      </c>
      <c r="AI34" s="1080">
        <f t="shared" si="8"/>
        <v>0</v>
      </c>
      <c r="AJ34" s="1080">
        <f t="shared" si="9"/>
        <v>0</v>
      </c>
      <c r="AK34" s="1080">
        <f t="shared" si="10"/>
        <v>0</v>
      </c>
      <c r="AL34" s="1101"/>
      <c r="AM34" s="1102">
        <f t="shared" si="23"/>
        <v>1237</v>
      </c>
      <c r="AN34" s="204">
        <f t="shared" si="11"/>
        <v>0</v>
      </c>
      <c r="AO34" s="1102">
        <f t="shared" si="24"/>
        <v>701</v>
      </c>
      <c r="AP34" s="204">
        <f t="shared" si="12"/>
        <v>0</v>
      </c>
      <c r="AQ34" s="1103">
        <f t="shared" si="13"/>
        <v>1938</v>
      </c>
      <c r="AR34" s="204">
        <f t="shared" si="14"/>
        <v>0</v>
      </c>
      <c r="AS34" s="1102">
        <f t="shared" si="25"/>
        <v>34</v>
      </c>
      <c r="AT34" s="204">
        <f t="shared" si="15"/>
        <v>0</v>
      </c>
      <c r="AU34" s="1102">
        <f t="shared" si="26"/>
        <v>62</v>
      </c>
      <c r="AV34" s="204">
        <f t="shared" si="16"/>
        <v>0</v>
      </c>
      <c r="AW34" s="1103">
        <f t="shared" si="17"/>
        <v>96</v>
      </c>
      <c r="AX34" s="204">
        <f t="shared" si="18"/>
        <v>0</v>
      </c>
      <c r="AY34" s="1102">
        <f t="shared" si="27"/>
        <v>0</v>
      </c>
      <c r="AZ34" s="204">
        <f t="shared" si="19"/>
        <v>0</v>
      </c>
      <c r="BA34" s="1102">
        <f t="shared" si="28"/>
        <v>0</v>
      </c>
      <c r="BB34" s="204">
        <f t="shared" si="20"/>
        <v>0</v>
      </c>
      <c r="BC34" s="1103">
        <f t="shared" si="21"/>
        <v>0</v>
      </c>
      <c r="BD34" s="204">
        <f t="shared" si="22"/>
        <v>0</v>
      </c>
    </row>
    <row r="35" spans="2:56" ht="29.1" customHeight="1">
      <c r="B35" s="1077" t="s">
        <v>404</v>
      </c>
      <c r="C35" s="1078">
        <f>SUM(I85:I89)</f>
        <v>0</v>
      </c>
      <c r="D35" s="1078">
        <f>SUM(J85:J89)</f>
        <v>0</v>
      </c>
      <c r="E35" s="1078">
        <f>SUM(K85:K89)</f>
        <v>0</v>
      </c>
      <c r="F35" s="1079"/>
      <c r="G35" s="138" t="e">
        <f>CONCATENATE(AI54," ",AI55)</f>
        <v>#DIV/0!</v>
      </c>
      <c r="H35" s="138" t="e">
        <f>CONCATENATE(AJ54," ",AJ55)</f>
        <v>#DIV/0!</v>
      </c>
      <c r="I35" s="138" t="e">
        <f>CONCATENATE(AK54," ",AK55)</f>
        <v>#DIV/0!</v>
      </c>
      <c r="K35" s="170">
        <v>54</v>
      </c>
      <c r="L35" s="171">
        <v>0</v>
      </c>
      <c r="M35" s="172">
        <v>0</v>
      </c>
      <c r="N35" s="171">
        <v>0</v>
      </c>
      <c r="O35" s="172">
        <v>0</v>
      </c>
      <c r="P35" s="171"/>
      <c r="Q35" s="172"/>
      <c r="R35" s="1096"/>
      <c r="S35" s="163">
        <v>54</v>
      </c>
      <c r="T35" s="164">
        <f t="shared" si="29"/>
        <v>0</v>
      </c>
      <c r="U35" s="164">
        <f t="shared" si="30"/>
        <v>0</v>
      </c>
      <c r="V35" s="163">
        <v>54</v>
      </c>
      <c r="W35" s="164">
        <f t="shared" si="31"/>
        <v>0</v>
      </c>
      <c r="X35" s="164">
        <f t="shared" si="32"/>
        <v>0</v>
      </c>
      <c r="Y35" s="163">
        <v>54</v>
      </c>
      <c r="Z35" s="164">
        <f t="shared" si="0"/>
        <v>0</v>
      </c>
      <c r="AA35" s="164">
        <f t="shared" si="1"/>
        <v>0</v>
      </c>
      <c r="AB35" s="1066"/>
      <c r="AC35" s="1080">
        <f t="shared" si="2"/>
        <v>0</v>
      </c>
      <c r="AD35" s="1080">
        <f t="shared" si="3"/>
        <v>0</v>
      </c>
      <c r="AE35" s="1081">
        <f t="shared" si="4"/>
        <v>0</v>
      </c>
      <c r="AF35" s="1080">
        <f t="shared" si="5"/>
        <v>0</v>
      </c>
      <c r="AG35" s="1080">
        <f t="shared" si="6"/>
        <v>0</v>
      </c>
      <c r="AH35" s="1081">
        <f t="shared" si="7"/>
        <v>0</v>
      </c>
      <c r="AI35" s="1080">
        <f t="shared" si="8"/>
        <v>0</v>
      </c>
      <c r="AJ35" s="1080">
        <f t="shared" si="9"/>
        <v>0</v>
      </c>
      <c r="AK35" s="1080">
        <f t="shared" si="10"/>
        <v>0</v>
      </c>
      <c r="AL35" s="1101"/>
      <c r="AM35" s="1102">
        <f t="shared" si="23"/>
        <v>1237</v>
      </c>
      <c r="AN35" s="204">
        <f t="shared" si="11"/>
        <v>0</v>
      </c>
      <c r="AO35" s="1102">
        <f t="shared" si="24"/>
        <v>701</v>
      </c>
      <c r="AP35" s="204">
        <f t="shared" si="12"/>
        <v>0</v>
      </c>
      <c r="AQ35" s="1103">
        <f t="shared" si="13"/>
        <v>1938</v>
      </c>
      <c r="AR35" s="204">
        <f t="shared" si="14"/>
        <v>0</v>
      </c>
      <c r="AS35" s="1102">
        <f t="shared" si="25"/>
        <v>34</v>
      </c>
      <c r="AT35" s="204">
        <f t="shared" si="15"/>
        <v>0</v>
      </c>
      <c r="AU35" s="1102">
        <f t="shared" si="26"/>
        <v>62</v>
      </c>
      <c r="AV35" s="204">
        <f t="shared" si="16"/>
        <v>0</v>
      </c>
      <c r="AW35" s="1103">
        <f t="shared" si="17"/>
        <v>96</v>
      </c>
      <c r="AX35" s="204">
        <f t="shared" si="18"/>
        <v>0</v>
      </c>
      <c r="AY35" s="1102">
        <f t="shared" si="27"/>
        <v>0</v>
      </c>
      <c r="AZ35" s="204">
        <f t="shared" si="19"/>
        <v>0</v>
      </c>
      <c r="BA35" s="1102">
        <f t="shared" si="28"/>
        <v>0</v>
      </c>
      <c r="BB35" s="204">
        <f t="shared" si="20"/>
        <v>0</v>
      </c>
      <c r="BC35" s="1103">
        <f t="shared" si="21"/>
        <v>0</v>
      </c>
      <c r="BD35" s="204">
        <f t="shared" si="22"/>
        <v>0</v>
      </c>
    </row>
    <row r="36" spans="2:56" ht="29.1" customHeight="1">
      <c r="B36" s="1077" t="s">
        <v>405</v>
      </c>
      <c r="C36" s="1078">
        <f>SUM(I90:I94)</f>
        <v>0</v>
      </c>
      <c r="D36" s="1078">
        <f>SUM(J90:J94)</f>
        <v>0</v>
      </c>
      <c r="E36" s="1078">
        <f>SUM(K90:K94)</f>
        <v>0</v>
      </c>
      <c r="F36" s="1079"/>
      <c r="G36" s="1945" t="s">
        <v>407</v>
      </c>
      <c r="H36" s="1945"/>
      <c r="I36" s="1945"/>
      <c r="K36" s="170">
        <v>55</v>
      </c>
      <c r="L36" s="171">
        <v>1</v>
      </c>
      <c r="M36" s="172">
        <v>0</v>
      </c>
      <c r="N36" s="171">
        <v>0</v>
      </c>
      <c r="O36" s="172">
        <v>0</v>
      </c>
      <c r="P36" s="171"/>
      <c r="Q36" s="172"/>
      <c r="R36" s="1096"/>
      <c r="S36" s="163">
        <v>55</v>
      </c>
      <c r="T36" s="164">
        <f t="shared" si="29"/>
        <v>-1</v>
      </c>
      <c r="U36" s="164">
        <f t="shared" si="30"/>
        <v>0</v>
      </c>
      <c r="V36" s="163">
        <v>55</v>
      </c>
      <c r="W36" s="164">
        <f t="shared" si="31"/>
        <v>0</v>
      </c>
      <c r="X36" s="164">
        <f t="shared" si="32"/>
        <v>0</v>
      </c>
      <c r="Y36" s="163">
        <v>55</v>
      </c>
      <c r="Z36" s="164">
        <f t="shared" si="0"/>
        <v>0</v>
      </c>
      <c r="AA36" s="164">
        <f t="shared" si="1"/>
        <v>0</v>
      </c>
      <c r="AB36" s="1066"/>
      <c r="AC36" s="1080">
        <f t="shared" si="2"/>
        <v>55</v>
      </c>
      <c r="AD36" s="1080">
        <f t="shared" si="3"/>
        <v>0</v>
      </c>
      <c r="AE36" s="1081">
        <f t="shared" si="4"/>
        <v>55</v>
      </c>
      <c r="AF36" s="1080">
        <f t="shared" si="5"/>
        <v>0</v>
      </c>
      <c r="AG36" s="1080">
        <f t="shared" si="6"/>
        <v>0</v>
      </c>
      <c r="AH36" s="1081">
        <f t="shared" si="7"/>
        <v>0</v>
      </c>
      <c r="AI36" s="1080">
        <f t="shared" si="8"/>
        <v>0</v>
      </c>
      <c r="AJ36" s="1080">
        <f t="shared" si="9"/>
        <v>0</v>
      </c>
      <c r="AK36" s="1080">
        <f t="shared" si="10"/>
        <v>0</v>
      </c>
      <c r="AL36" s="1101"/>
      <c r="AM36" s="1102">
        <f t="shared" si="23"/>
        <v>1238</v>
      </c>
      <c r="AN36" s="204">
        <f t="shared" si="11"/>
        <v>0</v>
      </c>
      <c r="AO36" s="1102">
        <f t="shared" si="24"/>
        <v>701</v>
      </c>
      <c r="AP36" s="204">
        <f t="shared" si="12"/>
        <v>0</v>
      </c>
      <c r="AQ36" s="1103">
        <f t="shared" si="13"/>
        <v>1939</v>
      </c>
      <c r="AR36" s="204">
        <f t="shared" si="14"/>
        <v>0</v>
      </c>
      <c r="AS36" s="1102">
        <f t="shared" si="25"/>
        <v>34</v>
      </c>
      <c r="AT36" s="204">
        <f t="shared" si="15"/>
        <v>0</v>
      </c>
      <c r="AU36" s="1102">
        <f t="shared" si="26"/>
        <v>62</v>
      </c>
      <c r="AV36" s="204">
        <f t="shared" si="16"/>
        <v>0</v>
      </c>
      <c r="AW36" s="1103">
        <f t="shared" si="17"/>
        <v>96</v>
      </c>
      <c r="AX36" s="204">
        <f t="shared" si="18"/>
        <v>0</v>
      </c>
      <c r="AY36" s="1102">
        <f t="shared" si="27"/>
        <v>0</v>
      </c>
      <c r="AZ36" s="204">
        <f t="shared" si="19"/>
        <v>0</v>
      </c>
      <c r="BA36" s="1102">
        <f t="shared" si="28"/>
        <v>0</v>
      </c>
      <c r="BB36" s="204">
        <f t="shared" si="20"/>
        <v>0</v>
      </c>
      <c r="BC36" s="1103">
        <f t="shared" si="21"/>
        <v>0</v>
      </c>
      <c r="BD36" s="204">
        <f t="shared" si="22"/>
        <v>0</v>
      </c>
    </row>
    <row r="37" spans="2:56" ht="29.1" customHeight="1">
      <c r="B37" s="1077" t="s">
        <v>406</v>
      </c>
      <c r="C37" s="1078">
        <f>SUM(I95:I99)</f>
        <v>0</v>
      </c>
      <c r="D37" s="1078">
        <f>SUM(J95:J99)</f>
        <v>0</v>
      </c>
      <c r="E37" s="1078">
        <f>SUM(K95:K99)</f>
        <v>0</v>
      </c>
      <c r="F37" s="1079"/>
      <c r="G37" s="138" t="s">
        <v>548</v>
      </c>
      <c r="H37" s="138" t="s">
        <v>547</v>
      </c>
      <c r="I37" s="158" t="s">
        <v>550</v>
      </c>
      <c r="K37" s="170">
        <v>56</v>
      </c>
      <c r="L37" s="171">
        <v>0</v>
      </c>
      <c r="M37" s="172">
        <v>0</v>
      </c>
      <c r="N37" s="171">
        <v>0</v>
      </c>
      <c r="O37" s="172">
        <v>0</v>
      </c>
      <c r="P37" s="171"/>
      <c r="Q37" s="172"/>
      <c r="R37" s="1096"/>
      <c r="S37" s="163">
        <v>56</v>
      </c>
      <c r="T37" s="164">
        <f t="shared" si="29"/>
        <v>0</v>
      </c>
      <c r="U37" s="164">
        <f t="shared" si="30"/>
        <v>0</v>
      </c>
      <c r="V37" s="163">
        <v>56</v>
      </c>
      <c r="W37" s="164">
        <f t="shared" si="31"/>
        <v>0</v>
      </c>
      <c r="X37" s="164">
        <f t="shared" si="32"/>
        <v>0</v>
      </c>
      <c r="Y37" s="163">
        <v>56</v>
      </c>
      <c r="Z37" s="164">
        <f t="shared" si="0"/>
        <v>0</v>
      </c>
      <c r="AA37" s="164">
        <f t="shared" si="1"/>
        <v>0</v>
      </c>
      <c r="AB37" s="1066"/>
      <c r="AC37" s="1080">
        <f t="shared" si="2"/>
        <v>0</v>
      </c>
      <c r="AD37" s="1080">
        <f t="shared" si="3"/>
        <v>0</v>
      </c>
      <c r="AE37" s="1081">
        <f t="shared" si="4"/>
        <v>0</v>
      </c>
      <c r="AF37" s="1080">
        <f t="shared" si="5"/>
        <v>0</v>
      </c>
      <c r="AG37" s="1080">
        <f t="shared" si="6"/>
        <v>0</v>
      </c>
      <c r="AH37" s="1081">
        <f t="shared" si="7"/>
        <v>0</v>
      </c>
      <c r="AI37" s="1080">
        <f t="shared" si="8"/>
        <v>0</v>
      </c>
      <c r="AJ37" s="1080">
        <f t="shared" si="9"/>
        <v>0</v>
      </c>
      <c r="AK37" s="1080">
        <f t="shared" si="10"/>
        <v>0</v>
      </c>
      <c r="AL37" s="1101"/>
      <c r="AM37" s="1102">
        <f t="shared" si="23"/>
        <v>1238</v>
      </c>
      <c r="AN37" s="204">
        <f t="shared" si="11"/>
        <v>0</v>
      </c>
      <c r="AO37" s="1102">
        <f t="shared" si="24"/>
        <v>701</v>
      </c>
      <c r="AP37" s="204">
        <f t="shared" si="12"/>
        <v>0</v>
      </c>
      <c r="AQ37" s="1103">
        <f t="shared" si="13"/>
        <v>1939</v>
      </c>
      <c r="AR37" s="204">
        <f t="shared" si="14"/>
        <v>0</v>
      </c>
      <c r="AS37" s="1102">
        <f t="shared" si="25"/>
        <v>34</v>
      </c>
      <c r="AT37" s="204">
        <f t="shared" si="15"/>
        <v>0</v>
      </c>
      <c r="AU37" s="1102">
        <f t="shared" si="26"/>
        <v>62</v>
      </c>
      <c r="AV37" s="204">
        <f t="shared" si="16"/>
        <v>0</v>
      </c>
      <c r="AW37" s="1103">
        <f t="shared" si="17"/>
        <v>96</v>
      </c>
      <c r="AX37" s="204">
        <f t="shared" si="18"/>
        <v>0</v>
      </c>
      <c r="AY37" s="1102">
        <f t="shared" si="27"/>
        <v>0</v>
      </c>
      <c r="AZ37" s="204">
        <f t="shared" si="19"/>
        <v>0</v>
      </c>
      <c r="BA37" s="1102">
        <f t="shared" si="28"/>
        <v>0</v>
      </c>
      <c r="BB37" s="204">
        <f t="shared" si="20"/>
        <v>0</v>
      </c>
      <c r="BC37" s="1103">
        <f t="shared" si="21"/>
        <v>0</v>
      </c>
      <c r="BD37" s="204">
        <f t="shared" si="22"/>
        <v>0</v>
      </c>
    </row>
    <row r="38" spans="2:56" ht="29.1" customHeight="1">
      <c r="B38" s="1077" t="s">
        <v>408</v>
      </c>
      <c r="C38" s="1078">
        <f>SUM(I100:I104)</f>
        <v>0</v>
      </c>
      <c r="D38" s="1078">
        <f>SUM(J100:J104)</f>
        <v>0</v>
      </c>
      <c r="E38" s="1078">
        <f>SUM(K100:K104)</f>
        <v>0</v>
      </c>
      <c r="F38" s="1079"/>
      <c r="G38" s="192" t="str">
        <f>AZ53</f>
        <v>0 ans</v>
      </c>
      <c r="H38" s="138" t="str">
        <f>BB53</f>
        <v>0 ans</v>
      </c>
      <c r="I38" s="158" t="str">
        <f>BD53</f>
        <v>0 ans</v>
      </c>
      <c r="K38" s="170">
        <v>57</v>
      </c>
      <c r="L38" s="171">
        <v>0</v>
      </c>
      <c r="M38" s="172">
        <v>0</v>
      </c>
      <c r="N38" s="171">
        <v>0</v>
      </c>
      <c r="O38" s="172">
        <v>0</v>
      </c>
      <c r="P38" s="171"/>
      <c r="Q38" s="172"/>
      <c r="R38" s="1096"/>
      <c r="S38" s="163">
        <v>57</v>
      </c>
      <c r="T38" s="164">
        <f t="shared" si="29"/>
        <v>0</v>
      </c>
      <c r="U38" s="164">
        <f t="shared" si="30"/>
        <v>0</v>
      </c>
      <c r="V38" s="163">
        <v>57</v>
      </c>
      <c r="W38" s="164">
        <f t="shared" si="31"/>
        <v>0</v>
      </c>
      <c r="X38" s="164">
        <f t="shared" si="32"/>
        <v>0</v>
      </c>
      <c r="Y38" s="163">
        <v>57</v>
      </c>
      <c r="Z38" s="164">
        <f t="shared" si="0"/>
        <v>0</v>
      </c>
      <c r="AA38" s="164">
        <f t="shared" si="1"/>
        <v>0</v>
      </c>
      <c r="AB38" s="1066"/>
      <c r="AC38" s="1080">
        <f t="shared" si="2"/>
        <v>0</v>
      </c>
      <c r="AD38" s="1080">
        <f t="shared" si="3"/>
        <v>0</v>
      </c>
      <c r="AE38" s="1081">
        <f t="shared" si="4"/>
        <v>0</v>
      </c>
      <c r="AF38" s="1080">
        <f t="shared" si="5"/>
        <v>0</v>
      </c>
      <c r="AG38" s="1080">
        <f t="shared" si="6"/>
        <v>0</v>
      </c>
      <c r="AH38" s="1081">
        <f t="shared" si="7"/>
        <v>0</v>
      </c>
      <c r="AI38" s="1080">
        <f t="shared" si="8"/>
        <v>0</v>
      </c>
      <c r="AJ38" s="1080">
        <f t="shared" si="9"/>
        <v>0</v>
      </c>
      <c r="AK38" s="1080">
        <f t="shared" si="10"/>
        <v>0</v>
      </c>
      <c r="AL38" s="1101"/>
      <c r="AM38" s="1102">
        <f t="shared" si="23"/>
        <v>1238</v>
      </c>
      <c r="AN38" s="204">
        <f t="shared" si="11"/>
        <v>0</v>
      </c>
      <c r="AO38" s="1102">
        <f t="shared" si="24"/>
        <v>701</v>
      </c>
      <c r="AP38" s="204">
        <f t="shared" si="12"/>
        <v>0</v>
      </c>
      <c r="AQ38" s="1103">
        <f t="shared" si="13"/>
        <v>1939</v>
      </c>
      <c r="AR38" s="204">
        <f t="shared" si="14"/>
        <v>0</v>
      </c>
      <c r="AS38" s="1102">
        <f t="shared" si="25"/>
        <v>34</v>
      </c>
      <c r="AT38" s="204">
        <f t="shared" si="15"/>
        <v>0</v>
      </c>
      <c r="AU38" s="1102">
        <f t="shared" si="26"/>
        <v>62</v>
      </c>
      <c r="AV38" s="204">
        <f t="shared" si="16"/>
        <v>0</v>
      </c>
      <c r="AW38" s="1103">
        <f t="shared" si="17"/>
        <v>96</v>
      </c>
      <c r="AX38" s="204">
        <f t="shared" si="18"/>
        <v>0</v>
      </c>
      <c r="AY38" s="1102">
        <f t="shared" si="27"/>
        <v>0</v>
      </c>
      <c r="AZ38" s="204">
        <f t="shared" si="19"/>
        <v>0</v>
      </c>
      <c r="BA38" s="1102">
        <f t="shared" si="28"/>
        <v>0</v>
      </c>
      <c r="BB38" s="204">
        <f t="shared" si="20"/>
        <v>0</v>
      </c>
      <c r="BC38" s="1103">
        <f t="shared" si="21"/>
        <v>0</v>
      </c>
      <c r="BD38" s="204">
        <f t="shared" si="22"/>
        <v>0</v>
      </c>
    </row>
    <row r="39" spans="2:56" ht="29.1" customHeight="1">
      <c r="B39" s="1082" t="s">
        <v>409</v>
      </c>
      <c r="C39" s="1078">
        <f>SUM(I105:I108)</f>
        <v>0</v>
      </c>
      <c r="D39" s="1078">
        <f>SUM(J105:J108)</f>
        <v>0</v>
      </c>
      <c r="E39" s="1078">
        <f>SUM(K105:K108)</f>
        <v>0</v>
      </c>
      <c r="F39" s="1079"/>
      <c r="G39" s="177"/>
      <c r="H39" s="177"/>
      <c r="I39" s="177"/>
      <c r="K39" s="170">
        <v>58</v>
      </c>
      <c r="L39" s="171">
        <v>0</v>
      </c>
      <c r="M39" s="172">
        <v>0</v>
      </c>
      <c r="N39" s="171">
        <v>0</v>
      </c>
      <c r="O39" s="172">
        <v>0</v>
      </c>
      <c r="P39" s="171"/>
      <c r="Q39" s="172"/>
      <c r="R39" s="1096"/>
      <c r="S39" s="163">
        <v>58</v>
      </c>
      <c r="T39" s="164">
        <f t="shared" si="29"/>
        <v>0</v>
      </c>
      <c r="U39" s="164">
        <f t="shared" si="30"/>
        <v>0</v>
      </c>
      <c r="V39" s="163">
        <v>58</v>
      </c>
      <c r="W39" s="164">
        <f t="shared" si="31"/>
        <v>0</v>
      </c>
      <c r="X39" s="164">
        <f t="shared" si="32"/>
        <v>0</v>
      </c>
      <c r="Y39" s="163">
        <v>58</v>
      </c>
      <c r="Z39" s="164">
        <f t="shared" si="0"/>
        <v>0</v>
      </c>
      <c r="AA39" s="164">
        <f t="shared" si="1"/>
        <v>0</v>
      </c>
      <c r="AB39" s="1066"/>
      <c r="AC39" s="1080">
        <f t="shared" si="2"/>
        <v>0</v>
      </c>
      <c r="AD39" s="1080">
        <f t="shared" si="3"/>
        <v>0</v>
      </c>
      <c r="AE39" s="1081">
        <f t="shared" si="4"/>
        <v>0</v>
      </c>
      <c r="AF39" s="1080">
        <f t="shared" si="5"/>
        <v>0</v>
      </c>
      <c r="AG39" s="1080">
        <f t="shared" si="6"/>
        <v>0</v>
      </c>
      <c r="AH39" s="1081">
        <f t="shared" si="7"/>
        <v>0</v>
      </c>
      <c r="AI39" s="1080">
        <f t="shared" si="8"/>
        <v>0</v>
      </c>
      <c r="AJ39" s="1080">
        <f t="shared" si="9"/>
        <v>0</v>
      </c>
      <c r="AK39" s="1080">
        <f t="shared" si="10"/>
        <v>0</v>
      </c>
      <c r="AL39" s="1101"/>
      <c r="AM39" s="1102">
        <f t="shared" si="23"/>
        <v>1238</v>
      </c>
      <c r="AN39" s="204">
        <f t="shared" si="11"/>
        <v>0</v>
      </c>
      <c r="AO39" s="1102">
        <f t="shared" si="24"/>
        <v>701</v>
      </c>
      <c r="AP39" s="204">
        <f t="shared" si="12"/>
        <v>0</v>
      </c>
      <c r="AQ39" s="1103">
        <f t="shared" si="13"/>
        <v>1939</v>
      </c>
      <c r="AR39" s="204">
        <f t="shared" si="14"/>
        <v>0</v>
      </c>
      <c r="AS39" s="1102">
        <f t="shared" si="25"/>
        <v>34</v>
      </c>
      <c r="AT39" s="204">
        <f t="shared" si="15"/>
        <v>0</v>
      </c>
      <c r="AU39" s="1102">
        <f t="shared" si="26"/>
        <v>62</v>
      </c>
      <c r="AV39" s="204">
        <f t="shared" si="16"/>
        <v>0</v>
      </c>
      <c r="AW39" s="1103">
        <f t="shared" si="17"/>
        <v>96</v>
      </c>
      <c r="AX39" s="204">
        <f t="shared" si="18"/>
        <v>0</v>
      </c>
      <c r="AY39" s="1102">
        <f t="shared" si="27"/>
        <v>0</v>
      </c>
      <c r="AZ39" s="204">
        <f t="shared" si="19"/>
        <v>0</v>
      </c>
      <c r="BA39" s="1102">
        <f t="shared" si="28"/>
        <v>0</v>
      </c>
      <c r="BB39" s="204">
        <f t="shared" si="20"/>
        <v>0</v>
      </c>
      <c r="BC39" s="1103">
        <f t="shared" si="21"/>
        <v>0</v>
      </c>
      <c r="BD39" s="204">
        <f t="shared" si="22"/>
        <v>0</v>
      </c>
    </row>
    <row r="40" spans="2:56" ht="29.1" customHeight="1">
      <c r="B40" s="1083" t="s">
        <v>550</v>
      </c>
      <c r="C40" s="1084">
        <f>SUM(C31:C39)</f>
        <v>0</v>
      </c>
      <c r="D40" s="1084">
        <f>SUM(D31:D39)</f>
        <v>0</v>
      </c>
      <c r="E40" s="1084">
        <f>SUM(E31:E39)</f>
        <v>0</v>
      </c>
      <c r="F40" s="1079"/>
      <c r="G40" s="177"/>
      <c r="H40" s="177"/>
      <c r="I40" s="177"/>
      <c r="K40" s="170">
        <v>59</v>
      </c>
      <c r="L40" s="171">
        <v>0</v>
      </c>
      <c r="M40" s="172">
        <v>0</v>
      </c>
      <c r="N40" s="171">
        <v>0</v>
      </c>
      <c r="O40" s="172">
        <v>0</v>
      </c>
      <c r="P40" s="171"/>
      <c r="Q40" s="172"/>
      <c r="R40" s="1096"/>
      <c r="S40" s="163">
        <v>59</v>
      </c>
      <c r="T40" s="164">
        <f t="shared" si="29"/>
        <v>0</v>
      </c>
      <c r="U40" s="164">
        <f t="shared" si="30"/>
        <v>0</v>
      </c>
      <c r="V40" s="163">
        <v>59</v>
      </c>
      <c r="W40" s="164">
        <f t="shared" si="31"/>
        <v>0</v>
      </c>
      <c r="X40" s="164">
        <f t="shared" si="32"/>
        <v>0</v>
      </c>
      <c r="Y40" s="163">
        <v>59</v>
      </c>
      <c r="Z40" s="164">
        <f t="shared" si="0"/>
        <v>0</v>
      </c>
      <c r="AA40" s="164">
        <f t="shared" si="1"/>
        <v>0</v>
      </c>
      <c r="AB40" s="1066"/>
      <c r="AC40" s="1080">
        <f t="shared" si="2"/>
        <v>0</v>
      </c>
      <c r="AD40" s="1080">
        <f t="shared" si="3"/>
        <v>0</v>
      </c>
      <c r="AE40" s="1081">
        <f t="shared" si="4"/>
        <v>0</v>
      </c>
      <c r="AF40" s="1080">
        <f t="shared" si="5"/>
        <v>0</v>
      </c>
      <c r="AG40" s="1080">
        <f t="shared" si="6"/>
        <v>0</v>
      </c>
      <c r="AH40" s="1081">
        <f t="shared" si="7"/>
        <v>0</v>
      </c>
      <c r="AI40" s="1080">
        <f t="shared" si="8"/>
        <v>0</v>
      </c>
      <c r="AJ40" s="1080">
        <f t="shared" si="9"/>
        <v>0</v>
      </c>
      <c r="AK40" s="1080">
        <f t="shared" si="10"/>
        <v>0</v>
      </c>
      <c r="AL40" s="1101"/>
      <c r="AM40" s="1102">
        <f t="shared" si="23"/>
        <v>1238</v>
      </c>
      <c r="AN40" s="204">
        <f t="shared" si="11"/>
        <v>0</v>
      </c>
      <c r="AO40" s="1102">
        <f t="shared" si="24"/>
        <v>701</v>
      </c>
      <c r="AP40" s="204">
        <f t="shared" si="12"/>
        <v>0</v>
      </c>
      <c r="AQ40" s="1103">
        <f t="shared" si="13"/>
        <v>1939</v>
      </c>
      <c r="AR40" s="204">
        <f t="shared" si="14"/>
        <v>0</v>
      </c>
      <c r="AS40" s="1102">
        <f t="shared" si="25"/>
        <v>34</v>
      </c>
      <c r="AT40" s="204">
        <f t="shared" si="15"/>
        <v>0</v>
      </c>
      <c r="AU40" s="1102">
        <f t="shared" si="26"/>
        <v>62</v>
      </c>
      <c r="AV40" s="204">
        <f t="shared" si="16"/>
        <v>0</v>
      </c>
      <c r="AW40" s="1103">
        <f t="shared" si="17"/>
        <v>96</v>
      </c>
      <c r="AX40" s="204">
        <f t="shared" si="18"/>
        <v>0</v>
      </c>
      <c r="AY40" s="1102">
        <f t="shared" si="27"/>
        <v>0</v>
      </c>
      <c r="AZ40" s="204">
        <f t="shared" si="19"/>
        <v>0</v>
      </c>
      <c r="BA40" s="1102">
        <f t="shared" si="28"/>
        <v>0</v>
      </c>
      <c r="BB40" s="204">
        <f t="shared" si="20"/>
        <v>0</v>
      </c>
      <c r="BC40" s="1103">
        <f t="shared" si="21"/>
        <v>0</v>
      </c>
      <c r="BD40" s="204">
        <f t="shared" si="22"/>
        <v>0</v>
      </c>
    </row>
    <row r="41" spans="2:56" ht="33.75" customHeight="1">
      <c r="B41" s="124"/>
      <c r="C41" s="124"/>
      <c r="D41" s="124"/>
      <c r="E41" s="124"/>
      <c r="F41" s="124"/>
      <c r="G41" s="177"/>
      <c r="H41" s="177"/>
      <c r="I41" s="177"/>
      <c r="K41" s="170">
        <v>60</v>
      </c>
      <c r="L41" s="171">
        <v>0</v>
      </c>
      <c r="M41" s="172">
        <v>0</v>
      </c>
      <c r="N41" s="171">
        <v>0</v>
      </c>
      <c r="O41" s="172">
        <v>0</v>
      </c>
      <c r="P41" s="171"/>
      <c r="Q41" s="172"/>
      <c r="R41" s="1096"/>
      <c r="S41" s="163">
        <v>60</v>
      </c>
      <c r="T41" s="164">
        <f t="shared" si="29"/>
        <v>0</v>
      </c>
      <c r="U41" s="164">
        <f t="shared" si="30"/>
        <v>0</v>
      </c>
      <c r="V41" s="163">
        <v>60</v>
      </c>
      <c r="W41" s="164">
        <f t="shared" si="31"/>
        <v>0</v>
      </c>
      <c r="X41" s="164">
        <f t="shared" si="32"/>
        <v>0</v>
      </c>
      <c r="Y41" s="163">
        <v>60</v>
      </c>
      <c r="Z41" s="164">
        <f t="shared" si="0"/>
        <v>0</v>
      </c>
      <c r="AA41" s="164">
        <f t="shared" si="1"/>
        <v>0</v>
      </c>
      <c r="AB41" s="1066"/>
      <c r="AC41" s="1080">
        <f t="shared" si="2"/>
        <v>0</v>
      </c>
      <c r="AD41" s="1080">
        <f t="shared" si="3"/>
        <v>0</v>
      </c>
      <c r="AE41" s="1081">
        <f t="shared" si="4"/>
        <v>0</v>
      </c>
      <c r="AF41" s="1080">
        <f t="shared" si="5"/>
        <v>0</v>
      </c>
      <c r="AG41" s="1080">
        <f t="shared" si="6"/>
        <v>0</v>
      </c>
      <c r="AH41" s="1081">
        <f t="shared" si="7"/>
        <v>0</v>
      </c>
      <c r="AI41" s="1080">
        <f t="shared" si="8"/>
        <v>0</v>
      </c>
      <c r="AJ41" s="1080">
        <f t="shared" si="9"/>
        <v>0</v>
      </c>
      <c r="AK41" s="1080">
        <f t="shared" si="10"/>
        <v>0</v>
      </c>
      <c r="AL41" s="1101"/>
      <c r="AM41" s="1102">
        <f t="shared" si="23"/>
        <v>1238</v>
      </c>
      <c r="AN41" s="204">
        <f>IF(OR(AM43&lt;AM$51,AM41&gt;=AM$51),0,$Y43+(AM$51-AM41)/(AM43-AM41))</f>
        <v>0</v>
      </c>
      <c r="AO41" s="1102">
        <f t="shared" si="24"/>
        <v>701</v>
      </c>
      <c r="AP41" s="204">
        <f>IF(OR(AO43&lt;AO$51,AO41&gt;=AO$51),0,$Y43+(AO$51-AO41)/(AO43-AO41))</f>
        <v>0</v>
      </c>
      <c r="AQ41" s="1103">
        <f t="shared" si="13"/>
        <v>1939</v>
      </c>
      <c r="AR41" s="204">
        <f>IF(OR(AQ43&lt;AQ$51,AQ41&gt;=AQ$51),0,$Y43+(AQ$51-AQ41)/(AQ43-AQ41))</f>
        <v>0</v>
      </c>
      <c r="AS41" s="1102">
        <f t="shared" si="25"/>
        <v>34</v>
      </c>
      <c r="AT41" s="204">
        <f>IF(OR(AS43&lt;AS$51,AS41&gt;=AS$51),0,$Y43+(AS$51-AS41)/(AS43-AS41))</f>
        <v>0</v>
      </c>
      <c r="AU41" s="1102">
        <f t="shared" si="26"/>
        <v>62</v>
      </c>
      <c r="AV41" s="204">
        <f>IF(OR(AU43&lt;AU$51,AU41&gt;=AU$51),0,$Y43+(AU$51-AU41)/(AU43-AU41))</f>
        <v>0</v>
      </c>
      <c r="AW41" s="1103">
        <f t="shared" si="17"/>
        <v>96</v>
      </c>
      <c r="AX41" s="204">
        <f>IF(OR(AW43&lt;AW$51,AW41&gt;=AW$51),0,$Y43+(AW$51-AW41)/(AW43-AW41))</f>
        <v>0</v>
      </c>
      <c r="AY41" s="1102">
        <f t="shared" si="27"/>
        <v>0</v>
      </c>
      <c r="AZ41" s="204">
        <f>IF(OR(AY43&lt;AY$51,AY41&gt;=AY$51),0,$Y43+(AY$51-AY41)/(AY43-AY41))</f>
        <v>0</v>
      </c>
      <c r="BA41" s="1102">
        <f t="shared" si="28"/>
        <v>0</v>
      </c>
      <c r="BB41" s="204">
        <f>IF(OR(BA43&lt;BA$51,BA41&gt;=BA$51),0,$Y43+(BA$51-BA41)/(BA43-BA41))</f>
        <v>0</v>
      </c>
      <c r="BC41" s="1103">
        <f t="shared" si="21"/>
        <v>0</v>
      </c>
      <c r="BD41" s="204">
        <f>IF(OR(BC43&lt;BC$51,BC41&gt;=BC$51),0,$Y43+(BC$51-BC41)/(BC43-BC41))</f>
        <v>0</v>
      </c>
    </row>
    <row r="42" spans="2:56" ht="33.75" customHeight="1">
      <c r="B42" s="124"/>
      <c r="C42" s="124"/>
      <c r="D42" s="124"/>
      <c r="E42" s="124"/>
      <c r="F42" s="124"/>
      <c r="G42" s="177"/>
      <c r="H42" s="177"/>
      <c r="I42" s="177"/>
      <c r="K42" s="170">
        <v>61</v>
      </c>
      <c r="L42" s="171">
        <v>0</v>
      </c>
      <c r="M42" s="172">
        <v>0</v>
      </c>
      <c r="N42" s="171">
        <v>0</v>
      </c>
      <c r="O42" s="172">
        <v>0</v>
      </c>
      <c r="P42" s="171"/>
      <c r="Q42" s="172"/>
      <c r="R42" s="1096"/>
      <c r="S42" s="163">
        <v>61</v>
      </c>
      <c r="T42" s="164"/>
      <c r="U42" s="164"/>
      <c r="V42" s="163">
        <v>61</v>
      </c>
      <c r="W42" s="164"/>
      <c r="X42" s="164"/>
      <c r="Y42" s="163">
        <v>61</v>
      </c>
      <c r="Z42" s="164"/>
      <c r="AA42" s="164"/>
      <c r="AB42" s="1066"/>
      <c r="AC42" s="1080">
        <f t="shared" si="2"/>
        <v>0</v>
      </c>
      <c r="AD42" s="1080">
        <f t="shared" si="3"/>
        <v>0</v>
      </c>
      <c r="AE42" s="1081"/>
      <c r="AF42" s="1080">
        <f t="shared" si="5"/>
        <v>0</v>
      </c>
      <c r="AG42" s="1080">
        <f t="shared" si="6"/>
        <v>0</v>
      </c>
      <c r="AH42" s="1081"/>
      <c r="AI42" s="1080">
        <f t="shared" si="8"/>
        <v>0</v>
      </c>
      <c r="AJ42" s="1080">
        <f t="shared" si="9"/>
        <v>0</v>
      </c>
      <c r="AK42" s="1080"/>
      <c r="AL42" s="1101"/>
      <c r="AN42" s="204"/>
      <c r="AP42" s="204"/>
      <c r="AQ42" s="1103"/>
      <c r="AR42" s="204"/>
      <c r="AT42" s="204"/>
      <c r="AV42" s="204"/>
      <c r="AW42" s="1103"/>
      <c r="AX42" s="204"/>
      <c r="AZ42" s="204"/>
      <c r="BB42" s="204"/>
      <c r="BC42" s="1103"/>
      <c r="BD42" s="204"/>
    </row>
    <row r="43" spans="2:56" ht="33.75" customHeight="1">
      <c r="C43" s="1943" t="s">
        <v>447</v>
      </c>
      <c r="D43" s="1943"/>
      <c r="E43" s="1943"/>
      <c r="F43" s="200"/>
      <c r="G43" s="177"/>
      <c r="H43" s="177"/>
      <c r="I43" s="177"/>
      <c r="K43" s="170">
        <v>62</v>
      </c>
      <c r="L43" s="171">
        <v>0</v>
      </c>
      <c r="M43" s="172">
        <v>0</v>
      </c>
      <c r="N43" s="171">
        <v>0</v>
      </c>
      <c r="O43" s="172">
        <v>0</v>
      </c>
      <c r="P43" s="171"/>
      <c r="Q43" s="172"/>
      <c r="R43" s="1096"/>
      <c r="S43" s="163">
        <v>62</v>
      </c>
      <c r="T43" s="164">
        <f t="shared" si="29"/>
        <v>0</v>
      </c>
      <c r="U43" s="164">
        <f t="shared" si="30"/>
        <v>0</v>
      </c>
      <c r="V43" s="163">
        <v>62</v>
      </c>
      <c r="W43" s="164">
        <f t="shared" si="31"/>
        <v>0</v>
      </c>
      <c r="X43" s="164">
        <f t="shared" si="32"/>
        <v>0</v>
      </c>
      <c r="Y43" s="163">
        <v>62</v>
      </c>
      <c r="Z43" s="164">
        <f t="shared" si="0"/>
        <v>0</v>
      </c>
      <c r="AA43" s="164">
        <f t="shared" si="1"/>
        <v>0</v>
      </c>
      <c r="AB43" s="1066"/>
      <c r="AC43" s="1080">
        <f t="shared" si="2"/>
        <v>0</v>
      </c>
      <c r="AD43" s="1080">
        <f t="shared" si="3"/>
        <v>0</v>
      </c>
      <c r="AE43" s="1081">
        <f t="shared" ref="AE43:AE49" si="33">$S43*E102</f>
        <v>0</v>
      </c>
      <c r="AF43" s="1080">
        <f t="shared" si="5"/>
        <v>0</v>
      </c>
      <c r="AG43" s="1080">
        <f t="shared" si="6"/>
        <v>0</v>
      </c>
      <c r="AH43" s="1081">
        <f t="shared" ref="AH43:AH49" si="34">$S43*H102</f>
        <v>0</v>
      </c>
      <c r="AI43" s="1080">
        <f t="shared" si="8"/>
        <v>0</v>
      </c>
      <c r="AJ43" s="1080">
        <f t="shared" si="9"/>
        <v>0</v>
      </c>
      <c r="AK43" s="1080">
        <f t="shared" ref="AK43:AK49" si="35">$S43*K102</f>
        <v>0</v>
      </c>
      <c r="AL43" s="1101"/>
      <c r="AM43" s="1102">
        <f>AM41+L43</f>
        <v>1238</v>
      </c>
      <c r="AN43" s="204">
        <f t="shared" ref="AN43:AN49" si="36">IF(OR(AM44&lt;AM$51,AM43&gt;=AM$51),0,$Y44+(AM$51-AM43)/(AM44-AM43))</f>
        <v>0</v>
      </c>
      <c r="AO43" s="1102">
        <f>AO41+M43</f>
        <v>701</v>
      </c>
      <c r="AP43" s="204">
        <f t="shared" ref="AP43:AP49" si="37">IF(OR(AO44&lt;AO$51,AO43&gt;=AO$51),0,$Y44+(AO$51-AO43)/(AO44-AO43))</f>
        <v>0</v>
      </c>
      <c r="AQ43" s="1103">
        <f t="shared" si="13"/>
        <v>1939</v>
      </c>
      <c r="AR43" s="204">
        <f t="shared" ref="AR43:AR49" si="38">IF(OR(AQ44&lt;AQ$51,AQ43&gt;=AQ$51),0,$Y44+(AQ$51-AQ43)/(AQ44-AQ43))</f>
        <v>0</v>
      </c>
      <c r="AS43" s="1102">
        <f>AS41+N43</f>
        <v>34</v>
      </c>
      <c r="AT43" s="204">
        <f t="shared" ref="AT43:AT49" si="39">IF(OR(AS44&lt;AS$51,AS43&gt;=AS$51),0,$Y44+(AS$51-AS43)/(AS44-AS43))</f>
        <v>0</v>
      </c>
      <c r="AU43" s="1102">
        <f>AU41+O43</f>
        <v>62</v>
      </c>
      <c r="AV43" s="204">
        <f t="shared" ref="AV43:AV49" si="40">IF(OR(AU44&lt;AU$51,AU43&gt;=AU$51),0,$Y44+(AU$51-AU43)/(AU44-AU43))</f>
        <v>0</v>
      </c>
      <c r="AW43" s="1103">
        <f t="shared" si="17"/>
        <v>96</v>
      </c>
      <c r="AX43" s="204">
        <f t="shared" ref="AX43:AX49" si="41">IF(OR(AW44&lt;AW$51,AW43&gt;=AW$51),0,$Y44+(AW$51-AW43)/(AW44-AW43))</f>
        <v>0</v>
      </c>
      <c r="AY43" s="1102">
        <f>AY41+P43</f>
        <v>0</v>
      </c>
      <c r="AZ43" s="204">
        <f t="shared" ref="AZ43:AZ49" si="42">IF(OR(AY44&lt;AY$51,AY43&gt;=AY$51),0,$Y44+(AY$51-AY43)/(AY44-AY43))</f>
        <v>0</v>
      </c>
      <c r="BA43" s="1102">
        <f>BA41+Q43</f>
        <v>0</v>
      </c>
      <c r="BB43" s="204">
        <f t="shared" ref="BB43:BB49" si="43">IF(OR(BA44&lt;BA$51,BA43&gt;=BA$51),0,$Y44+(BA$51-BA43)/(BA44-BA43))</f>
        <v>0</v>
      </c>
      <c r="BC43" s="1103">
        <f t="shared" si="21"/>
        <v>0</v>
      </c>
      <c r="BD43" s="204">
        <f t="shared" ref="BD43:BD49" si="44">IF(OR(BC44&lt;BC$51,BC43&gt;=BC$51),0,$Y44+(BC$51-BC43)/(BC44-BC43))</f>
        <v>0</v>
      </c>
    </row>
    <row r="44" spans="2:56" ht="33.75" customHeight="1">
      <c r="B44" s="157" t="s">
        <v>734</v>
      </c>
      <c r="C44" s="138" t="s">
        <v>548</v>
      </c>
      <c r="D44" s="138" t="s">
        <v>547</v>
      </c>
      <c r="E44" s="158" t="s">
        <v>550</v>
      </c>
      <c r="F44" s="159"/>
      <c r="G44" s="124"/>
      <c r="H44" s="124"/>
      <c r="I44" s="124"/>
      <c r="K44" s="170">
        <v>63</v>
      </c>
      <c r="L44" s="171">
        <v>1</v>
      </c>
      <c r="M44" s="172">
        <v>0</v>
      </c>
      <c r="N44" s="171">
        <v>0</v>
      </c>
      <c r="O44" s="172">
        <v>0</v>
      </c>
      <c r="P44" s="171"/>
      <c r="Q44" s="172"/>
      <c r="R44" s="1096"/>
      <c r="S44" s="163">
        <v>63</v>
      </c>
      <c r="T44" s="164">
        <f t="shared" si="29"/>
        <v>-1</v>
      </c>
      <c r="U44" s="164">
        <f t="shared" si="30"/>
        <v>0</v>
      </c>
      <c r="V44" s="163">
        <v>63</v>
      </c>
      <c r="W44" s="164">
        <f t="shared" si="31"/>
        <v>0</v>
      </c>
      <c r="X44" s="164">
        <f t="shared" si="32"/>
        <v>0</v>
      </c>
      <c r="Y44" s="163">
        <v>63</v>
      </c>
      <c r="Z44" s="164">
        <f t="shared" si="0"/>
        <v>0</v>
      </c>
      <c r="AA44" s="164">
        <f t="shared" si="1"/>
        <v>0</v>
      </c>
      <c r="AB44" s="1066"/>
      <c r="AC44" s="1080">
        <f t="shared" si="2"/>
        <v>63</v>
      </c>
      <c r="AD44" s="1080">
        <f t="shared" si="3"/>
        <v>0</v>
      </c>
      <c r="AE44" s="1081">
        <f t="shared" si="33"/>
        <v>63</v>
      </c>
      <c r="AF44" s="1080">
        <f t="shared" si="5"/>
        <v>0</v>
      </c>
      <c r="AG44" s="1080">
        <f t="shared" si="6"/>
        <v>0</v>
      </c>
      <c r="AH44" s="1081">
        <f t="shared" si="34"/>
        <v>0</v>
      </c>
      <c r="AI44" s="1080">
        <f t="shared" si="8"/>
        <v>0</v>
      </c>
      <c r="AJ44" s="1080">
        <f t="shared" si="9"/>
        <v>0</v>
      </c>
      <c r="AK44" s="1080">
        <f t="shared" si="35"/>
        <v>0</v>
      </c>
      <c r="AL44" s="1101"/>
      <c r="AM44" s="1102">
        <f t="shared" si="23"/>
        <v>1239</v>
      </c>
      <c r="AN44" s="204">
        <f t="shared" si="36"/>
        <v>0</v>
      </c>
      <c r="AO44" s="1102">
        <f t="shared" si="24"/>
        <v>701</v>
      </c>
      <c r="AP44" s="204">
        <f t="shared" si="37"/>
        <v>0</v>
      </c>
      <c r="AQ44" s="1103">
        <f t="shared" si="13"/>
        <v>1940</v>
      </c>
      <c r="AR44" s="204">
        <f t="shared" si="38"/>
        <v>0</v>
      </c>
      <c r="AS44" s="1102">
        <f t="shared" si="25"/>
        <v>34</v>
      </c>
      <c r="AT44" s="204">
        <f t="shared" si="39"/>
        <v>0</v>
      </c>
      <c r="AU44" s="1102">
        <f t="shared" si="26"/>
        <v>62</v>
      </c>
      <c r="AV44" s="204">
        <f t="shared" si="40"/>
        <v>0</v>
      </c>
      <c r="AW44" s="1103">
        <f t="shared" si="17"/>
        <v>96</v>
      </c>
      <c r="AX44" s="204">
        <f t="shared" si="41"/>
        <v>0</v>
      </c>
      <c r="AY44" s="1102">
        <f t="shared" si="27"/>
        <v>0</v>
      </c>
      <c r="AZ44" s="204">
        <f t="shared" si="42"/>
        <v>0</v>
      </c>
      <c r="BA44" s="1102">
        <f t="shared" si="28"/>
        <v>0</v>
      </c>
      <c r="BB44" s="204">
        <f t="shared" si="43"/>
        <v>0</v>
      </c>
      <c r="BC44" s="1103">
        <f t="shared" si="21"/>
        <v>0</v>
      </c>
      <c r="BD44" s="204">
        <f t="shared" si="44"/>
        <v>0</v>
      </c>
    </row>
    <row r="45" spans="2:56" ht="33.75" customHeight="1">
      <c r="B45" s="1077" t="s">
        <v>397</v>
      </c>
      <c r="C45" s="1078">
        <f t="shared" ref="C45:E53" si="45">C5+C18+C31</f>
        <v>444</v>
      </c>
      <c r="D45" s="1078">
        <f t="shared" si="45"/>
        <v>269</v>
      </c>
      <c r="E45" s="1078">
        <f t="shared" si="45"/>
        <v>713</v>
      </c>
      <c r="F45" s="1079"/>
      <c r="G45" s="1946" t="s">
        <v>447</v>
      </c>
      <c r="H45" s="1946"/>
      <c r="I45" s="1946"/>
      <c r="K45" s="170">
        <v>64</v>
      </c>
      <c r="L45" s="171">
        <v>0</v>
      </c>
      <c r="M45" s="172">
        <v>0</v>
      </c>
      <c r="N45" s="171">
        <v>0</v>
      </c>
      <c r="O45" s="172">
        <v>0</v>
      </c>
      <c r="P45" s="171"/>
      <c r="Q45" s="172"/>
      <c r="R45" s="1096"/>
      <c r="S45" s="163">
        <v>64</v>
      </c>
      <c r="T45" s="164">
        <f t="shared" si="29"/>
        <v>0</v>
      </c>
      <c r="U45" s="164">
        <f t="shared" si="30"/>
        <v>0</v>
      </c>
      <c r="V45" s="163">
        <v>64</v>
      </c>
      <c r="W45" s="164">
        <f t="shared" si="31"/>
        <v>0</v>
      </c>
      <c r="X45" s="164">
        <f t="shared" si="32"/>
        <v>0</v>
      </c>
      <c r="Y45" s="163">
        <v>64</v>
      </c>
      <c r="Z45" s="164">
        <f t="shared" si="0"/>
        <v>0</v>
      </c>
      <c r="AA45" s="164">
        <f t="shared" si="1"/>
        <v>0</v>
      </c>
      <c r="AB45" s="1066"/>
      <c r="AC45" s="1080">
        <f t="shared" si="2"/>
        <v>0</v>
      </c>
      <c r="AD45" s="1080">
        <f t="shared" si="3"/>
        <v>0</v>
      </c>
      <c r="AE45" s="1081">
        <f t="shared" si="33"/>
        <v>0</v>
      </c>
      <c r="AF45" s="1080">
        <f t="shared" si="5"/>
        <v>0</v>
      </c>
      <c r="AG45" s="1080">
        <f t="shared" si="6"/>
        <v>0</v>
      </c>
      <c r="AH45" s="1081">
        <f t="shared" si="34"/>
        <v>0</v>
      </c>
      <c r="AI45" s="1080">
        <f t="shared" si="8"/>
        <v>0</v>
      </c>
      <c r="AJ45" s="1080">
        <f t="shared" si="9"/>
        <v>0</v>
      </c>
      <c r="AK45" s="1080">
        <f t="shared" si="35"/>
        <v>0</v>
      </c>
      <c r="AL45" s="1101"/>
      <c r="AM45" s="1102">
        <f t="shared" si="23"/>
        <v>1239</v>
      </c>
      <c r="AN45" s="204">
        <f t="shared" si="36"/>
        <v>0</v>
      </c>
      <c r="AO45" s="1102">
        <f t="shared" si="24"/>
        <v>701</v>
      </c>
      <c r="AP45" s="204">
        <f t="shared" si="37"/>
        <v>0</v>
      </c>
      <c r="AQ45" s="1103">
        <f t="shared" si="13"/>
        <v>1940</v>
      </c>
      <c r="AR45" s="204">
        <f t="shared" si="38"/>
        <v>0</v>
      </c>
      <c r="AS45" s="1102">
        <f t="shared" si="25"/>
        <v>34</v>
      </c>
      <c r="AT45" s="204">
        <f t="shared" si="39"/>
        <v>0</v>
      </c>
      <c r="AU45" s="1102">
        <f t="shared" si="26"/>
        <v>62</v>
      </c>
      <c r="AV45" s="204">
        <f t="shared" si="40"/>
        <v>0</v>
      </c>
      <c r="AW45" s="1103">
        <f t="shared" si="17"/>
        <v>96</v>
      </c>
      <c r="AX45" s="204">
        <f t="shared" si="41"/>
        <v>0</v>
      </c>
      <c r="AY45" s="1102">
        <f t="shared" si="27"/>
        <v>0</v>
      </c>
      <c r="AZ45" s="204">
        <f t="shared" si="42"/>
        <v>0</v>
      </c>
      <c r="BA45" s="1102">
        <f t="shared" si="28"/>
        <v>0</v>
      </c>
      <c r="BB45" s="204">
        <f t="shared" si="43"/>
        <v>0</v>
      </c>
      <c r="BC45" s="1103">
        <f t="shared" si="21"/>
        <v>0</v>
      </c>
      <c r="BD45" s="204">
        <f t="shared" si="44"/>
        <v>0</v>
      </c>
    </row>
    <row r="46" spans="2:56" ht="33.75" customHeight="1">
      <c r="B46" s="1077" t="s">
        <v>398</v>
      </c>
      <c r="C46" s="1078">
        <f t="shared" si="45"/>
        <v>679</v>
      </c>
      <c r="D46" s="1078">
        <f t="shared" si="45"/>
        <v>400</v>
      </c>
      <c r="E46" s="1078">
        <f t="shared" si="45"/>
        <v>1079</v>
      </c>
      <c r="F46" s="1079"/>
      <c r="G46" s="1939" t="s">
        <v>403</v>
      </c>
      <c r="H46" s="1939"/>
      <c r="I46" s="1939"/>
      <c r="K46" s="170">
        <v>65</v>
      </c>
      <c r="L46" s="171">
        <v>0</v>
      </c>
      <c r="M46" s="172">
        <v>0</v>
      </c>
      <c r="N46" s="171">
        <v>0</v>
      </c>
      <c r="O46" s="172">
        <v>0</v>
      </c>
      <c r="P46" s="171"/>
      <c r="Q46" s="172"/>
      <c r="R46" s="1096"/>
      <c r="S46" s="163">
        <v>65</v>
      </c>
      <c r="T46" s="164">
        <f t="shared" si="29"/>
        <v>0</v>
      </c>
      <c r="U46" s="164">
        <f t="shared" si="30"/>
        <v>0</v>
      </c>
      <c r="V46" s="163">
        <v>65</v>
      </c>
      <c r="W46" s="164">
        <f t="shared" si="31"/>
        <v>0</v>
      </c>
      <c r="X46" s="164">
        <f t="shared" si="32"/>
        <v>0</v>
      </c>
      <c r="Y46" s="163">
        <v>65</v>
      </c>
      <c r="Z46" s="164">
        <f t="shared" si="0"/>
        <v>0</v>
      </c>
      <c r="AA46" s="164">
        <f t="shared" si="1"/>
        <v>0</v>
      </c>
      <c r="AB46" s="1066"/>
      <c r="AC46" s="1080">
        <f t="shared" si="2"/>
        <v>0</v>
      </c>
      <c r="AD46" s="1080">
        <f t="shared" si="3"/>
        <v>0</v>
      </c>
      <c r="AE46" s="1081">
        <f t="shared" si="33"/>
        <v>0</v>
      </c>
      <c r="AF46" s="1080">
        <f t="shared" si="5"/>
        <v>0</v>
      </c>
      <c r="AG46" s="1080">
        <f t="shared" si="6"/>
        <v>0</v>
      </c>
      <c r="AH46" s="1081">
        <f t="shared" si="34"/>
        <v>0</v>
      </c>
      <c r="AI46" s="1080">
        <f t="shared" si="8"/>
        <v>0</v>
      </c>
      <c r="AJ46" s="1080">
        <f t="shared" si="9"/>
        <v>0</v>
      </c>
      <c r="AK46" s="1080">
        <f t="shared" si="35"/>
        <v>0</v>
      </c>
      <c r="AL46" s="1101"/>
      <c r="AM46" s="1102">
        <f t="shared" si="23"/>
        <v>1239</v>
      </c>
      <c r="AN46" s="204">
        <f t="shared" si="36"/>
        <v>0</v>
      </c>
      <c r="AO46" s="1102">
        <f t="shared" si="24"/>
        <v>701</v>
      </c>
      <c r="AP46" s="204">
        <f t="shared" si="37"/>
        <v>0</v>
      </c>
      <c r="AQ46" s="1103">
        <f t="shared" si="13"/>
        <v>1940</v>
      </c>
      <c r="AR46" s="204">
        <f t="shared" si="38"/>
        <v>0</v>
      </c>
      <c r="AS46" s="1102">
        <f t="shared" si="25"/>
        <v>34</v>
      </c>
      <c r="AT46" s="204">
        <f t="shared" si="39"/>
        <v>0</v>
      </c>
      <c r="AU46" s="1102">
        <f t="shared" si="26"/>
        <v>62</v>
      </c>
      <c r="AV46" s="204">
        <f t="shared" si="40"/>
        <v>0</v>
      </c>
      <c r="AW46" s="1103">
        <f t="shared" si="17"/>
        <v>96</v>
      </c>
      <c r="AX46" s="204">
        <f t="shared" si="41"/>
        <v>0</v>
      </c>
      <c r="AY46" s="1102">
        <f t="shared" si="27"/>
        <v>0</v>
      </c>
      <c r="AZ46" s="204">
        <f t="shared" si="42"/>
        <v>0</v>
      </c>
      <c r="BA46" s="1102">
        <f t="shared" si="28"/>
        <v>0</v>
      </c>
      <c r="BB46" s="204">
        <f t="shared" si="43"/>
        <v>0</v>
      </c>
      <c r="BC46" s="1103">
        <f t="shared" si="21"/>
        <v>0</v>
      </c>
      <c r="BD46" s="204">
        <f t="shared" si="44"/>
        <v>0</v>
      </c>
    </row>
    <row r="47" spans="2:56" ht="33.75" customHeight="1">
      <c r="B47" s="1077" t="s">
        <v>401</v>
      </c>
      <c r="C47" s="1078">
        <f t="shared" si="45"/>
        <v>127</v>
      </c>
      <c r="D47" s="1078">
        <f t="shared" si="45"/>
        <v>78</v>
      </c>
      <c r="E47" s="1078">
        <f t="shared" si="45"/>
        <v>205</v>
      </c>
      <c r="F47" s="1079"/>
      <c r="G47" s="138" t="s">
        <v>548</v>
      </c>
      <c r="H47" s="138" t="s">
        <v>547</v>
      </c>
      <c r="I47" s="158" t="s">
        <v>550</v>
      </c>
      <c r="K47" s="170">
        <v>66</v>
      </c>
      <c r="L47" s="171">
        <v>0</v>
      </c>
      <c r="M47" s="172">
        <v>0</v>
      </c>
      <c r="N47" s="171">
        <v>0</v>
      </c>
      <c r="O47" s="172">
        <v>0</v>
      </c>
      <c r="P47" s="171"/>
      <c r="Q47" s="172"/>
      <c r="R47" s="1096"/>
      <c r="S47" s="163">
        <v>66</v>
      </c>
      <c r="T47" s="164">
        <f t="shared" si="29"/>
        <v>0</v>
      </c>
      <c r="U47" s="164">
        <f t="shared" si="30"/>
        <v>0</v>
      </c>
      <c r="V47" s="163">
        <v>66</v>
      </c>
      <c r="W47" s="164">
        <f t="shared" si="31"/>
        <v>0</v>
      </c>
      <c r="X47" s="164">
        <f t="shared" si="32"/>
        <v>0</v>
      </c>
      <c r="Y47" s="163">
        <v>66</v>
      </c>
      <c r="Z47" s="164">
        <f t="shared" si="0"/>
        <v>0</v>
      </c>
      <c r="AA47" s="164">
        <f t="shared" si="1"/>
        <v>0</v>
      </c>
      <c r="AB47" s="1066"/>
      <c r="AC47" s="1080">
        <f t="shared" si="2"/>
        <v>0</v>
      </c>
      <c r="AD47" s="1080">
        <f t="shared" si="3"/>
        <v>0</v>
      </c>
      <c r="AE47" s="1081">
        <f t="shared" si="33"/>
        <v>0</v>
      </c>
      <c r="AF47" s="1080">
        <f t="shared" si="5"/>
        <v>0</v>
      </c>
      <c r="AG47" s="1080">
        <f t="shared" si="6"/>
        <v>0</v>
      </c>
      <c r="AH47" s="1081">
        <f t="shared" si="34"/>
        <v>0</v>
      </c>
      <c r="AI47" s="1080">
        <f t="shared" si="8"/>
        <v>0</v>
      </c>
      <c r="AJ47" s="1080">
        <f t="shared" si="9"/>
        <v>0</v>
      </c>
      <c r="AK47" s="1080">
        <f t="shared" si="35"/>
        <v>0</v>
      </c>
      <c r="AL47" s="1101"/>
      <c r="AM47" s="1102">
        <f t="shared" si="23"/>
        <v>1239</v>
      </c>
      <c r="AN47" s="204">
        <f t="shared" si="36"/>
        <v>0</v>
      </c>
      <c r="AO47" s="1102">
        <f t="shared" si="24"/>
        <v>701</v>
      </c>
      <c r="AP47" s="204">
        <f t="shared" si="37"/>
        <v>0</v>
      </c>
      <c r="AQ47" s="1103">
        <f t="shared" si="13"/>
        <v>1940</v>
      </c>
      <c r="AR47" s="204">
        <f t="shared" si="38"/>
        <v>0</v>
      </c>
      <c r="AS47" s="1102">
        <f t="shared" si="25"/>
        <v>34</v>
      </c>
      <c r="AT47" s="204">
        <f t="shared" si="39"/>
        <v>0</v>
      </c>
      <c r="AU47" s="1102">
        <f t="shared" si="26"/>
        <v>62</v>
      </c>
      <c r="AV47" s="204">
        <f t="shared" si="40"/>
        <v>0</v>
      </c>
      <c r="AW47" s="1103">
        <f t="shared" si="17"/>
        <v>96</v>
      </c>
      <c r="AX47" s="204">
        <f t="shared" si="41"/>
        <v>0</v>
      </c>
      <c r="AY47" s="1102">
        <f t="shared" si="27"/>
        <v>0</v>
      </c>
      <c r="AZ47" s="204">
        <f t="shared" si="42"/>
        <v>0</v>
      </c>
      <c r="BA47" s="1102">
        <f t="shared" si="28"/>
        <v>0</v>
      </c>
      <c r="BB47" s="204">
        <f t="shared" si="43"/>
        <v>0</v>
      </c>
      <c r="BC47" s="1103">
        <f t="shared" si="21"/>
        <v>0</v>
      </c>
      <c r="BD47" s="204">
        <f t="shared" si="44"/>
        <v>0</v>
      </c>
    </row>
    <row r="48" spans="2:56" ht="33.75" customHeight="1">
      <c r="B48" s="1077" t="s">
        <v>402</v>
      </c>
      <c r="C48" s="1078">
        <f t="shared" si="45"/>
        <v>15</v>
      </c>
      <c r="D48" s="1078">
        <f t="shared" si="45"/>
        <v>12</v>
      </c>
      <c r="E48" s="1078">
        <f t="shared" si="45"/>
        <v>27</v>
      </c>
      <c r="F48" s="1079"/>
      <c r="G48" s="138"/>
      <c r="H48" s="138"/>
      <c r="I48" s="158"/>
      <c r="K48" s="170">
        <v>67</v>
      </c>
      <c r="L48" s="171">
        <v>0</v>
      </c>
      <c r="M48" s="172">
        <v>0</v>
      </c>
      <c r="N48" s="171">
        <v>0</v>
      </c>
      <c r="O48" s="172">
        <v>0</v>
      </c>
      <c r="P48" s="171"/>
      <c r="Q48" s="172"/>
      <c r="R48" s="1096"/>
      <c r="S48" s="163">
        <v>67</v>
      </c>
      <c r="T48" s="164">
        <f t="shared" si="29"/>
        <v>0</v>
      </c>
      <c r="U48" s="164">
        <f t="shared" si="30"/>
        <v>0</v>
      </c>
      <c r="V48" s="163">
        <v>67</v>
      </c>
      <c r="W48" s="164">
        <f t="shared" si="31"/>
        <v>0</v>
      </c>
      <c r="X48" s="164">
        <f t="shared" si="32"/>
        <v>0</v>
      </c>
      <c r="Y48" s="163">
        <v>67</v>
      </c>
      <c r="Z48" s="164">
        <f t="shared" si="0"/>
        <v>0</v>
      </c>
      <c r="AA48" s="164">
        <f t="shared" si="1"/>
        <v>0</v>
      </c>
      <c r="AB48" s="1066"/>
      <c r="AC48" s="1080">
        <f t="shared" si="2"/>
        <v>0</v>
      </c>
      <c r="AD48" s="1080">
        <f t="shared" si="3"/>
        <v>0</v>
      </c>
      <c r="AE48" s="1081">
        <f t="shared" si="33"/>
        <v>0</v>
      </c>
      <c r="AF48" s="1080">
        <f t="shared" si="5"/>
        <v>0</v>
      </c>
      <c r="AG48" s="1080">
        <f t="shared" si="6"/>
        <v>0</v>
      </c>
      <c r="AH48" s="1081">
        <f t="shared" si="34"/>
        <v>0</v>
      </c>
      <c r="AI48" s="1080">
        <f t="shared" si="8"/>
        <v>0</v>
      </c>
      <c r="AJ48" s="1080">
        <f t="shared" si="9"/>
        <v>0</v>
      </c>
      <c r="AK48" s="1080">
        <f t="shared" si="35"/>
        <v>0</v>
      </c>
      <c r="AL48" s="1101"/>
      <c r="AM48" s="1102">
        <f t="shared" si="23"/>
        <v>1239</v>
      </c>
      <c r="AN48" s="204">
        <f t="shared" si="36"/>
        <v>0</v>
      </c>
      <c r="AO48" s="1102">
        <f t="shared" si="24"/>
        <v>701</v>
      </c>
      <c r="AP48" s="204">
        <f t="shared" si="37"/>
        <v>0</v>
      </c>
      <c r="AQ48" s="1103">
        <f t="shared" si="13"/>
        <v>1940</v>
      </c>
      <c r="AR48" s="204">
        <f t="shared" si="38"/>
        <v>0</v>
      </c>
      <c r="AS48" s="1102">
        <f t="shared" si="25"/>
        <v>34</v>
      </c>
      <c r="AT48" s="204">
        <f t="shared" si="39"/>
        <v>0</v>
      </c>
      <c r="AU48" s="1102">
        <f t="shared" si="26"/>
        <v>62</v>
      </c>
      <c r="AV48" s="204">
        <f t="shared" si="40"/>
        <v>0</v>
      </c>
      <c r="AW48" s="1103">
        <f t="shared" si="17"/>
        <v>96</v>
      </c>
      <c r="AX48" s="204">
        <f t="shared" si="41"/>
        <v>0</v>
      </c>
      <c r="AY48" s="1102">
        <f t="shared" si="27"/>
        <v>0</v>
      </c>
      <c r="AZ48" s="204">
        <f t="shared" si="42"/>
        <v>0</v>
      </c>
      <c r="BA48" s="1102">
        <f t="shared" si="28"/>
        <v>0</v>
      </c>
      <c r="BB48" s="204">
        <f t="shared" si="43"/>
        <v>0</v>
      </c>
      <c r="BC48" s="1103">
        <f t="shared" si="21"/>
        <v>0</v>
      </c>
      <c r="BD48" s="204">
        <f t="shared" si="44"/>
        <v>0</v>
      </c>
    </row>
    <row r="49" spans="2:56" ht="33.75" customHeight="1">
      <c r="B49" s="1077" t="s">
        <v>404</v>
      </c>
      <c r="C49" s="1078">
        <f t="shared" si="45"/>
        <v>3</v>
      </c>
      <c r="D49" s="1078">
        <f t="shared" si="45"/>
        <v>3</v>
      </c>
      <c r="E49" s="1078">
        <f t="shared" si="45"/>
        <v>6</v>
      </c>
      <c r="F49" s="1079"/>
      <c r="G49" s="1104"/>
      <c r="H49" s="1104"/>
      <c r="I49" s="1104"/>
      <c r="K49" s="170">
        <v>68</v>
      </c>
      <c r="L49" s="178">
        <v>0</v>
      </c>
      <c r="M49" s="179">
        <v>0</v>
      </c>
      <c r="N49" s="178">
        <v>0</v>
      </c>
      <c r="O49" s="179">
        <v>0</v>
      </c>
      <c r="P49" s="178"/>
      <c r="Q49" s="179"/>
      <c r="R49" s="1096"/>
      <c r="S49" s="163">
        <v>68</v>
      </c>
      <c r="T49" s="164">
        <f>-L49</f>
        <v>0</v>
      </c>
      <c r="U49" s="164">
        <f>M49</f>
        <v>0</v>
      </c>
      <c r="V49" s="163">
        <v>68</v>
      </c>
      <c r="W49" s="164">
        <f>-N49</f>
        <v>0</v>
      </c>
      <c r="X49" s="164">
        <f>O49</f>
        <v>0</v>
      </c>
      <c r="Y49" s="163">
        <v>68</v>
      </c>
      <c r="Z49" s="164">
        <f t="shared" si="0"/>
        <v>0</v>
      </c>
      <c r="AA49" s="164">
        <f t="shared" si="1"/>
        <v>0</v>
      </c>
      <c r="AB49" s="1066"/>
      <c r="AC49" s="1080">
        <f t="shared" si="2"/>
        <v>0</v>
      </c>
      <c r="AD49" s="1080">
        <f t="shared" si="3"/>
        <v>0</v>
      </c>
      <c r="AE49" s="1081">
        <f t="shared" si="33"/>
        <v>0</v>
      </c>
      <c r="AF49" s="1080">
        <f t="shared" si="5"/>
        <v>0</v>
      </c>
      <c r="AG49" s="1080">
        <f t="shared" si="6"/>
        <v>0</v>
      </c>
      <c r="AH49" s="1081">
        <f t="shared" si="34"/>
        <v>0</v>
      </c>
      <c r="AI49" s="1080">
        <f t="shared" si="8"/>
        <v>0</v>
      </c>
      <c r="AJ49" s="1080">
        <f t="shared" si="9"/>
        <v>0</v>
      </c>
      <c r="AK49" s="1080">
        <f t="shared" si="35"/>
        <v>0</v>
      </c>
      <c r="AL49" s="1101"/>
      <c r="AM49" s="1102">
        <f t="shared" si="23"/>
        <v>1239</v>
      </c>
      <c r="AN49" s="204">
        <f t="shared" si="36"/>
        <v>0</v>
      </c>
      <c r="AO49" s="1102">
        <f t="shared" si="24"/>
        <v>701</v>
      </c>
      <c r="AP49" s="204">
        <f t="shared" si="37"/>
        <v>0</v>
      </c>
      <c r="AQ49" s="1103">
        <f t="shared" si="13"/>
        <v>1940</v>
      </c>
      <c r="AR49" s="204">
        <f t="shared" si="38"/>
        <v>0</v>
      </c>
      <c r="AS49" s="1102">
        <f t="shared" si="25"/>
        <v>34</v>
      </c>
      <c r="AT49" s="204">
        <f t="shared" si="39"/>
        <v>0</v>
      </c>
      <c r="AU49" s="1102">
        <f t="shared" si="26"/>
        <v>62</v>
      </c>
      <c r="AV49" s="204">
        <f t="shared" si="40"/>
        <v>0</v>
      </c>
      <c r="AW49" s="1103">
        <f t="shared" si="17"/>
        <v>96</v>
      </c>
      <c r="AX49" s="204">
        <f t="shared" si="41"/>
        <v>0</v>
      </c>
      <c r="AY49" s="1102">
        <f t="shared" si="27"/>
        <v>0</v>
      </c>
      <c r="AZ49" s="204">
        <f t="shared" si="42"/>
        <v>0</v>
      </c>
      <c r="BA49" s="1102">
        <f t="shared" si="28"/>
        <v>0</v>
      </c>
      <c r="BB49" s="204">
        <f t="shared" si="43"/>
        <v>0</v>
      </c>
      <c r="BC49" s="1103">
        <f t="shared" si="21"/>
        <v>0</v>
      </c>
      <c r="BD49" s="204">
        <f t="shared" si="44"/>
        <v>0</v>
      </c>
    </row>
    <row r="50" spans="2:56" ht="33.75" customHeight="1">
      <c r="B50" s="1077" t="s">
        <v>405</v>
      </c>
      <c r="C50" s="1078">
        <f t="shared" si="45"/>
        <v>3</v>
      </c>
      <c r="D50" s="1078">
        <f t="shared" si="45"/>
        <v>1</v>
      </c>
      <c r="E50" s="1078">
        <f t="shared" si="45"/>
        <v>4</v>
      </c>
      <c r="F50" s="1079"/>
      <c r="G50" s="1939" t="s">
        <v>407</v>
      </c>
      <c r="H50" s="1939"/>
      <c r="I50" s="1939"/>
      <c r="K50" s="180" t="s">
        <v>447</v>
      </c>
      <c r="L50" s="181">
        <f t="shared" ref="L50:Q50" si="46">SUM(L4:L49)</f>
        <v>1239</v>
      </c>
      <c r="M50" s="182">
        <f t="shared" si="46"/>
        <v>701</v>
      </c>
      <c r="N50" s="181">
        <f t="shared" si="46"/>
        <v>34</v>
      </c>
      <c r="O50" s="182">
        <f t="shared" si="46"/>
        <v>62</v>
      </c>
      <c r="P50" s="181">
        <f t="shared" si="46"/>
        <v>0</v>
      </c>
      <c r="Q50" s="182">
        <f t="shared" si="46"/>
        <v>0</v>
      </c>
      <c r="R50" s="1096"/>
      <c r="S50" s="183" t="s">
        <v>447</v>
      </c>
      <c r="T50" s="184">
        <f>SUM(T4:T49)</f>
        <v>-1239</v>
      </c>
      <c r="U50" s="184">
        <f>SUM(U4:U49)</f>
        <v>701</v>
      </c>
      <c r="V50" s="1086"/>
      <c r="W50" s="184">
        <f>SUM(W4:W49)</f>
        <v>-34</v>
      </c>
      <c r="X50" s="184">
        <f>SUM(X4:X49)</f>
        <v>62</v>
      </c>
      <c r="Y50" s="1086"/>
      <c r="Z50" s="184">
        <f>SUM(Z4:Z49)</f>
        <v>0</v>
      </c>
      <c r="AA50" s="184">
        <f>SUM(AA4:AA49)</f>
        <v>0</v>
      </c>
      <c r="AB50" s="1066"/>
      <c r="AC50" s="1087">
        <f t="shared" ref="AC50:AK50" si="47">SUM(AC4:AC49)</f>
        <v>37290</v>
      </c>
      <c r="AD50" s="1087">
        <f t="shared" si="47"/>
        <v>21044</v>
      </c>
      <c r="AE50" s="1088">
        <f t="shared" si="47"/>
        <v>58334</v>
      </c>
      <c r="AF50" s="1087">
        <f t="shared" si="47"/>
        <v>1056</v>
      </c>
      <c r="AG50" s="1087">
        <f t="shared" si="47"/>
        <v>1916</v>
      </c>
      <c r="AH50" s="1088">
        <f t="shared" si="47"/>
        <v>2972</v>
      </c>
      <c r="AI50" s="1087">
        <f t="shared" si="47"/>
        <v>0</v>
      </c>
      <c r="AJ50" s="1087">
        <f t="shared" si="47"/>
        <v>0</v>
      </c>
      <c r="AK50" s="1087">
        <f t="shared" si="47"/>
        <v>0</v>
      </c>
      <c r="AL50" s="1101"/>
      <c r="AM50" s="207" t="s">
        <v>412</v>
      </c>
      <c r="AO50" s="207" t="s">
        <v>412</v>
      </c>
      <c r="AQ50" s="207" t="s">
        <v>412</v>
      </c>
      <c r="AS50" s="207" t="s">
        <v>412</v>
      </c>
      <c r="AU50" s="207" t="s">
        <v>412</v>
      </c>
      <c r="AW50" s="207" t="s">
        <v>412</v>
      </c>
      <c r="AY50" s="207" t="s">
        <v>412</v>
      </c>
      <c r="BA50" s="207" t="s">
        <v>412</v>
      </c>
      <c r="BC50" s="207" t="s">
        <v>412</v>
      </c>
    </row>
    <row r="51" spans="2:56" ht="29.25" customHeight="1">
      <c r="B51" s="1077" t="s">
        <v>406</v>
      </c>
      <c r="C51" s="1078">
        <f t="shared" si="45"/>
        <v>1</v>
      </c>
      <c r="D51" s="1078">
        <f t="shared" si="45"/>
        <v>0</v>
      </c>
      <c r="E51" s="1078">
        <f t="shared" si="45"/>
        <v>1</v>
      </c>
      <c r="F51" s="1079"/>
      <c r="G51" s="138" t="s">
        <v>548</v>
      </c>
      <c r="H51" s="138" t="s">
        <v>547</v>
      </c>
      <c r="I51" s="158" t="s">
        <v>550</v>
      </c>
      <c r="K51" s="1066"/>
      <c r="L51" s="188">
        <f>L50/$E$109</f>
        <v>0.63865979381443294</v>
      </c>
      <c r="M51" s="188">
        <f>M50/$E$109</f>
        <v>0.361340206185567</v>
      </c>
      <c r="N51" s="188">
        <f>N50/$H$109</f>
        <v>0.35416666666666669</v>
      </c>
      <c r="O51" s="188">
        <f>O50/$H$109</f>
        <v>0.64583333333333337</v>
      </c>
      <c r="P51" s="188" t="e">
        <f>P50/$K$109</f>
        <v>#DIV/0!</v>
      </c>
      <c r="Q51" s="188" t="e">
        <f>Q50/$K$109</f>
        <v>#DIV/0!</v>
      </c>
      <c r="R51" s="1096"/>
      <c r="S51" s="1066"/>
      <c r="T51" s="1066"/>
      <c r="U51" s="1066"/>
      <c r="V51" s="1086"/>
      <c r="W51" s="1066"/>
      <c r="X51" s="1066"/>
      <c r="Y51" s="1086"/>
      <c r="Z51" s="1066"/>
      <c r="AA51" s="1066"/>
      <c r="AB51" s="1066"/>
      <c r="AC51" s="1089">
        <f>AC50/L50</f>
        <v>30.09685230024213</v>
      </c>
      <c r="AD51" s="1089">
        <f>AD50/M50</f>
        <v>30.01997146932953</v>
      </c>
      <c r="AE51" s="1089">
        <f>AE50/E109</f>
        <v>30.069072164948455</v>
      </c>
      <c r="AF51" s="1089">
        <f>AF50/N50</f>
        <v>31.058823529411764</v>
      </c>
      <c r="AG51" s="1089">
        <f>AG50/O50</f>
        <v>30.903225806451612</v>
      </c>
      <c r="AH51" s="1089">
        <f>AH50/H109</f>
        <v>30.958333333333332</v>
      </c>
      <c r="AI51" s="1089" t="e">
        <f>AI50/P50</f>
        <v>#DIV/0!</v>
      </c>
      <c r="AJ51" s="1089" t="e">
        <f>AJ50/Q50</f>
        <v>#DIV/0!</v>
      </c>
      <c r="AK51" s="1089" t="e">
        <f>AK50/K109</f>
        <v>#DIV/0!</v>
      </c>
      <c r="AL51" s="1101"/>
      <c r="AM51" s="1102">
        <f>AM48/2</f>
        <v>619.5</v>
      </c>
      <c r="AO51" s="1102">
        <f>AO48/2</f>
        <v>350.5</v>
      </c>
      <c r="AQ51" s="1102">
        <f>AQ48/2</f>
        <v>970</v>
      </c>
      <c r="AS51" s="1102">
        <f>AS48/2</f>
        <v>17</v>
      </c>
      <c r="AU51" s="1102">
        <f>AU48/2</f>
        <v>31</v>
      </c>
      <c r="AW51" s="1102">
        <f>AW48/2</f>
        <v>48</v>
      </c>
      <c r="AY51" s="1102">
        <f>AY48/2</f>
        <v>0</v>
      </c>
      <c r="BA51" s="1102">
        <f>BA48/2</f>
        <v>0</v>
      </c>
      <c r="BB51" s="204"/>
      <c r="BC51" s="1102">
        <f>BC48/2</f>
        <v>0</v>
      </c>
    </row>
    <row r="52" spans="2:56" ht="29.25" customHeight="1">
      <c r="B52" s="1077" t="s">
        <v>408</v>
      </c>
      <c r="C52" s="1078">
        <f t="shared" si="45"/>
        <v>1</v>
      </c>
      <c r="D52" s="1078">
        <f t="shared" si="45"/>
        <v>0</v>
      </c>
      <c r="E52" s="1078">
        <f t="shared" si="45"/>
        <v>1</v>
      </c>
      <c r="F52" s="1079"/>
      <c r="G52" s="138"/>
      <c r="H52" s="138"/>
      <c r="I52" s="158"/>
      <c r="K52" s="1066"/>
      <c r="L52" s="1102"/>
      <c r="M52" s="1102"/>
      <c r="N52" s="1098"/>
      <c r="R52" s="1096"/>
      <c r="S52" s="1066"/>
      <c r="T52" s="1066"/>
      <c r="U52" s="1066"/>
      <c r="V52" s="1086"/>
      <c r="W52" s="1066"/>
      <c r="X52" s="1066"/>
      <c r="Y52" s="1086"/>
      <c r="Z52" s="1066"/>
      <c r="AA52" s="1066"/>
      <c r="AB52" s="1066"/>
      <c r="AC52" s="1936" t="s">
        <v>413</v>
      </c>
      <c r="AD52" s="1879"/>
      <c r="AE52" s="1879"/>
      <c r="AF52" s="142" t="s">
        <v>414</v>
      </c>
      <c r="AG52" s="143"/>
      <c r="AH52" s="1090"/>
      <c r="AI52" s="142" t="s">
        <v>415</v>
      </c>
      <c r="AJ52" s="143"/>
      <c r="AK52" s="1090"/>
      <c r="AL52" s="1101"/>
      <c r="AN52" s="204">
        <f>MAX(AN4:AN48)</f>
        <v>29.771367521367523</v>
      </c>
      <c r="AP52" s="204">
        <f>MAX(AP4:AP48)</f>
        <v>29.746212121212121</v>
      </c>
      <c r="AR52" s="204">
        <f>MAX(AR4:AR48)</f>
        <v>29.762295081967213</v>
      </c>
      <c r="AT52" s="204">
        <f>MAX(AT4:AT48)</f>
        <v>30.666666666666668</v>
      </c>
      <c r="AV52" s="204">
        <f>MAX(AV4:AV48)</f>
        <v>30.857142857142858</v>
      </c>
      <c r="AX52" s="204">
        <f>MAX(AX4:AX48)</f>
        <v>30.76923076923077</v>
      </c>
      <c r="AZ52" s="204">
        <f>MAX(AZ4:AZ48)</f>
        <v>0</v>
      </c>
      <c r="BB52" s="204">
        <f>MAX(BB4:BB48)</f>
        <v>0</v>
      </c>
      <c r="BD52" s="204">
        <f>MAX(BD4:BD48)</f>
        <v>0</v>
      </c>
    </row>
    <row r="53" spans="2:56" ht="29.25" customHeight="1">
      <c r="B53" s="1082" t="s">
        <v>409</v>
      </c>
      <c r="C53" s="1078">
        <f t="shared" si="45"/>
        <v>0</v>
      </c>
      <c r="D53" s="1078">
        <f t="shared" si="45"/>
        <v>0</v>
      </c>
      <c r="E53" s="1078">
        <f t="shared" si="45"/>
        <v>0</v>
      </c>
      <c r="F53" s="1079"/>
      <c r="G53" s="177"/>
      <c r="H53" s="177"/>
      <c r="I53" s="177"/>
      <c r="K53" s="1066"/>
      <c r="L53" s="1102"/>
      <c r="M53" s="1102"/>
      <c r="N53" s="1098"/>
      <c r="R53" s="1096"/>
      <c r="S53" s="1066"/>
      <c r="T53" s="1066"/>
      <c r="U53" s="1066"/>
      <c r="V53" s="1086"/>
      <c r="W53" s="1066"/>
      <c r="X53" s="1066"/>
      <c r="Y53" s="1086"/>
      <c r="Z53" s="1066"/>
      <c r="AA53" s="1066"/>
      <c r="AB53" s="1066"/>
      <c r="AC53" s="143" t="s">
        <v>548</v>
      </c>
      <c r="AD53" s="143" t="s">
        <v>547</v>
      </c>
      <c r="AE53" s="142" t="s">
        <v>550</v>
      </c>
      <c r="AF53" s="143" t="s">
        <v>548</v>
      </c>
      <c r="AG53" s="143" t="s">
        <v>547</v>
      </c>
      <c r="AH53" s="142" t="s">
        <v>550</v>
      </c>
      <c r="AI53" s="143" t="s">
        <v>548</v>
      </c>
      <c r="AJ53" s="143" t="s">
        <v>547</v>
      </c>
      <c r="AK53" s="142" t="s">
        <v>550</v>
      </c>
      <c r="AL53" s="1101"/>
      <c r="AN53" s="192" t="str">
        <f>INT(AN52)&amp;" ans"&amp;IF(INT((AN52-INT(AN52))*12)=0,""," "&amp;INT((AN52-INT(AN52))*12)&amp;" mois")</f>
        <v>29 ans 9 mois</v>
      </c>
      <c r="AP53" s="192" t="str">
        <f>INT(AP52)&amp;" ans"&amp;IF(INT((AP52-INT(AP52))*12)=0,""," "&amp;INT((AP52-INT(AP52))*12)&amp;" mois")</f>
        <v>29 ans 8 mois</v>
      </c>
      <c r="AR53" s="192" t="str">
        <f>INT(AR52)&amp;" ans"&amp;IF(INT((AR52-INT(AR52))*12)=0,""," "&amp;INT((AR52-INT(AR52))*12)&amp;" mois")</f>
        <v>29 ans 9 mois</v>
      </c>
      <c r="AT53" s="192" t="str">
        <f>INT(AT52)&amp;" ans"&amp;IF(INT((AT52-INT(AT52))*12)=0,""," "&amp;INT((AT52-INT(AT52))*12)&amp;" mois")</f>
        <v>30 ans 8 mois</v>
      </c>
      <c r="AV53" s="192" t="str">
        <f>INT(AV52)&amp;" ans"&amp;IF(INT((AV52-INT(AV52))*12)=0,""," "&amp;INT((AV52-INT(AV52))*12)&amp;" mois")</f>
        <v>30 ans 10 mois</v>
      </c>
      <c r="AX53" s="192" t="str">
        <f>INT(AX52)&amp;" ans"&amp;IF(INT((AX52-INT(AX52))*12)=0,""," "&amp;INT((AX52-INT(AX52))*12)&amp;" mois")</f>
        <v>30 ans 9 mois</v>
      </c>
      <c r="AZ53" s="192" t="str">
        <f>INT(AZ52)&amp;" ans"&amp;IF(INT((AZ52-INT(AZ52))*12)=0,""," "&amp;INT((AZ52-INT(AZ52))*12)&amp;" mois")</f>
        <v>0 ans</v>
      </c>
      <c r="BB53" s="192" t="str">
        <f>INT(BB52)&amp;" ans"&amp;IF(INT((BB52-INT(BB52))*12)=0,""," "&amp;INT((BB52-INT(BB52))*12)&amp;" mois")</f>
        <v>0 ans</v>
      </c>
      <c r="BD53" s="192" t="str">
        <f>INT(BD52)&amp;" ans"&amp;IF(INT((BD52-INT(BD52))*12)=0,""," "&amp;INT((BD52-INT(BD52))*12)&amp;" mois")</f>
        <v>0 ans</v>
      </c>
    </row>
    <row r="54" spans="2:56" ht="29.25" customHeight="1">
      <c r="B54" s="1083" t="s">
        <v>550</v>
      </c>
      <c r="C54" s="1084">
        <f>SUM(C45:C53)</f>
        <v>1273</v>
      </c>
      <c r="D54" s="1084">
        <f>SUM(D45:D53)</f>
        <v>763</v>
      </c>
      <c r="E54" s="1084">
        <f>SUM(E45:E53)</f>
        <v>2036</v>
      </c>
      <c r="F54" s="1079"/>
      <c r="G54" s="177"/>
      <c r="H54" s="177"/>
      <c r="I54" s="177"/>
      <c r="K54" s="1066"/>
      <c r="L54" s="1102"/>
      <c r="M54" s="1102"/>
      <c r="N54" s="1098"/>
      <c r="R54" s="1096"/>
      <c r="S54" s="1066"/>
      <c r="T54" s="1066"/>
      <c r="U54" s="1066"/>
      <c r="V54" s="1086"/>
      <c r="W54" s="1066"/>
      <c r="X54" s="1066"/>
      <c r="Y54" s="1086"/>
      <c r="Z54" s="1066"/>
      <c r="AA54" s="1066"/>
      <c r="AB54" s="1066"/>
      <c r="AC54" s="193" t="str">
        <f t="shared" ref="AC54:AK54" si="48">INT(AC51)&amp;" ans"</f>
        <v>30 ans</v>
      </c>
      <c r="AD54" s="193" t="str">
        <f t="shared" si="48"/>
        <v>30 ans</v>
      </c>
      <c r="AE54" s="194" t="str">
        <f t="shared" si="48"/>
        <v>30 ans</v>
      </c>
      <c r="AF54" s="193" t="str">
        <f t="shared" si="48"/>
        <v>31 ans</v>
      </c>
      <c r="AG54" s="193" t="str">
        <f t="shared" si="48"/>
        <v>30 ans</v>
      </c>
      <c r="AH54" s="193" t="str">
        <f t="shared" si="48"/>
        <v>30 ans</v>
      </c>
      <c r="AI54" s="193" t="e">
        <f t="shared" si="48"/>
        <v>#DIV/0!</v>
      </c>
      <c r="AJ54" s="193" t="e">
        <f t="shared" si="48"/>
        <v>#DIV/0!</v>
      </c>
      <c r="AK54" s="193" t="e">
        <f t="shared" si="48"/>
        <v>#DIV/0!</v>
      </c>
      <c r="AL54" s="1101"/>
    </row>
    <row r="55" spans="2:56" ht="21" customHeight="1">
      <c r="B55" s="124"/>
      <c r="C55" s="124"/>
      <c r="D55" s="124"/>
      <c r="E55" s="124"/>
      <c r="F55" s="124"/>
      <c r="G55" s="177"/>
      <c r="H55" s="177"/>
      <c r="I55" s="177"/>
      <c r="K55" s="1066"/>
      <c r="L55" s="1102"/>
      <c r="M55" s="1102"/>
      <c r="N55" s="1098"/>
      <c r="R55" s="1096"/>
      <c r="S55" s="1066"/>
      <c r="T55" s="1066"/>
      <c r="U55" s="1066"/>
      <c r="V55" s="1086"/>
      <c r="W55" s="1066"/>
      <c r="X55" s="1066"/>
      <c r="Y55" s="1086"/>
      <c r="Z55" s="1066"/>
      <c r="AA55" s="1066"/>
      <c r="AB55" s="1066"/>
      <c r="AC55" s="192" t="str">
        <f t="shared" ref="AC55:AK55" si="49">IF(INT((AC51-INT(AC51))*12)=0,"",INT((AC51-INT(AC51))*12)&amp;" mois")</f>
        <v>1 mois</v>
      </c>
      <c r="AD55" s="192" t="str">
        <f t="shared" si="49"/>
        <v/>
      </c>
      <c r="AE55" s="195" t="str">
        <f t="shared" si="49"/>
        <v/>
      </c>
      <c r="AF55" s="192" t="str">
        <f t="shared" si="49"/>
        <v/>
      </c>
      <c r="AG55" s="192" t="str">
        <f t="shared" si="49"/>
        <v>10 mois</v>
      </c>
      <c r="AH55" s="192" t="str">
        <f t="shared" si="49"/>
        <v>11 mois</v>
      </c>
      <c r="AI55" s="192" t="e">
        <f t="shared" si="49"/>
        <v>#DIV/0!</v>
      </c>
      <c r="AJ55" s="192" t="e">
        <f t="shared" si="49"/>
        <v>#DIV/0!</v>
      </c>
      <c r="AK55" s="192" t="e">
        <f t="shared" si="49"/>
        <v>#DIV/0!</v>
      </c>
      <c r="AL55" s="1101"/>
    </row>
    <row r="56" spans="2:56" ht="21" customHeight="1">
      <c r="B56" s="124"/>
      <c r="C56" s="124"/>
      <c r="D56" s="124"/>
      <c r="E56" s="124"/>
      <c r="G56" s="177"/>
      <c r="H56" s="177"/>
      <c r="I56" s="177"/>
    </row>
    <row r="57" spans="2:56" ht="21" customHeight="1">
      <c r="B57" s="124"/>
      <c r="C57" s="124"/>
      <c r="D57" s="124"/>
      <c r="E57" s="124"/>
      <c r="G57" s="124"/>
      <c r="H57" s="124"/>
      <c r="I57" s="124"/>
    </row>
    <row r="58" spans="2:56" ht="21" customHeight="1">
      <c r="B58" s="124"/>
      <c r="C58" s="124"/>
      <c r="D58" s="124"/>
      <c r="E58" s="124"/>
    </row>
    <row r="59" spans="2:56" ht="21" customHeight="1">
      <c r="B59" s="124"/>
      <c r="C59" s="124"/>
      <c r="D59" s="124"/>
      <c r="E59" s="124"/>
    </row>
    <row r="60" spans="2:56" ht="21" customHeight="1">
      <c r="B60" s="124"/>
      <c r="C60" s="124"/>
      <c r="D60" s="124"/>
      <c r="E60" s="124"/>
    </row>
    <row r="61" spans="2:56" ht="21" customHeight="1">
      <c r="B61" s="124"/>
      <c r="C61" s="124"/>
      <c r="D61" s="124"/>
      <c r="E61" s="124"/>
    </row>
    <row r="62" spans="2:56" ht="21" customHeight="1">
      <c r="B62" s="124"/>
      <c r="C62" s="1936" t="s">
        <v>464</v>
      </c>
      <c r="D62" s="1879"/>
      <c r="E62" s="1879"/>
      <c r="F62" s="1936" t="s">
        <v>542</v>
      </c>
      <c r="G62" s="1879"/>
      <c r="H62" s="1879"/>
      <c r="I62" s="1936" t="s">
        <v>416</v>
      </c>
      <c r="J62" s="1879"/>
      <c r="K62" s="1879"/>
      <c r="L62" s="1936" t="s">
        <v>447</v>
      </c>
      <c r="M62" s="1879"/>
      <c r="N62" s="1879"/>
    </row>
    <row r="63" spans="2:56" ht="21" customHeight="1">
      <c r="B63" s="183" t="s">
        <v>390</v>
      </c>
      <c r="C63" s="138" t="s">
        <v>548</v>
      </c>
      <c r="D63" s="138" t="s">
        <v>547</v>
      </c>
      <c r="E63" s="138" t="s">
        <v>550</v>
      </c>
      <c r="F63" s="138" t="s">
        <v>548</v>
      </c>
      <c r="G63" s="138" t="s">
        <v>547</v>
      </c>
      <c r="H63" s="138" t="s">
        <v>550</v>
      </c>
      <c r="I63" s="138" t="s">
        <v>548</v>
      </c>
      <c r="J63" s="138" t="s">
        <v>547</v>
      </c>
      <c r="K63" s="138" t="s">
        <v>550</v>
      </c>
      <c r="L63" s="138" t="s">
        <v>548</v>
      </c>
      <c r="M63" s="138" t="s">
        <v>547</v>
      </c>
      <c r="N63" s="138" t="s">
        <v>550</v>
      </c>
      <c r="AI63" s="203"/>
      <c r="AK63" s="203"/>
    </row>
    <row r="64" spans="2:56" ht="21" customHeight="1">
      <c r="B64" s="1091">
        <v>24</v>
      </c>
      <c r="C64" s="1078">
        <f t="shared" ref="C64:C101" si="50">L4</f>
        <v>1</v>
      </c>
      <c r="D64" s="1078">
        <f t="shared" ref="D64:D101" si="51">M4</f>
        <v>0</v>
      </c>
      <c r="E64" s="1092">
        <f t="shared" ref="E64:E108" si="52">SUM(C64:D64)</f>
        <v>1</v>
      </c>
      <c r="F64" s="1078">
        <f t="shared" ref="F64:F101" si="53">N4</f>
        <v>0</v>
      </c>
      <c r="G64" s="197">
        <f t="shared" ref="G64:G101" si="54">O4</f>
        <v>0</v>
      </c>
      <c r="H64" s="198">
        <f t="shared" ref="H64:H108" si="55">SUM(F64:G64)</f>
        <v>0</v>
      </c>
      <c r="I64" s="197">
        <f t="shared" ref="I64:I101" si="56">P4</f>
        <v>0</v>
      </c>
      <c r="J64" s="1078">
        <f t="shared" ref="J64:J101" si="57">Q4</f>
        <v>0</v>
      </c>
      <c r="K64" s="1092">
        <f t="shared" ref="K64:K108" si="58">SUM(I64:J64)</f>
        <v>0</v>
      </c>
      <c r="L64" s="1078">
        <f t="shared" ref="L64:L108" si="59">C64+F64+I64</f>
        <v>1</v>
      </c>
      <c r="M64" s="1078">
        <f t="shared" ref="M64:M108" si="60">D64+G64+J64</f>
        <v>0</v>
      </c>
      <c r="N64" s="1078">
        <f t="shared" ref="N64:N108" si="61">E64+H64+K64</f>
        <v>1</v>
      </c>
      <c r="AH64" s="1102"/>
      <c r="AI64" s="203"/>
      <c r="AJ64" s="1102"/>
      <c r="AK64" s="203"/>
      <c r="AL64" s="1105"/>
    </row>
    <row r="65" spans="2:38" ht="21" customHeight="1">
      <c r="B65" s="1091">
        <v>25</v>
      </c>
      <c r="C65" s="1078">
        <f t="shared" si="50"/>
        <v>0</v>
      </c>
      <c r="D65" s="1078">
        <f t="shared" si="51"/>
        <v>0</v>
      </c>
      <c r="E65" s="1092">
        <f t="shared" si="52"/>
        <v>0</v>
      </c>
      <c r="F65" s="1078">
        <f t="shared" si="53"/>
        <v>0</v>
      </c>
      <c r="G65" s="197">
        <f t="shared" si="54"/>
        <v>0</v>
      </c>
      <c r="H65" s="198">
        <f t="shared" si="55"/>
        <v>0</v>
      </c>
      <c r="I65" s="197">
        <f t="shared" si="56"/>
        <v>0</v>
      </c>
      <c r="J65" s="1078">
        <f t="shared" si="57"/>
        <v>0</v>
      </c>
      <c r="K65" s="1092">
        <f t="shared" si="58"/>
        <v>0</v>
      </c>
      <c r="L65" s="1078">
        <f t="shared" si="59"/>
        <v>0</v>
      </c>
      <c r="M65" s="1078">
        <f t="shared" si="60"/>
        <v>0</v>
      </c>
      <c r="N65" s="1078">
        <f t="shared" si="61"/>
        <v>0</v>
      </c>
      <c r="AH65" s="1102"/>
      <c r="AI65" s="203"/>
      <c r="AJ65" s="1102"/>
      <c r="AK65" s="203"/>
      <c r="AL65" s="1105"/>
    </row>
    <row r="66" spans="2:38" ht="21" customHeight="1">
      <c r="B66" s="1091">
        <v>26</v>
      </c>
      <c r="C66" s="1078">
        <f t="shared" si="50"/>
        <v>0</v>
      </c>
      <c r="D66" s="1078">
        <f t="shared" si="51"/>
        <v>1</v>
      </c>
      <c r="E66" s="1092">
        <f t="shared" si="52"/>
        <v>1</v>
      </c>
      <c r="F66" s="1078">
        <f t="shared" si="53"/>
        <v>0</v>
      </c>
      <c r="G66" s="197">
        <f t="shared" si="54"/>
        <v>0</v>
      </c>
      <c r="H66" s="198">
        <f t="shared" si="55"/>
        <v>0</v>
      </c>
      <c r="I66" s="197">
        <f t="shared" si="56"/>
        <v>0</v>
      </c>
      <c r="J66" s="1078">
        <f t="shared" si="57"/>
        <v>0</v>
      </c>
      <c r="K66" s="1092">
        <f t="shared" si="58"/>
        <v>0</v>
      </c>
      <c r="L66" s="1078">
        <f t="shared" si="59"/>
        <v>0</v>
      </c>
      <c r="M66" s="1078">
        <f t="shared" si="60"/>
        <v>1</v>
      </c>
      <c r="N66" s="1078">
        <f t="shared" si="61"/>
        <v>1</v>
      </c>
      <c r="AH66" s="1102"/>
      <c r="AI66" s="203"/>
      <c r="AJ66" s="1102"/>
      <c r="AK66" s="203"/>
      <c r="AL66" s="1105"/>
    </row>
    <row r="67" spans="2:38" ht="21" customHeight="1">
      <c r="B67" s="1091">
        <v>27</v>
      </c>
      <c r="C67" s="1078">
        <f t="shared" si="50"/>
        <v>29</v>
      </c>
      <c r="D67" s="1078">
        <f t="shared" si="51"/>
        <v>22</v>
      </c>
      <c r="E67" s="1092">
        <f t="shared" si="52"/>
        <v>51</v>
      </c>
      <c r="F67" s="1078">
        <f t="shared" si="53"/>
        <v>0</v>
      </c>
      <c r="G67" s="197">
        <f t="shared" si="54"/>
        <v>0</v>
      </c>
      <c r="H67" s="198">
        <f t="shared" si="55"/>
        <v>0</v>
      </c>
      <c r="I67" s="197">
        <f t="shared" si="56"/>
        <v>0</v>
      </c>
      <c r="J67" s="1078">
        <f t="shared" si="57"/>
        <v>0</v>
      </c>
      <c r="K67" s="1092">
        <f t="shared" si="58"/>
        <v>0</v>
      </c>
      <c r="L67" s="1078">
        <f t="shared" si="59"/>
        <v>29</v>
      </c>
      <c r="M67" s="1078">
        <f t="shared" si="60"/>
        <v>22</v>
      </c>
      <c r="N67" s="1078">
        <f t="shared" si="61"/>
        <v>51</v>
      </c>
      <c r="AH67" s="1102"/>
      <c r="AI67" s="203"/>
      <c r="AJ67" s="1102"/>
      <c r="AK67" s="203"/>
      <c r="AL67" s="1105"/>
    </row>
    <row r="68" spans="2:38" ht="21" customHeight="1">
      <c r="B68" s="1091" t="s">
        <v>417</v>
      </c>
      <c r="C68" s="1078">
        <f t="shared" si="50"/>
        <v>164</v>
      </c>
      <c r="D68" s="1078">
        <f t="shared" si="51"/>
        <v>100</v>
      </c>
      <c r="E68" s="1092">
        <f t="shared" si="52"/>
        <v>264</v>
      </c>
      <c r="F68" s="1078">
        <f t="shared" si="53"/>
        <v>1</v>
      </c>
      <c r="G68" s="197">
        <f t="shared" si="54"/>
        <v>7</v>
      </c>
      <c r="H68" s="198">
        <f t="shared" si="55"/>
        <v>8</v>
      </c>
      <c r="I68" s="197">
        <f t="shared" si="56"/>
        <v>0</v>
      </c>
      <c r="J68" s="1078">
        <f t="shared" si="57"/>
        <v>0</v>
      </c>
      <c r="K68" s="1092">
        <f t="shared" si="58"/>
        <v>0</v>
      </c>
      <c r="L68" s="1078">
        <f t="shared" si="59"/>
        <v>165</v>
      </c>
      <c r="M68" s="1078">
        <f t="shared" si="60"/>
        <v>107</v>
      </c>
      <c r="N68" s="1078">
        <f t="shared" si="61"/>
        <v>272</v>
      </c>
      <c r="AH68" s="1102"/>
      <c r="AI68" s="203"/>
      <c r="AJ68" s="1102"/>
      <c r="AK68" s="203"/>
      <c r="AL68" s="1105"/>
    </row>
    <row r="69" spans="2:38" ht="21" customHeight="1">
      <c r="B69" s="1091" t="s">
        <v>418</v>
      </c>
      <c r="C69" s="1078">
        <f t="shared" si="50"/>
        <v>245</v>
      </c>
      <c r="D69" s="1078">
        <f t="shared" si="51"/>
        <v>129</v>
      </c>
      <c r="E69" s="1092">
        <f t="shared" si="52"/>
        <v>374</v>
      </c>
      <c r="F69" s="1078">
        <f t="shared" si="53"/>
        <v>4</v>
      </c>
      <c r="G69" s="197">
        <f t="shared" si="54"/>
        <v>10</v>
      </c>
      <c r="H69" s="198">
        <f t="shared" si="55"/>
        <v>14</v>
      </c>
      <c r="I69" s="197">
        <f t="shared" si="56"/>
        <v>0</v>
      </c>
      <c r="J69" s="1078">
        <f t="shared" si="57"/>
        <v>0</v>
      </c>
      <c r="K69" s="1092">
        <f t="shared" si="58"/>
        <v>0</v>
      </c>
      <c r="L69" s="1078">
        <f t="shared" si="59"/>
        <v>249</v>
      </c>
      <c r="M69" s="1078">
        <f t="shared" si="60"/>
        <v>139</v>
      </c>
      <c r="N69" s="1078">
        <f t="shared" si="61"/>
        <v>388</v>
      </c>
      <c r="AH69" s="1102"/>
      <c r="AI69" s="203"/>
      <c r="AJ69" s="1102"/>
      <c r="AK69" s="203"/>
      <c r="AL69" s="1105"/>
    </row>
    <row r="70" spans="2:38" ht="21" customHeight="1">
      <c r="B70" s="1091" t="s">
        <v>419</v>
      </c>
      <c r="C70" s="1078">
        <f t="shared" si="50"/>
        <v>234</v>
      </c>
      <c r="D70" s="1078">
        <f t="shared" si="51"/>
        <v>132</v>
      </c>
      <c r="E70" s="1092">
        <f t="shared" si="52"/>
        <v>366</v>
      </c>
      <c r="F70" s="1078">
        <f t="shared" si="53"/>
        <v>8</v>
      </c>
      <c r="G70" s="197">
        <f t="shared" si="54"/>
        <v>8</v>
      </c>
      <c r="H70" s="198">
        <f t="shared" si="55"/>
        <v>16</v>
      </c>
      <c r="I70" s="197">
        <f t="shared" si="56"/>
        <v>0</v>
      </c>
      <c r="J70" s="1078">
        <f t="shared" si="57"/>
        <v>0</v>
      </c>
      <c r="K70" s="1092">
        <f t="shared" si="58"/>
        <v>0</v>
      </c>
      <c r="L70" s="1078">
        <f t="shared" si="59"/>
        <v>242</v>
      </c>
      <c r="M70" s="1078">
        <f t="shared" si="60"/>
        <v>140</v>
      </c>
      <c r="N70" s="1078">
        <f t="shared" si="61"/>
        <v>382</v>
      </c>
      <c r="AH70" s="1102"/>
      <c r="AI70" s="203"/>
      <c r="AJ70" s="1102"/>
      <c r="AK70" s="203"/>
      <c r="AL70" s="1105"/>
    </row>
    <row r="71" spans="2:38" ht="21" customHeight="1">
      <c r="B71" s="1091" t="s">
        <v>420</v>
      </c>
      <c r="C71" s="1078">
        <f t="shared" si="50"/>
        <v>140</v>
      </c>
      <c r="D71" s="1078">
        <f t="shared" si="51"/>
        <v>82</v>
      </c>
      <c r="E71" s="1092">
        <f t="shared" si="52"/>
        <v>222</v>
      </c>
      <c r="F71" s="1078">
        <f t="shared" si="53"/>
        <v>6</v>
      </c>
      <c r="G71" s="197">
        <f t="shared" si="54"/>
        <v>7</v>
      </c>
      <c r="H71" s="198">
        <f t="shared" si="55"/>
        <v>13</v>
      </c>
      <c r="I71" s="197">
        <f t="shared" si="56"/>
        <v>0</v>
      </c>
      <c r="J71" s="1078">
        <f t="shared" si="57"/>
        <v>0</v>
      </c>
      <c r="K71" s="1092">
        <f t="shared" si="58"/>
        <v>0</v>
      </c>
      <c r="L71" s="1078">
        <f t="shared" si="59"/>
        <v>146</v>
      </c>
      <c r="M71" s="1078">
        <f t="shared" si="60"/>
        <v>89</v>
      </c>
      <c r="N71" s="1078">
        <f t="shared" si="61"/>
        <v>235</v>
      </c>
      <c r="AH71" s="1102"/>
      <c r="AI71" s="203"/>
      <c r="AJ71" s="1102"/>
      <c r="AK71" s="203"/>
      <c r="AL71" s="1105"/>
    </row>
    <row r="72" spans="2:38" ht="21" customHeight="1">
      <c r="B72" s="1091" t="s">
        <v>421</v>
      </c>
      <c r="C72" s="1078">
        <f t="shared" si="50"/>
        <v>126</v>
      </c>
      <c r="D72" s="1078">
        <f t="shared" si="51"/>
        <v>76</v>
      </c>
      <c r="E72" s="1092">
        <f t="shared" si="52"/>
        <v>202</v>
      </c>
      <c r="F72" s="1078">
        <f t="shared" si="53"/>
        <v>3</v>
      </c>
      <c r="G72" s="197">
        <f t="shared" si="54"/>
        <v>6</v>
      </c>
      <c r="H72" s="198">
        <f t="shared" si="55"/>
        <v>9</v>
      </c>
      <c r="I72" s="197">
        <f t="shared" si="56"/>
        <v>0</v>
      </c>
      <c r="J72" s="1078">
        <f t="shared" si="57"/>
        <v>0</v>
      </c>
      <c r="K72" s="1092">
        <f t="shared" si="58"/>
        <v>0</v>
      </c>
      <c r="L72" s="1078">
        <f t="shared" si="59"/>
        <v>129</v>
      </c>
      <c r="M72" s="1078">
        <f t="shared" si="60"/>
        <v>82</v>
      </c>
      <c r="N72" s="1078">
        <f t="shared" si="61"/>
        <v>211</v>
      </c>
      <c r="AH72" s="1102"/>
      <c r="AI72" s="203"/>
      <c r="AJ72" s="1102"/>
      <c r="AK72" s="203"/>
      <c r="AL72" s="1105"/>
    </row>
    <row r="73" spans="2:38" ht="21" customHeight="1">
      <c r="B73" s="1091" t="s">
        <v>422</v>
      </c>
      <c r="C73" s="1078">
        <f t="shared" si="50"/>
        <v>98</v>
      </c>
      <c r="D73" s="1078">
        <f t="shared" si="51"/>
        <v>45</v>
      </c>
      <c r="E73" s="1092">
        <f t="shared" si="52"/>
        <v>143</v>
      </c>
      <c r="F73" s="1078">
        <f t="shared" si="53"/>
        <v>4</v>
      </c>
      <c r="G73" s="197">
        <f t="shared" si="54"/>
        <v>7</v>
      </c>
      <c r="H73" s="198">
        <f t="shared" si="55"/>
        <v>11</v>
      </c>
      <c r="I73" s="197">
        <f t="shared" si="56"/>
        <v>0</v>
      </c>
      <c r="J73" s="1078">
        <f t="shared" si="57"/>
        <v>0</v>
      </c>
      <c r="K73" s="1092">
        <f t="shared" si="58"/>
        <v>0</v>
      </c>
      <c r="L73" s="1078">
        <f t="shared" si="59"/>
        <v>102</v>
      </c>
      <c r="M73" s="1078">
        <f t="shared" si="60"/>
        <v>52</v>
      </c>
      <c r="N73" s="1078">
        <f t="shared" si="61"/>
        <v>154</v>
      </c>
      <c r="AH73" s="1102"/>
      <c r="AI73" s="203"/>
      <c r="AJ73" s="1102"/>
      <c r="AK73" s="203"/>
      <c r="AL73" s="1105"/>
    </row>
    <row r="74" spans="2:38" ht="21" customHeight="1">
      <c r="B74" s="1091" t="s">
        <v>423</v>
      </c>
      <c r="C74" s="1078">
        <f t="shared" si="50"/>
        <v>57</v>
      </c>
      <c r="D74" s="1078">
        <f t="shared" si="51"/>
        <v>28</v>
      </c>
      <c r="E74" s="1092">
        <f t="shared" si="52"/>
        <v>85</v>
      </c>
      <c r="F74" s="1078">
        <f t="shared" si="53"/>
        <v>3</v>
      </c>
      <c r="G74" s="197">
        <f t="shared" si="54"/>
        <v>9</v>
      </c>
      <c r="H74" s="198">
        <f t="shared" si="55"/>
        <v>12</v>
      </c>
      <c r="I74" s="197">
        <f t="shared" si="56"/>
        <v>0</v>
      </c>
      <c r="J74" s="1078">
        <f t="shared" si="57"/>
        <v>0</v>
      </c>
      <c r="K74" s="1092">
        <f t="shared" si="58"/>
        <v>0</v>
      </c>
      <c r="L74" s="1078">
        <f t="shared" si="59"/>
        <v>60</v>
      </c>
      <c r="M74" s="1078">
        <f t="shared" si="60"/>
        <v>37</v>
      </c>
      <c r="N74" s="1078">
        <f t="shared" si="61"/>
        <v>97</v>
      </c>
      <c r="AH74" s="1102"/>
      <c r="AI74" s="203"/>
      <c r="AJ74" s="1102"/>
      <c r="AK74" s="203"/>
      <c r="AL74" s="1105"/>
    </row>
    <row r="75" spans="2:38" ht="21" customHeight="1">
      <c r="B75" s="1091" t="s">
        <v>597</v>
      </c>
      <c r="C75" s="1078">
        <f t="shared" si="50"/>
        <v>47</v>
      </c>
      <c r="D75" s="1078">
        <f t="shared" si="51"/>
        <v>24</v>
      </c>
      <c r="E75" s="1092">
        <f t="shared" si="52"/>
        <v>71</v>
      </c>
      <c r="F75" s="1078">
        <f t="shared" si="53"/>
        <v>0</v>
      </c>
      <c r="G75" s="197">
        <f t="shared" si="54"/>
        <v>2</v>
      </c>
      <c r="H75" s="198">
        <f t="shared" si="55"/>
        <v>2</v>
      </c>
      <c r="I75" s="197">
        <f t="shared" si="56"/>
        <v>0</v>
      </c>
      <c r="J75" s="1078">
        <f t="shared" si="57"/>
        <v>0</v>
      </c>
      <c r="K75" s="1092">
        <f t="shared" si="58"/>
        <v>0</v>
      </c>
      <c r="L75" s="1078">
        <f t="shared" si="59"/>
        <v>47</v>
      </c>
      <c r="M75" s="1078">
        <f t="shared" si="60"/>
        <v>26</v>
      </c>
      <c r="N75" s="1078">
        <f t="shared" si="61"/>
        <v>73</v>
      </c>
      <c r="AH75" s="1102"/>
      <c r="AI75" s="203"/>
      <c r="AJ75" s="1102"/>
      <c r="AK75" s="203"/>
      <c r="AL75" s="1105"/>
    </row>
    <row r="76" spans="2:38" ht="21" customHeight="1">
      <c r="B76" s="1091" t="s">
        <v>598</v>
      </c>
      <c r="C76" s="1078">
        <f t="shared" si="50"/>
        <v>34</v>
      </c>
      <c r="D76" s="1078">
        <f t="shared" si="51"/>
        <v>22</v>
      </c>
      <c r="E76" s="1092">
        <f t="shared" si="52"/>
        <v>56</v>
      </c>
      <c r="F76" s="1078">
        <f t="shared" si="53"/>
        <v>3</v>
      </c>
      <c r="G76" s="197">
        <f t="shared" si="54"/>
        <v>1</v>
      </c>
      <c r="H76" s="198">
        <f t="shared" si="55"/>
        <v>4</v>
      </c>
      <c r="I76" s="197">
        <f t="shared" si="56"/>
        <v>0</v>
      </c>
      <c r="J76" s="1078">
        <f t="shared" si="57"/>
        <v>0</v>
      </c>
      <c r="K76" s="1092">
        <f t="shared" si="58"/>
        <v>0</v>
      </c>
      <c r="L76" s="1078">
        <f t="shared" si="59"/>
        <v>37</v>
      </c>
      <c r="M76" s="1078">
        <f t="shared" si="60"/>
        <v>23</v>
      </c>
      <c r="N76" s="1078">
        <f t="shared" si="61"/>
        <v>60</v>
      </c>
      <c r="AH76" s="1102"/>
      <c r="AI76" s="203"/>
      <c r="AJ76" s="1102"/>
      <c r="AK76" s="203"/>
      <c r="AL76" s="1105"/>
    </row>
    <row r="77" spans="2:38" ht="21" customHeight="1">
      <c r="B77" s="1091" t="s">
        <v>599</v>
      </c>
      <c r="C77" s="1078">
        <f t="shared" si="50"/>
        <v>19</v>
      </c>
      <c r="D77" s="1078">
        <f t="shared" si="51"/>
        <v>14</v>
      </c>
      <c r="E77" s="1092">
        <f t="shared" si="52"/>
        <v>33</v>
      </c>
      <c r="F77" s="1078">
        <f t="shared" si="53"/>
        <v>1</v>
      </c>
      <c r="G77" s="197">
        <f t="shared" si="54"/>
        <v>1</v>
      </c>
      <c r="H77" s="198">
        <f t="shared" si="55"/>
        <v>2</v>
      </c>
      <c r="I77" s="197">
        <f t="shared" si="56"/>
        <v>0</v>
      </c>
      <c r="J77" s="1078">
        <f t="shared" si="57"/>
        <v>0</v>
      </c>
      <c r="K77" s="1092">
        <f t="shared" si="58"/>
        <v>0</v>
      </c>
      <c r="L77" s="1078">
        <f t="shared" si="59"/>
        <v>20</v>
      </c>
      <c r="M77" s="1078">
        <f t="shared" si="60"/>
        <v>15</v>
      </c>
      <c r="N77" s="1078">
        <f t="shared" si="61"/>
        <v>35</v>
      </c>
      <c r="AH77" s="1102"/>
      <c r="AI77" s="203"/>
      <c r="AJ77" s="1102"/>
      <c r="AK77" s="203"/>
      <c r="AL77" s="1105"/>
    </row>
    <row r="78" spans="2:38" ht="21" customHeight="1">
      <c r="B78" s="1091" t="s">
        <v>600</v>
      </c>
      <c r="C78" s="1078">
        <f t="shared" si="50"/>
        <v>11</v>
      </c>
      <c r="D78" s="1078">
        <f t="shared" si="51"/>
        <v>10</v>
      </c>
      <c r="E78" s="1092">
        <f t="shared" si="52"/>
        <v>21</v>
      </c>
      <c r="F78" s="1078">
        <f t="shared" si="53"/>
        <v>0</v>
      </c>
      <c r="G78" s="197">
        <f t="shared" si="54"/>
        <v>0</v>
      </c>
      <c r="H78" s="198">
        <f t="shared" si="55"/>
        <v>0</v>
      </c>
      <c r="I78" s="197">
        <f t="shared" si="56"/>
        <v>0</v>
      </c>
      <c r="J78" s="1078">
        <f t="shared" si="57"/>
        <v>0</v>
      </c>
      <c r="K78" s="1092">
        <f t="shared" si="58"/>
        <v>0</v>
      </c>
      <c r="L78" s="1078">
        <f t="shared" si="59"/>
        <v>11</v>
      </c>
      <c r="M78" s="1078">
        <f t="shared" si="60"/>
        <v>10</v>
      </c>
      <c r="N78" s="1078">
        <f t="shared" si="61"/>
        <v>21</v>
      </c>
      <c r="AH78" s="1102"/>
      <c r="AI78" s="203"/>
      <c r="AJ78" s="1102"/>
      <c r="AK78" s="203"/>
      <c r="AL78" s="1105"/>
    </row>
    <row r="79" spans="2:38" ht="21" customHeight="1">
      <c r="B79" s="1091" t="s">
        <v>601</v>
      </c>
      <c r="C79" s="1078">
        <f t="shared" si="50"/>
        <v>12</v>
      </c>
      <c r="D79" s="1078">
        <f t="shared" si="51"/>
        <v>2</v>
      </c>
      <c r="E79" s="1092">
        <f t="shared" si="52"/>
        <v>14</v>
      </c>
      <c r="F79" s="1078">
        <f t="shared" si="53"/>
        <v>0</v>
      </c>
      <c r="G79" s="197">
        <f t="shared" si="54"/>
        <v>2</v>
      </c>
      <c r="H79" s="198">
        <f t="shared" si="55"/>
        <v>2</v>
      </c>
      <c r="I79" s="197">
        <f t="shared" si="56"/>
        <v>0</v>
      </c>
      <c r="J79" s="1078">
        <f t="shared" si="57"/>
        <v>0</v>
      </c>
      <c r="K79" s="1092">
        <f t="shared" si="58"/>
        <v>0</v>
      </c>
      <c r="L79" s="1078">
        <f t="shared" si="59"/>
        <v>12</v>
      </c>
      <c r="M79" s="1078">
        <f t="shared" si="60"/>
        <v>4</v>
      </c>
      <c r="N79" s="1078">
        <f t="shared" si="61"/>
        <v>16</v>
      </c>
      <c r="AH79" s="1102"/>
      <c r="AI79" s="203"/>
      <c r="AJ79" s="1102"/>
      <c r="AK79" s="203"/>
      <c r="AL79" s="1105"/>
    </row>
    <row r="80" spans="2:38" ht="21" customHeight="1">
      <c r="B80" s="1091" t="s">
        <v>602</v>
      </c>
      <c r="C80" s="1078">
        <f t="shared" si="50"/>
        <v>3</v>
      </c>
      <c r="D80" s="1078">
        <f t="shared" si="51"/>
        <v>2</v>
      </c>
      <c r="E80" s="1092">
        <f t="shared" si="52"/>
        <v>5</v>
      </c>
      <c r="F80" s="1078">
        <f t="shared" si="53"/>
        <v>0</v>
      </c>
      <c r="G80" s="197">
        <f t="shared" si="54"/>
        <v>0</v>
      </c>
      <c r="H80" s="198">
        <f t="shared" si="55"/>
        <v>0</v>
      </c>
      <c r="I80" s="197">
        <f t="shared" si="56"/>
        <v>0</v>
      </c>
      <c r="J80" s="1078">
        <f t="shared" si="57"/>
        <v>0</v>
      </c>
      <c r="K80" s="1092">
        <f t="shared" si="58"/>
        <v>0</v>
      </c>
      <c r="L80" s="1078">
        <f t="shared" si="59"/>
        <v>3</v>
      </c>
      <c r="M80" s="1078">
        <f t="shared" si="60"/>
        <v>2</v>
      </c>
      <c r="N80" s="1078">
        <f t="shared" si="61"/>
        <v>5</v>
      </c>
      <c r="AH80" s="1102"/>
      <c r="AI80" s="203"/>
      <c r="AJ80" s="1102"/>
      <c r="AK80" s="203"/>
      <c r="AL80" s="1105"/>
    </row>
    <row r="81" spans="2:38" ht="21" customHeight="1">
      <c r="B81" s="1091" t="s">
        <v>603</v>
      </c>
      <c r="C81" s="1078">
        <f t="shared" si="50"/>
        <v>4</v>
      </c>
      <c r="D81" s="1078">
        <f t="shared" si="51"/>
        <v>4</v>
      </c>
      <c r="E81" s="1092">
        <f t="shared" si="52"/>
        <v>8</v>
      </c>
      <c r="F81" s="1078">
        <f t="shared" si="53"/>
        <v>0</v>
      </c>
      <c r="G81" s="197">
        <f t="shared" si="54"/>
        <v>1</v>
      </c>
      <c r="H81" s="198">
        <f t="shared" si="55"/>
        <v>1</v>
      </c>
      <c r="I81" s="197">
        <f t="shared" si="56"/>
        <v>0</v>
      </c>
      <c r="J81" s="1078">
        <f t="shared" si="57"/>
        <v>0</v>
      </c>
      <c r="K81" s="1092">
        <f t="shared" si="58"/>
        <v>0</v>
      </c>
      <c r="L81" s="1078">
        <f t="shared" si="59"/>
        <v>4</v>
      </c>
      <c r="M81" s="1078">
        <f t="shared" si="60"/>
        <v>5</v>
      </c>
      <c r="N81" s="1078">
        <f t="shared" si="61"/>
        <v>9</v>
      </c>
      <c r="AH81" s="1102"/>
      <c r="AI81" s="203"/>
      <c r="AJ81" s="1102"/>
      <c r="AK81" s="203"/>
      <c r="AL81" s="1105"/>
    </row>
    <row r="82" spans="2:38" ht="21" customHeight="1">
      <c r="B82" s="1091" t="s">
        <v>604</v>
      </c>
      <c r="C82" s="1078">
        <f t="shared" si="50"/>
        <v>1</v>
      </c>
      <c r="D82" s="1078">
        <f t="shared" si="51"/>
        <v>2</v>
      </c>
      <c r="E82" s="1092">
        <f t="shared" si="52"/>
        <v>3</v>
      </c>
      <c r="F82" s="1078">
        <f t="shared" si="53"/>
        <v>0</v>
      </c>
      <c r="G82" s="197">
        <f t="shared" si="54"/>
        <v>0</v>
      </c>
      <c r="H82" s="198">
        <f t="shared" si="55"/>
        <v>0</v>
      </c>
      <c r="I82" s="197">
        <f t="shared" si="56"/>
        <v>0</v>
      </c>
      <c r="J82" s="1078">
        <f t="shared" si="57"/>
        <v>0</v>
      </c>
      <c r="K82" s="1092">
        <f t="shared" si="58"/>
        <v>0</v>
      </c>
      <c r="L82" s="1078">
        <f t="shared" si="59"/>
        <v>1</v>
      </c>
      <c r="M82" s="1078">
        <f t="shared" si="60"/>
        <v>2</v>
      </c>
      <c r="N82" s="1078">
        <f t="shared" si="61"/>
        <v>3</v>
      </c>
      <c r="AH82" s="1102"/>
      <c r="AI82" s="203"/>
      <c r="AJ82" s="1102"/>
      <c r="AK82" s="203"/>
      <c r="AL82" s="1105"/>
    </row>
    <row r="83" spans="2:38" ht="21" customHeight="1">
      <c r="B83" s="1091" t="s">
        <v>605</v>
      </c>
      <c r="C83" s="1078">
        <f t="shared" si="50"/>
        <v>3</v>
      </c>
      <c r="D83" s="1078">
        <f t="shared" si="51"/>
        <v>0</v>
      </c>
      <c r="E83" s="1092">
        <f t="shared" si="52"/>
        <v>3</v>
      </c>
      <c r="F83" s="1078">
        <f t="shared" si="53"/>
        <v>0</v>
      </c>
      <c r="G83" s="197">
        <f t="shared" si="54"/>
        <v>0</v>
      </c>
      <c r="H83" s="198">
        <f t="shared" si="55"/>
        <v>0</v>
      </c>
      <c r="I83" s="197">
        <f t="shared" si="56"/>
        <v>0</v>
      </c>
      <c r="J83" s="1078">
        <f t="shared" si="57"/>
        <v>0</v>
      </c>
      <c r="K83" s="1092">
        <f t="shared" si="58"/>
        <v>0</v>
      </c>
      <c r="L83" s="1078">
        <f t="shared" si="59"/>
        <v>3</v>
      </c>
      <c r="M83" s="1078">
        <f t="shared" si="60"/>
        <v>0</v>
      </c>
      <c r="N83" s="1078">
        <f t="shared" si="61"/>
        <v>3</v>
      </c>
      <c r="AH83" s="1102"/>
      <c r="AI83" s="203"/>
      <c r="AJ83" s="1102"/>
      <c r="AK83" s="203"/>
      <c r="AL83" s="1105"/>
    </row>
    <row r="84" spans="2:38" ht="21" customHeight="1">
      <c r="B84" s="1091" t="s">
        <v>606</v>
      </c>
      <c r="C84" s="1078">
        <f t="shared" si="50"/>
        <v>4</v>
      </c>
      <c r="D84" s="1078">
        <f t="shared" si="51"/>
        <v>2</v>
      </c>
      <c r="E84" s="1092">
        <f t="shared" si="52"/>
        <v>6</v>
      </c>
      <c r="F84" s="1078">
        <f t="shared" si="53"/>
        <v>0</v>
      </c>
      <c r="G84" s="197">
        <f t="shared" si="54"/>
        <v>1</v>
      </c>
      <c r="H84" s="198">
        <f t="shared" si="55"/>
        <v>1</v>
      </c>
      <c r="I84" s="197">
        <f t="shared" si="56"/>
        <v>0</v>
      </c>
      <c r="J84" s="1078">
        <f t="shared" si="57"/>
        <v>0</v>
      </c>
      <c r="K84" s="1092">
        <f t="shared" si="58"/>
        <v>0</v>
      </c>
      <c r="L84" s="1078">
        <f t="shared" si="59"/>
        <v>4</v>
      </c>
      <c r="M84" s="1078">
        <f t="shared" si="60"/>
        <v>3</v>
      </c>
      <c r="N84" s="1078">
        <f t="shared" si="61"/>
        <v>7</v>
      </c>
      <c r="AH84" s="1102"/>
      <c r="AI84" s="203"/>
      <c r="AJ84" s="1102"/>
      <c r="AK84" s="203"/>
      <c r="AL84" s="1105"/>
    </row>
    <row r="85" spans="2:38" ht="21" customHeight="1">
      <c r="B85" s="1091" t="s">
        <v>607</v>
      </c>
      <c r="C85" s="1078">
        <f t="shared" si="50"/>
        <v>1</v>
      </c>
      <c r="D85" s="1078">
        <f t="shared" si="51"/>
        <v>2</v>
      </c>
      <c r="E85" s="1092">
        <f t="shared" si="52"/>
        <v>3</v>
      </c>
      <c r="F85" s="1078">
        <f t="shared" si="53"/>
        <v>1</v>
      </c>
      <c r="G85" s="197">
        <f t="shared" si="54"/>
        <v>0</v>
      </c>
      <c r="H85" s="198">
        <f t="shared" si="55"/>
        <v>1</v>
      </c>
      <c r="I85" s="197">
        <f t="shared" si="56"/>
        <v>0</v>
      </c>
      <c r="J85" s="1078">
        <f t="shared" si="57"/>
        <v>0</v>
      </c>
      <c r="K85" s="1092">
        <f t="shared" si="58"/>
        <v>0</v>
      </c>
      <c r="L85" s="1078">
        <f t="shared" si="59"/>
        <v>2</v>
      </c>
      <c r="M85" s="1078">
        <f t="shared" si="60"/>
        <v>2</v>
      </c>
      <c r="N85" s="1078">
        <f t="shared" si="61"/>
        <v>4</v>
      </c>
      <c r="AH85" s="1102"/>
      <c r="AI85" s="203"/>
      <c r="AJ85" s="1102"/>
      <c r="AK85" s="203"/>
      <c r="AL85" s="1105"/>
    </row>
    <row r="86" spans="2:38" ht="21" customHeight="1">
      <c r="B86" s="1091" t="s">
        <v>608</v>
      </c>
      <c r="C86" s="1078">
        <f t="shared" si="50"/>
        <v>0</v>
      </c>
      <c r="D86" s="1078">
        <f t="shared" si="51"/>
        <v>1</v>
      </c>
      <c r="E86" s="1092">
        <f t="shared" si="52"/>
        <v>1</v>
      </c>
      <c r="F86" s="1078">
        <f t="shared" si="53"/>
        <v>0</v>
      </c>
      <c r="G86" s="197">
        <f t="shared" si="54"/>
        <v>0</v>
      </c>
      <c r="H86" s="198">
        <f t="shared" si="55"/>
        <v>0</v>
      </c>
      <c r="I86" s="197">
        <f t="shared" si="56"/>
        <v>0</v>
      </c>
      <c r="J86" s="1078">
        <f t="shared" si="57"/>
        <v>0</v>
      </c>
      <c r="K86" s="1092">
        <f t="shared" si="58"/>
        <v>0</v>
      </c>
      <c r="L86" s="1078">
        <f t="shared" si="59"/>
        <v>0</v>
      </c>
      <c r="M86" s="1078">
        <f t="shared" si="60"/>
        <v>1</v>
      </c>
      <c r="N86" s="1078">
        <f t="shared" si="61"/>
        <v>1</v>
      </c>
      <c r="AH86" s="1102"/>
      <c r="AI86" s="203"/>
      <c r="AJ86" s="1102"/>
      <c r="AK86" s="203"/>
      <c r="AL86" s="1105"/>
    </row>
    <row r="87" spans="2:38" ht="21" customHeight="1">
      <c r="B87" s="1091" t="s">
        <v>609</v>
      </c>
      <c r="C87" s="1078">
        <f t="shared" si="50"/>
        <v>0</v>
      </c>
      <c r="D87" s="1078">
        <f t="shared" si="51"/>
        <v>0</v>
      </c>
      <c r="E87" s="1092">
        <f t="shared" si="52"/>
        <v>0</v>
      </c>
      <c r="F87" s="1078">
        <f t="shared" si="53"/>
        <v>0</v>
      </c>
      <c r="G87" s="197">
        <f t="shared" si="54"/>
        <v>0</v>
      </c>
      <c r="H87" s="198">
        <f t="shared" si="55"/>
        <v>0</v>
      </c>
      <c r="I87" s="197">
        <f t="shared" si="56"/>
        <v>0</v>
      </c>
      <c r="J87" s="1078">
        <f t="shared" si="57"/>
        <v>0</v>
      </c>
      <c r="K87" s="1092">
        <f t="shared" si="58"/>
        <v>0</v>
      </c>
      <c r="L87" s="1078">
        <f t="shared" si="59"/>
        <v>0</v>
      </c>
      <c r="M87" s="1078">
        <f t="shared" si="60"/>
        <v>0</v>
      </c>
      <c r="N87" s="1078">
        <f t="shared" si="61"/>
        <v>0</v>
      </c>
      <c r="AH87" s="1102"/>
      <c r="AI87" s="203"/>
      <c r="AJ87" s="1102"/>
      <c r="AK87" s="203"/>
      <c r="AL87" s="1105"/>
    </row>
    <row r="88" spans="2:38" ht="21" customHeight="1">
      <c r="B88" s="1091" t="s">
        <v>610</v>
      </c>
      <c r="C88" s="1078">
        <f t="shared" si="50"/>
        <v>0</v>
      </c>
      <c r="D88" s="1078">
        <f t="shared" si="51"/>
        <v>0</v>
      </c>
      <c r="E88" s="1092">
        <f t="shared" si="52"/>
        <v>0</v>
      </c>
      <c r="F88" s="1078">
        <f t="shared" si="53"/>
        <v>0</v>
      </c>
      <c r="G88" s="197">
        <f t="shared" si="54"/>
        <v>0</v>
      </c>
      <c r="H88" s="198">
        <f t="shared" si="55"/>
        <v>0</v>
      </c>
      <c r="I88" s="197">
        <f t="shared" si="56"/>
        <v>0</v>
      </c>
      <c r="J88" s="1078">
        <f t="shared" si="57"/>
        <v>0</v>
      </c>
      <c r="K88" s="1092">
        <f t="shared" si="58"/>
        <v>0</v>
      </c>
      <c r="L88" s="1078">
        <f t="shared" si="59"/>
        <v>0</v>
      </c>
      <c r="M88" s="1078">
        <f t="shared" si="60"/>
        <v>0</v>
      </c>
      <c r="N88" s="1078">
        <f t="shared" si="61"/>
        <v>0</v>
      </c>
      <c r="AH88" s="1102"/>
      <c r="AI88" s="203"/>
      <c r="AJ88" s="1102"/>
      <c r="AK88" s="203"/>
      <c r="AL88" s="1105"/>
    </row>
    <row r="89" spans="2:38" ht="21" customHeight="1">
      <c r="B89" s="1091" t="s">
        <v>611</v>
      </c>
      <c r="C89" s="1078">
        <f t="shared" si="50"/>
        <v>1</v>
      </c>
      <c r="D89" s="1078">
        <f t="shared" si="51"/>
        <v>0</v>
      </c>
      <c r="E89" s="1092">
        <f t="shared" si="52"/>
        <v>1</v>
      </c>
      <c r="F89" s="1078">
        <f t="shared" si="53"/>
        <v>0</v>
      </c>
      <c r="G89" s="197">
        <f t="shared" si="54"/>
        <v>0</v>
      </c>
      <c r="H89" s="198">
        <f t="shared" si="55"/>
        <v>0</v>
      </c>
      <c r="I89" s="197">
        <f t="shared" si="56"/>
        <v>0</v>
      </c>
      <c r="J89" s="1078">
        <f t="shared" si="57"/>
        <v>0</v>
      </c>
      <c r="K89" s="1092">
        <f t="shared" si="58"/>
        <v>0</v>
      </c>
      <c r="L89" s="1078">
        <f t="shared" si="59"/>
        <v>1</v>
      </c>
      <c r="M89" s="1078">
        <f t="shared" si="60"/>
        <v>0</v>
      </c>
      <c r="N89" s="1078">
        <f t="shared" si="61"/>
        <v>1</v>
      </c>
      <c r="AH89" s="1102"/>
      <c r="AI89" s="203"/>
      <c r="AJ89" s="1102"/>
      <c r="AK89" s="203"/>
      <c r="AL89" s="1105"/>
    </row>
    <row r="90" spans="2:38" ht="21" customHeight="1">
      <c r="B90" s="1091" t="s">
        <v>612</v>
      </c>
      <c r="C90" s="1078">
        <f t="shared" si="50"/>
        <v>0</v>
      </c>
      <c r="D90" s="1078">
        <f t="shared" si="51"/>
        <v>0</v>
      </c>
      <c r="E90" s="1092">
        <f t="shared" si="52"/>
        <v>0</v>
      </c>
      <c r="F90" s="1078">
        <f t="shared" si="53"/>
        <v>0</v>
      </c>
      <c r="G90" s="197">
        <f t="shared" si="54"/>
        <v>0</v>
      </c>
      <c r="H90" s="198">
        <f t="shared" si="55"/>
        <v>0</v>
      </c>
      <c r="I90" s="197">
        <f t="shared" si="56"/>
        <v>0</v>
      </c>
      <c r="J90" s="1078">
        <f t="shared" si="57"/>
        <v>0</v>
      </c>
      <c r="K90" s="1092">
        <f t="shared" si="58"/>
        <v>0</v>
      </c>
      <c r="L90" s="1078">
        <f t="shared" si="59"/>
        <v>0</v>
      </c>
      <c r="M90" s="1078">
        <f t="shared" si="60"/>
        <v>0</v>
      </c>
      <c r="N90" s="1078">
        <f t="shared" si="61"/>
        <v>0</v>
      </c>
      <c r="AH90" s="1102"/>
      <c r="AI90" s="203"/>
      <c r="AJ90" s="1102"/>
      <c r="AK90" s="203"/>
      <c r="AL90" s="1105"/>
    </row>
    <row r="91" spans="2:38" ht="21" customHeight="1">
      <c r="B91" s="1091" t="s">
        <v>613</v>
      </c>
      <c r="C91" s="1078">
        <f t="shared" si="50"/>
        <v>0</v>
      </c>
      <c r="D91" s="1078">
        <f t="shared" si="51"/>
        <v>0</v>
      </c>
      <c r="E91" s="1092">
        <f t="shared" si="52"/>
        <v>0</v>
      </c>
      <c r="F91" s="1078">
        <f t="shared" si="53"/>
        <v>0</v>
      </c>
      <c r="G91" s="197">
        <f t="shared" si="54"/>
        <v>0</v>
      </c>
      <c r="H91" s="198">
        <f t="shared" si="55"/>
        <v>0</v>
      </c>
      <c r="I91" s="197">
        <f t="shared" si="56"/>
        <v>0</v>
      </c>
      <c r="J91" s="1078">
        <f t="shared" si="57"/>
        <v>0</v>
      </c>
      <c r="K91" s="1092">
        <f t="shared" si="58"/>
        <v>0</v>
      </c>
      <c r="L91" s="1078">
        <f t="shared" si="59"/>
        <v>0</v>
      </c>
      <c r="M91" s="1078">
        <f t="shared" si="60"/>
        <v>0</v>
      </c>
      <c r="N91" s="1078">
        <f t="shared" si="61"/>
        <v>0</v>
      </c>
      <c r="AH91" s="1102"/>
      <c r="AI91" s="203"/>
      <c r="AJ91" s="1102"/>
      <c r="AK91" s="203"/>
      <c r="AL91" s="1105"/>
    </row>
    <row r="92" spans="2:38" ht="21" customHeight="1">
      <c r="B92" s="1091" t="s">
        <v>614</v>
      </c>
      <c r="C92" s="1078">
        <f t="shared" si="50"/>
        <v>2</v>
      </c>
      <c r="D92" s="1078">
        <f t="shared" si="51"/>
        <v>0</v>
      </c>
      <c r="E92" s="1092">
        <f t="shared" si="52"/>
        <v>2</v>
      </c>
      <c r="F92" s="1078">
        <f t="shared" si="53"/>
        <v>0</v>
      </c>
      <c r="G92" s="197">
        <f t="shared" si="54"/>
        <v>0</v>
      </c>
      <c r="H92" s="198">
        <f t="shared" si="55"/>
        <v>0</v>
      </c>
      <c r="I92" s="197">
        <f t="shared" si="56"/>
        <v>0</v>
      </c>
      <c r="J92" s="1078">
        <f t="shared" si="57"/>
        <v>0</v>
      </c>
      <c r="K92" s="1092">
        <f t="shared" si="58"/>
        <v>0</v>
      </c>
      <c r="L92" s="1078">
        <f t="shared" si="59"/>
        <v>2</v>
      </c>
      <c r="M92" s="1078">
        <f t="shared" si="60"/>
        <v>0</v>
      </c>
      <c r="N92" s="1078">
        <f t="shared" si="61"/>
        <v>2</v>
      </c>
      <c r="AH92" s="1102"/>
      <c r="AI92" s="203"/>
      <c r="AJ92" s="1102"/>
      <c r="AK92" s="203"/>
      <c r="AL92" s="1105"/>
    </row>
    <row r="93" spans="2:38" ht="21" customHeight="1">
      <c r="B93" s="1091" t="s">
        <v>615</v>
      </c>
      <c r="C93" s="1078">
        <f t="shared" si="50"/>
        <v>0</v>
      </c>
      <c r="D93" s="1078">
        <f t="shared" si="51"/>
        <v>1</v>
      </c>
      <c r="E93" s="1092">
        <f t="shared" si="52"/>
        <v>1</v>
      </c>
      <c r="F93" s="1078">
        <f t="shared" si="53"/>
        <v>0</v>
      </c>
      <c r="G93" s="197">
        <f t="shared" si="54"/>
        <v>0</v>
      </c>
      <c r="H93" s="198">
        <f t="shared" si="55"/>
        <v>0</v>
      </c>
      <c r="I93" s="197">
        <f t="shared" si="56"/>
        <v>0</v>
      </c>
      <c r="J93" s="1078">
        <f t="shared" si="57"/>
        <v>0</v>
      </c>
      <c r="K93" s="1092">
        <f t="shared" si="58"/>
        <v>0</v>
      </c>
      <c r="L93" s="1078">
        <f t="shared" si="59"/>
        <v>0</v>
      </c>
      <c r="M93" s="1078">
        <f t="shared" si="60"/>
        <v>1</v>
      </c>
      <c r="N93" s="1078">
        <f t="shared" si="61"/>
        <v>1</v>
      </c>
      <c r="AH93" s="1102"/>
      <c r="AI93" s="203"/>
      <c r="AJ93" s="1102"/>
      <c r="AK93" s="203"/>
      <c r="AL93" s="1105"/>
    </row>
    <row r="94" spans="2:38" ht="21" customHeight="1">
      <c r="B94" s="1091" t="s">
        <v>616</v>
      </c>
      <c r="C94" s="1078">
        <f t="shared" si="50"/>
        <v>1</v>
      </c>
      <c r="D94" s="1078">
        <f t="shared" si="51"/>
        <v>0</v>
      </c>
      <c r="E94" s="1092">
        <f t="shared" si="52"/>
        <v>1</v>
      </c>
      <c r="F94" s="1078">
        <f t="shared" si="53"/>
        <v>0</v>
      </c>
      <c r="G94" s="197">
        <f t="shared" si="54"/>
        <v>0</v>
      </c>
      <c r="H94" s="198">
        <f t="shared" si="55"/>
        <v>0</v>
      </c>
      <c r="I94" s="197">
        <f t="shared" si="56"/>
        <v>0</v>
      </c>
      <c r="J94" s="1078">
        <f t="shared" si="57"/>
        <v>0</v>
      </c>
      <c r="K94" s="1092">
        <f t="shared" si="58"/>
        <v>0</v>
      </c>
      <c r="L94" s="1078">
        <f t="shared" si="59"/>
        <v>1</v>
      </c>
      <c r="M94" s="1078">
        <f t="shared" si="60"/>
        <v>0</v>
      </c>
      <c r="N94" s="1078">
        <f t="shared" si="61"/>
        <v>1</v>
      </c>
      <c r="AH94" s="1102"/>
      <c r="AI94" s="203"/>
      <c r="AJ94" s="1102"/>
      <c r="AK94" s="203"/>
      <c r="AL94" s="1105"/>
    </row>
    <row r="95" spans="2:38" ht="21" customHeight="1">
      <c r="B95" s="1091" t="s">
        <v>617</v>
      </c>
      <c r="C95" s="1078">
        <f t="shared" si="50"/>
        <v>0</v>
      </c>
      <c r="D95" s="1078">
        <f t="shared" si="51"/>
        <v>0</v>
      </c>
      <c r="E95" s="1092">
        <f t="shared" si="52"/>
        <v>0</v>
      </c>
      <c r="F95" s="1078">
        <f t="shared" si="53"/>
        <v>0</v>
      </c>
      <c r="G95" s="197">
        <f t="shared" si="54"/>
        <v>0</v>
      </c>
      <c r="H95" s="198">
        <f t="shared" si="55"/>
        <v>0</v>
      </c>
      <c r="I95" s="197">
        <f t="shared" si="56"/>
        <v>0</v>
      </c>
      <c r="J95" s="1078">
        <f t="shared" si="57"/>
        <v>0</v>
      </c>
      <c r="K95" s="1092">
        <f t="shared" si="58"/>
        <v>0</v>
      </c>
      <c r="L95" s="1078">
        <f t="shared" si="59"/>
        <v>0</v>
      </c>
      <c r="M95" s="1078">
        <f t="shared" si="60"/>
        <v>0</v>
      </c>
      <c r="N95" s="1078">
        <f t="shared" si="61"/>
        <v>0</v>
      </c>
      <c r="AH95" s="1102"/>
      <c r="AI95" s="203"/>
      <c r="AJ95" s="1102"/>
      <c r="AK95" s="203"/>
      <c r="AL95" s="1105"/>
    </row>
    <row r="96" spans="2:38" ht="21" customHeight="1">
      <c r="B96" s="1091" t="s">
        <v>618</v>
      </c>
      <c r="C96" s="1078">
        <f t="shared" si="50"/>
        <v>1</v>
      </c>
      <c r="D96" s="1078">
        <f t="shared" si="51"/>
        <v>0</v>
      </c>
      <c r="E96" s="1092">
        <f t="shared" si="52"/>
        <v>1</v>
      </c>
      <c r="F96" s="1078">
        <f t="shared" si="53"/>
        <v>0</v>
      </c>
      <c r="G96" s="197">
        <f t="shared" si="54"/>
        <v>0</v>
      </c>
      <c r="H96" s="198">
        <f t="shared" si="55"/>
        <v>0</v>
      </c>
      <c r="I96" s="197">
        <f t="shared" si="56"/>
        <v>0</v>
      </c>
      <c r="J96" s="1078">
        <f t="shared" si="57"/>
        <v>0</v>
      </c>
      <c r="K96" s="1092">
        <f t="shared" si="58"/>
        <v>0</v>
      </c>
      <c r="L96" s="1078">
        <f t="shared" si="59"/>
        <v>1</v>
      </c>
      <c r="M96" s="1078">
        <f t="shared" si="60"/>
        <v>0</v>
      </c>
      <c r="N96" s="1078">
        <f t="shared" si="61"/>
        <v>1</v>
      </c>
      <c r="AH96" s="1102"/>
      <c r="AI96" s="203"/>
      <c r="AJ96" s="1102"/>
      <c r="AK96" s="203"/>
      <c r="AL96" s="1105"/>
    </row>
    <row r="97" spans="2:38" ht="21" customHeight="1">
      <c r="B97" s="1091" t="s">
        <v>619</v>
      </c>
      <c r="C97" s="1078">
        <f t="shared" si="50"/>
        <v>0</v>
      </c>
      <c r="D97" s="1078">
        <f t="shared" si="51"/>
        <v>0</v>
      </c>
      <c r="E97" s="1092">
        <f t="shared" si="52"/>
        <v>0</v>
      </c>
      <c r="F97" s="1078">
        <f t="shared" si="53"/>
        <v>0</v>
      </c>
      <c r="G97" s="197">
        <f t="shared" si="54"/>
        <v>0</v>
      </c>
      <c r="H97" s="198">
        <f t="shared" si="55"/>
        <v>0</v>
      </c>
      <c r="I97" s="197">
        <f t="shared" si="56"/>
        <v>0</v>
      </c>
      <c r="J97" s="1078">
        <f t="shared" si="57"/>
        <v>0</v>
      </c>
      <c r="K97" s="1092">
        <f t="shared" si="58"/>
        <v>0</v>
      </c>
      <c r="L97" s="1078">
        <f t="shared" si="59"/>
        <v>0</v>
      </c>
      <c r="M97" s="1078">
        <f t="shared" si="60"/>
        <v>0</v>
      </c>
      <c r="N97" s="1078">
        <f t="shared" si="61"/>
        <v>0</v>
      </c>
      <c r="AH97" s="1102"/>
      <c r="AI97" s="203"/>
      <c r="AJ97" s="1102"/>
      <c r="AK97" s="203"/>
      <c r="AL97" s="1105"/>
    </row>
    <row r="98" spans="2:38" ht="21" customHeight="1">
      <c r="B98" s="1091" t="s">
        <v>620</v>
      </c>
      <c r="C98" s="1078">
        <f t="shared" si="50"/>
        <v>0</v>
      </c>
      <c r="D98" s="1078">
        <f t="shared" si="51"/>
        <v>0</v>
      </c>
      <c r="E98" s="1092">
        <f t="shared" si="52"/>
        <v>0</v>
      </c>
      <c r="F98" s="1078">
        <f t="shared" si="53"/>
        <v>0</v>
      </c>
      <c r="G98" s="197">
        <f t="shared" si="54"/>
        <v>0</v>
      </c>
      <c r="H98" s="198">
        <f t="shared" si="55"/>
        <v>0</v>
      </c>
      <c r="I98" s="197">
        <f t="shared" si="56"/>
        <v>0</v>
      </c>
      <c r="J98" s="1078">
        <f t="shared" si="57"/>
        <v>0</v>
      </c>
      <c r="K98" s="1092">
        <f t="shared" si="58"/>
        <v>0</v>
      </c>
      <c r="L98" s="1078">
        <f t="shared" si="59"/>
        <v>0</v>
      </c>
      <c r="M98" s="1078">
        <f t="shared" si="60"/>
        <v>0</v>
      </c>
      <c r="N98" s="1078">
        <f t="shared" si="61"/>
        <v>0</v>
      </c>
      <c r="AH98" s="1102"/>
      <c r="AI98" s="203"/>
      <c r="AJ98" s="1102"/>
      <c r="AK98" s="203"/>
      <c r="AL98" s="1105"/>
    </row>
    <row r="99" spans="2:38" ht="21" customHeight="1">
      <c r="B99" s="1091" t="s">
        <v>621</v>
      </c>
      <c r="C99" s="1078">
        <f t="shared" si="50"/>
        <v>0</v>
      </c>
      <c r="D99" s="1078">
        <f t="shared" si="51"/>
        <v>0</v>
      </c>
      <c r="E99" s="1092">
        <f t="shared" si="52"/>
        <v>0</v>
      </c>
      <c r="F99" s="1078">
        <f t="shared" si="53"/>
        <v>0</v>
      </c>
      <c r="G99" s="197">
        <f t="shared" si="54"/>
        <v>0</v>
      </c>
      <c r="H99" s="198">
        <f t="shared" si="55"/>
        <v>0</v>
      </c>
      <c r="I99" s="197">
        <f t="shared" si="56"/>
        <v>0</v>
      </c>
      <c r="J99" s="1078">
        <f t="shared" si="57"/>
        <v>0</v>
      </c>
      <c r="K99" s="1092">
        <f t="shared" si="58"/>
        <v>0</v>
      </c>
      <c r="L99" s="1078">
        <f t="shared" si="59"/>
        <v>0</v>
      </c>
      <c r="M99" s="1078">
        <f t="shared" si="60"/>
        <v>0</v>
      </c>
      <c r="N99" s="1078">
        <f t="shared" si="61"/>
        <v>0</v>
      </c>
      <c r="AH99" s="1102"/>
      <c r="AI99" s="203"/>
      <c r="AJ99" s="1102"/>
      <c r="AK99" s="203"/>
      <c r="AL99" s="1105"/>
    </row>
    <row r="100" spans="2:38" ht="21" customHeight="1">
      <c r="B100" s="1091" t="s">
        <v>622</v>
      </c>
      <c r="C100" s="1078">
        <f t="shared" si="50"/>
        <v>0</v>
      </c>
      <c r="D100" s="1078">
        <f t="shared" si="51"/>
        <v>0</v>
      </c>
      <c r="E100" s="1092">
        <f t="shared" si="52"/>
        <v>0</v>
      </c>
      <c r="F100" s="1078">
        <f t="shared" si="53"/>
        <v>0</v>
      </c>
      <c r="G100" s="197">
        <f t="shared" si="54"/>
        <v>0</v>
      </c>
      <c r="H100" s="198">
        <f t="shared" si="55"/>
        <v>0</v>
      </c>
      <c r="I100" s="197">
        <f t="shared" si="56"/>
        <v>0</v>
      </c>
      <c r="J100" s="1078">
        <f t="shared" si="57"/>
        <v>0</v>
      </c>
      <c r="K100" s="1092">
        <f t="shared" si="58"/>
        <v>0</v>
      </c>
      <c r="L100" s="1078">
        <f t="shared" si="59"/>
        <v>0</v>
      </c>
      <c r="M100" s="1078">
        <f t="shared" si="60"/>
        <v>0</v>
      </c>
      <c r="N100" s="1078">
        <f t="shared" si="61"/>
        <v>0</v>
      </c>
      <c r="AH100" s="1102"/>
      <c r="AI100" s="203"/>
      <c r="AJ100" s="1102"/>
      <c r="AK100" s="203"/>
      <c r="AL100" s="1105"/>
    </row>
    <row r="101" spans="2:38" ht="21" customHeight="1">
      <c r="B101" s="1091" t="s">
        <v>623</v>
      </c>
      <c r="C101" s="1078">
        <f t="shared" si="50"/>
        <v>0</v>
      </c>
      <c r="D101" s="1078">
        <f t="shared" si="51"/>
        <v>0</v>
      </c>
      <c r="E101" s="1092">
        <f t="shared" si="52"/>
        <v>0</v>
      </c>
      <c r="F101" s="1078">
        <f t="shared" si="53"/>
        <v>0</v>
      </c>
      <c r="G101" s="197">
        <f t="shared" si="54"/>
        <v>0</v>
      </c>
      <c r="H101" s="198">
        <f t="shared" si="55"/>
        <v>0</v>
      </c>
      <c r="I101" s="197">
        <f t="shared" si="56"/>
        <v>0</v>
      </c>
      <c r="J101" s="1078">
        <f t="shared" si="57"/>
        <v>0</v>
      </c>
      <c r="K101" s="1092">
        <f t="shared" si="58"/>
        <v>0</v>
      </c>
      <c r="L101" s="1078">
        <f t="shared" si="59"/>
        <v>0</v>
      </c>
      <c r="M101" s="1078">
        <f t="shared" si="60"/>
        <v>0</v>
      </c>
      <c r="N101" s="1078">
        <f t="shared" si="61"/>
        <v>0</v>
      </c>
      <c r="AH101" s="1102"/>
      <c r="AI101" s="203"/>
      <c r="AJ101" s="1102"/>
      <c r="AK101" s="203"/>
      <c r="AL101" s="1105"/>
    </row>
    <row r="102" spans="2:38" ht="21" customHeight="1">
      <c r="B102" s="1091" t="s">
        <v>624</v>
      </c>
      <c r="C102" s="1078">
        <f t="shared" ref="C102:D108" si="62">L43</f>
        <v>0</v>
      </c>
      <c r="D102" s="1078">
        <f t="shared" si="62"/>
        <v>0</v>
      </c>
      <c r="E102" s="1092">
        <f t="shared" si="52"/>
        <v>0</v>
      </c>
      <c r="F102" s="1078">
        <f t="shared" ref="F102:G108" si="63">N43</f>
        <v>0</v>
      </c>
      <c r="G102" s="197">
        <f t="shared" si="63"/>
        <v>0</v>
      </c>
      <c r="H102" s="198">
        <f t="shared" si="55"/>
        <v>0</v>
      </c>
      <c r="I102" s="197">
        <f t="shared" ref="I102:I108" si="64">P43</f>
        <v>0</v>
      </c>
      <c r="J102" s="1078">
        <f t="shared" ref="J102:J108" si="65">Q43</f>
        <v>0</v>
      </c>
      <c r="K102" s="1092">
        <f t="shared" si="58"/>
        <v>0</v>
      </c>
      <c r="L102" s="1078">
        <f t="shared" si="59"/>
        <v>0</v>
      </c>
      <c r="M102" s="1078">
        <f t="shared" si="60"/>
        <v>0</v>
      </c>
      <c r="N102" s="1078">
        <f t="shared" si="61"/>
        <v>0</v>
      </c>
      <c r="AH102" s="1102"/>
      <c r="AI102" s="203"/>
      <c r="AJ102" s="1102"/>
      <c r="AK102" s="203"/>
      <c r="AL102" s="1105"/>
    </row>
    <row r="103" spans="2:38" ht="21" customHeight="1">
      <c r="B103" s="1091" t="s">
        <v>625</v>
      </c>
      <c r="C103" s="1078">
        <f t="shared" si="62"/>
        <v>1</v>
      </c>
      <c r="D103" s="1078">
        <f t="shared" si="62"/>
        <v>0</v>
      </c>
      <c r="E103" s="1092">
        <f t="shared" si="52"/>
        <v>1</v>
      </c>
      <c r="F103" s="1078">
        <f t="shared" si="63"/>
        <v>0</v>
      </c>
      <c r="G103" s="197">
        <f t="shared" si="63"/>
        <v>0</v>
      </c>
      <c r="H103" s="198">
        <f t="shared" si="55"/>
        <v>0</v>
      </c>
      <c r="I103" s="197">
        <f t="shared" si="64"/>
        <v>0</v>
      </c>
      <c r="J103" s="1078">
        <f t="shared" si="65"/>
        <v>0</v>
      </c>
      <c r="K103" s="1092">
        <f t="shared" si="58"/>
        <v>0</v>
      </c>
      <c r="L103" s="1078">
        <f t="shared" si="59"/>
        <v>1</v>
      </c>
      <c r="M103" s="1078">
        <f t="shared" si="60"/>
        <v>0</v>
      </c>
      <c r="N103" s="1078">
        <f t="shared" si="61"/>
        <v>1</v>
      </c>
      <c r="AH103" s="1102"/>
      <c r="AI103" s="203"/>
      <c r="AJ103" s="1102"/>
      <c r="AK103" s="203"/>
      <c r="AL103" s="1105"/>
    </row>
    <row r="104" spans="2:38" ht="21" customHeight="1">
      <c r="B104" s="1091" t="s">
        <v>626</v>
      </c>
      <c r="C104" s="1078">
        <f t="shared" si="62"/>
        <v>0</v>
      </c>
      <c r="D104" s="1078">
        <f t="shared" si="62"/>
        <v>0</v>
      </c>
      <c r="E104" s="1092">
        <f t="shared" si="52"/>
        <v>0</v>
      </c>
      <c r="F104" s="1078">
        <f t="shared" si="63"/>
        <v>0</v>
      </c>
      <c r="G104" s="197">
        <f t="shared" si="63"/>
        <v>0</v>
      </c>
      <c r="H104" s="198">
        <f t="shared" si="55"/>
        <v>0</v>
      </c>
      <c r="I104" s="197">
        <f t="shared" si="64"/>
        <v>0</v>
      </c>
      <c r="J104" s="1078">
        <f t="shared" si="65"/>
        <v>0</v>
      </c>
      <c r="K104" s="1092">
        <f t="shared" si="58"/>
        <v>0</v>
      </c>
      <c r="L104" s="1078">
        <f t="shared" si="59"/>
        <v>0</v>
      </c>
      <c r="M104" s="1078">
        <f t="shared" si="60"/>
        <v>0</v>
      </c>
      <c r="N104" s="1078">
        <f t="shared" si="61"/>
        <v>0</v>
      </c>
      <c r="AH104" s="1102"/>
      <c r="AI104" s="203"/>
      <c r="AJ104" s="1102"/>
      <c r="AK104" s="203"/>
      <c r="AL104" s="1105"/>
    </row>
    <row r="105" spans="2:38" ht="21" customHeight="1">
      <c r="B105" s="1091" t="s">
        <v>627</v>
      </c>
      <c r="C105" s="1078">
        <f t="shared" si="62"/>
        <v>0</v>
      </c>
      <c r="D105" s="1078">
        <f t="shared" si="62"/>
        <v>0</v>
      </c>
      <c r="E105" s="1092">
        <f t="shared" si="52"/>
        <v>0</v>
      </c>
      <c r="F105" s="1078">
        <f t="shared" si="63"/>
        <v>0</v>
      </c>
      <c r="G105" s="197">
        <f t="shared" si="63"/>
        <v>0</v>
      </c>
      <c r="H105" s="198">
        <f t="shared" si="55"/>
        <v>0</v>
      </c>
      <c r="I105" s="197">
        <f t="shared" si="64"/>
        <v>0</v>
      </c>
      <c r="J105" s="1078">
        <f t="shared" si="65"/>
        <v>0</v>
      </c>
      <c r="K105" s="1092">
        <f t="shared" si="58"/>
        <v>0</v>
      </c>
      <c r="L105" s="1078">
        <f t="shared" si="59"/>
        <v>0</v>
      </c>
      <c r="M105" s="1078">
        <f t="shared" si="60"/>
        <v>0</v>
      </c>
      <c r="N105" s="1078">
        <f t="shared" si="61"/>
        <v>0</v>
      </c>
      <c r="AH105" s="1102"/>
      <c r="AI105" s="203"/>
      <c r="AJ105" s="1102"/>
      <c r="AK105" s="203"/>
      <c r="AL105" s="1105"/>
    </row>
    <row r="106" spans="2:38" ht="21" customHeight="1">
      <c r="B106" s="1091">
        <v>66</v>
      </c>
      <c r="C106" s="1078">
        <f t="shared" si="62"/>
        <v>0</v>
      </c>
      <c r="D106" s="1078">
        <f t="shared" si="62"/>
        <v>0</v>
      </c>
      <c r="E106" s="1092">
        <f t="shared" si="52"/>
        <v>0</v>
      </c>
      <c r="F106" s="1078">
        <f t="shared" si="63"/>
        <v>0</v>
      </c>
      <c r="G106" s="197">
        <f t="shared" si="63"/>
        <v>0</v>
      </c>
      <c r="H106" s="198">
        <f t="shared" si="55"/>
        <v>0</v>
      </c>
      <c r="I106" s="197">
        <f t="shared" si="64"/>
        <v>0</v>
      </c>
      <c r="J106" s="1078">
        <f t="shared" si="65"/>
        <v>0</v>
      </c>
      <c r="K106" s="1092">
        <f t="shared" si="58"/>
        <v>0</v>
      </c>
      <c r="L106" s="1078">
        <f t="shared" si="59"/>
        <v>0</v>
      </c>
      <c r="M106" s="1078">
        <f t="shared" si="60"/>
        <v>0</v>
      </c>
      <c r="N106" s="1078">
        <f t="shared" si="61"/>
        <v>0</v>
      </c>
      <c r="AH106" s="1102"/>
      <c r="AI106" s="203"/>
      <c r="AJ106" s="1102"/>
      <c r="AK106" s="203"/>
      <c r="AL106" s="1105"/>
    </row>
    <row r="107" spans="2:38" ht="21" customHeight="1">
      <c r="B107" s="1091">
        <v>67</v>
      </c>
      <c r="C107" s="1078">
        <f t="shared" si="62"/>
        <v>0</v>
      </c>
      <c r="D107" s="1078">
        <f t="shared" si="62"/>
        <v>0</v>
      </c>
      <c r="E107" s="1092">
        <f t="shared" si="52"/>
        <v>0</v>
      </c>
      <c r="F107" s="1078">
        <f t="shared" si="63"/>
        <v>0</v>
      </c>
      <c r="G107" s="197">
        <f t="shared" si="63"/>
        <v>0</v>
      </c>
      <c r="H107" s="198">
        <f t="shared" si="55"/>
        <v>0</v>
      </c>
      <c r="I107" s="197">
        <f t="shared" si="64"/>
        <v>0</v>
      </c>
      <c r="J107" s="1078">
        <f t="shared" si="65"/>
        <v>0</v>
      </c>
      <c r="K107" s="1092">
        <f t="shared" si="58"/>
        <v>0</v>
      </c>
      <c r="L107" s="1078">
        <f t="shared" si="59"/>
        <v>0</v>
      </c>
      <c r="M107" s="1078">
        <f t="shared" si="60"/>
        <v>0</v>
      </c>
      <c r="N107" s="1078">
        <f t="shared" si="61"/>
        <v>0</v>
      </c>
      <c r="AH107" s="1102"/>
      <c r="AI107" s="203"/>
      <c r="AJ107" s="1102"/>
      <c r="AK107" s="203"/>
      <c r="AL107" s="1105"/>
    </row>
    <row r="108" spans="2:38" ht="21" customHeight="1">
      <c r="B108" s="1091">
        <v>68</v>
      </c>
      <c r="C108" s="1078">
        <f t="shared" si="62"/>
        <v>0</v>
      </c>
      <c r="D108" s="1078">
        <f t="shared" si="62"/>
        <v>0</v>
      </c>
      <c r="E108" s="1092">
        <f t="shared" si="52"/>
        <v>0</v>
      </c>
      <c r="F108" s="1078">
        <f t="shared" si="63"/>
        <v>0</v>
      </c>
      <c r="G108" s="197">
        <f t="shared" si="63"/>
        <v>0</v>
      </c>
      <c r="H108" s="198">
        <f t="shared" si="55"/>
        <v>0</v>
      </c>
      <c r="I108" s="197">
        <f t="shared" si="64"/>
        <v>0</v>
      </c>
      <c r="J108" s="1078">
        <f t="shared" si="65"/>
        <v>0</v>
      </c>
      <c r="K108" s="1092">
        <f t="shared" si="58"/>
        <v>0</v>
      </c>
      <c r="L108" s="1078">
        <f t="shared" si="59"/>
        <v>0</v>
      </c>
      <c r="M108" s="1078">
        <f t="shared" si="60"/>
        <v>0</v>
      </c>
      <c r="N108" s="1078">
        <f t="shared" si="61"/>
        <v>0</v>
      </c>
      <c r="AH108" s="1102"/>
      <c r="AI108" s="203"/>
      <c r="AJ108" s="1102"/>
      <c r="AK108" s="203"/>
      <c r="AL108" s="1105"/>
    </row>
    <row r="109" spans="2:38" ht="21" customHeight="1">
      <c r="B109" s="1094" t="s">
        <v>447</v>
      </c>
      <c r="C109" s="1095">
        <f t="shared" ref="C109:N109" si="66">SUM(C64:C108)</f>
        <v>1239</v>
      </c>
      <c r="D109" s="1095">
        <f t="shared" si="66"/>
        <v>701</v>
      </c>
      <c r="E109" s="1095">
        <f t="shared" si="66"/>
        <v>1940</v>
      </c>
      <c r="F109" s="1095">
        <f t="shared" si="66"/>
        <v>34</v>
      </c>
      <c r="G109" s="199">
        <f t="shared" si="66"/>
        <v>62</v>
      </c>
      <c r="H109" s="199">
        <f t="shared" si="66"/>
        <v>96</v>
      </c>
      <c r="I109" s="199">
        <f t="shared" si="66"/>
        <v>0</v>
      </c>
      <c r="J109" s="1095">
        <f t="shared" si="66"/>
        <v>0</v>
      </c>
      <c r="K109" s="1095">
        <f t="shared" si="66"/>
        <v>0</v>
      </c>
      <c r="L109" s="1095">
        <f t="shared" si="66"/>
        <v>1273</v>
      </c>
      <c r="M109" s="1095">
        <f t="shared" si="66"/>
        <v>763</v>
      </c>
      <c r="N109" s="1095">
        <f t="shared" si="66"/>
        <v>2036</v>
      </c>
      <c r="AH109" s="1102"/>
      <c r="AI109" s="203"/>
      <c r="AJ109" s="1102"/>
      <c r="AK109" s="203"/>
      <c r="AL109" s="1105"/>
    </row>
    <row r="110" spans="2:38" ht="21" customHeight="1">
      <c r="AH110" s="1102"/>
      <c r="AI110" s="203"/>
      <c r="AJ110" s="1102"/>
      <c r="AK110" s="203"/>
      <c r="AL110" s="1105"/>
    </row>
    <row r="111" spans="2:38" ht="21" customHeight="1">
      <c r="AH111" s="1102"/>
      <c r="AI111" s="203"/>
      <c r="AJ111" s="1102"/>
      <c r="AK111" s="203"/>
      <c r="AL111" s="1105"/>
    </row>
    <row r="112" spans="2:38" ht="21" customHeight="1">
      <c r="C112" s="1103"/>
      <c r="D112" s="1103">
        <f>SUM(C109:E109)</f>
        <v>3880</v>
      </c>
      <c r="AH112" s="1102"/>
      <c r="AI112" s="203"/>
      <c r="AJ112" s="1102"/>
      <c r="AK112" s="203"/>
      <c r="AL112" s="1105"/>
    </row>
    <row r="113" spans="4:38" ht="21" customHeight="1">
      <c r="AH113" s="1102"/>
      <c r="AI113" s="203"/>
      <c r="AJ113" s="1102"/>
      <c r="AK113" s="203"/>
      <c r="AL113" s="1105"/>
    </row>
    <row r="114" spans="4:38" ht="21" customHeight="1">
      <c r="D114" s="1103"/>
      <c r="AH114" s="1102"/>
      <c r="AI114" s="203"/>
      <c r="AJ114" s="1102"/>
      <c r="AK114" s="203"/>
      <c r="AL114" s="1105"/>
    </row>
    <row r="115" spans="4:38" ht="21" customHeight="1">
      <c r="AH115" s="1102"/>
      <c r="AI115" s="203"/>
      <c r="AJ115" s="1102"/>
      <c r="AK115" s="203"/>
      <c r="AL115" s="1105"/>
    </row>
    <row r="116" spans="4:38" ht="21" customHeight="1">
      <c r="AH116" s="1102"/>
      <c r="AI116" s="203"/>
      <c r="AJ116" s="1102"/>
      <c r="AK116" s="203"/>
      <c r="AL116" s="1105"/>
    </row>
    <row r="117" spans="4:38" ht="21" customHeight="1">
      <c r="AH117" s="1102"/>
      <c r="AI117" s="203"/>
      <c r="AJ117" s="1102"/>
      <c r="AK117" s="203"/>
      <c r="AL117" s="1105"/>
    </row>
    <row r="118" spans="4:38" ht="21" customHeight="1">
      <c r="AH118" s="1102"/>
      <c r="AI118" s="203"/>
      <c r="AJ118" s="1102"/>
      <c r="AK118" s="203"/>
      <c r="AL118" s="1105"/>
    </row>
    <row r="119" spans="4:38" ht="21" customHeight="1">
      <c r="AH119" s="1102"/>
      <c r="AI119" s="203"/>
      <c r="AJ119" s="1102"/>
      <c r="AK119" s="203"/>
      <c r="AL119" s="1105"/>
    </row>
    <row r="120" spans="4:38" ht="21" customHeight="1">
      <c r="AH120" s="1102"/>
      <c r="AI120" s="203"/>
      <c r="AJ120" s="1102"/>
      <c r="AK120" s="203"/>
      <c r="AL120" s="1105"/>
    </row>
    <row r="121" spans="4:38" ht="21" customHeight="1">
      <c r="AH121" s="1102"/>
      <c r="AI121" s="203"/>
      <c r="AJ121" s="1102"/>
      <c r="AK121" s="203"/>
      <c r="AL121" s="1105"/>
    </row>
    <row r="122" spans="4:38" ht="21" customHeight="1">
      <c r="AH122" s="1102"/>
      <c r="AI122" s="203"/>
      <c r="AJ122" s="1102"/>
      <c r="AK122" s="203"/>
      <c r="AL122" s="1105"/>
    </row>
    <row r="123" spans="4:38" ht="21" customHeight="1">
      <c r="AH123" s="1102"/>
      <c r="AI123" s="203"/>
      <c r="AJ123" s="1102"/>
      <c r="AK123" s="203"/>
      <c r="AL123" s="1105"/>
    </row>
    <row r="124" spans="4:38" ht="21" customHeight="1">
      <c r="AH124" s="1102"/>
      <c r="AI124" s="203"/>
      <c r="AJ124" s="1102"/>
      <c r="AK124" s="203"/>
      <c r="AL124" s="1105"/>
    </row>
    <row r="125" spans="4:38" ht="21" customHeight="1">
      <c r="AH125" s="1102"/>
      <c r="AI125" s="203"/>
      <c r="AJ125" s="1102"/>
      <c r="AK125" s="203"/>
      <c r="AL125" s="1105"/>
    </row>
    <row r="126" spans="4:38" ht="21" customHeight="1">
      <c r="AH126" s="1102"/>
      <c r="AI126" s="203"/>
      <c r="AJ126" s="1102"/>
      <c r="AK126" s="203"/>
      <c r="AL126" s="1105"/>
    </row>
    <row r="127" spans="4:38" ht="21" customHeight="1">
      <c r="AH127" s="1102"/>
      <c r="AI127" s="203"/>
      <c r="AJ127" s="1102"/>
      <c r="AK127" s="203"/>
      <c r="AL127" s="1105"/>
    </row>
    <row r="128" spans="4:38" ht="21" customHeight="1">
      <c r="AH128" s="1102"/>
      <c r="AI128" s="203"/>
      <c r="AJ128" s="1102"/>
      <c r="AK128" s="203"/>
      <c r="AL128" s="1105"/>
    </row>
    <row r="129" spans="34:38" ht="21" customHeight="1">
      <c r="AH129" s="1102"/>
      <c r="AI129" s="203"/>
      <c r="AJ129" s="1102"/>
      <c r="AK129" s="203"/>
      <c r="AL129" s="1105"/>
    </row>
    <row r="130" spans="34:38" ht="21" customHeight="1">
      <c r="AH130" s="1102"/>
      <c r="AI130" s="203"/>
      <c r="AJ130" s="1102"/>
      <c r="AK130" s="203"/>
      <c r="AL130" s="1105"/>
    </row>
    <row r="131" spans="34:38" ht="21" customHeight="1">
      <c r="AH131" s="1102"/>
      <c r="AI131" s="203"/>
      <c r="AJ131" s="1102"/>
      <c r="AK131" s="203"/>
      <c r="AL131" s="1105"/>
    </row>
    <row r="132" spans="34:38" ht="21" customHeight="1">
      <c r="AH132" s="1102"/>
      <c r="AI132" s="203"/>
      <c r="AJ132" s="1102"/>
      <c r="AK132" s="203"/>
      <c r="AL132" s="1105"/>
    </row>
    <row r="133" spans="34:38" ht="21" customHeight="1">
      <c r="AH133" s="1102"/>
      <c r="AI133" s="203"/>
      <c r="AJ133" s="1102"/>
      <c r="AK133" s="203"/>
      <c r="AL133" s="1105"/>
    </row>
    <row r="134" spans="34:38" ht="21" customHeight="1">
      <c r="AH134" s="1102"/>
      <c r="AI134" s="203"/>
      <c r="AJ134" s="1102"/>
      <c r="AK134" s="203"/>
      <c r="AL134" s="1105"/>
    </row>
    <row r="135" spans="34:38" ht="21" customHeight="1">
      <c r="AH135" s="1102"/>
      <c r="AI135" s="203"/>
      <c r="AJ135" s="1102"/>
      <c r="AK135" s="203"/>
      <c r="AL135" s="1105"/>
    </row>
    <row r="136" spans="34:38" ht="21" customHeight="1">
      <c r="AH136" s="1102"/>
      <c r="AI136" s="203"/>
      <c r="AJ136" s="1102"/>
      <c r="AK136" s="203"/>
      <c r="AL136" s="1105"/>
    </row>
    <row r="137" spans="34:38" ht="21" customHeight="1">
      <c r="AH137" s="1102"/>
      <c r="AI137" s="203"/>
      <c r="AJ137" s="1102"/>
      <c r="AK137" s="203"/>
      <c r="AL137" s="1105"/>
    </row>
    <row r="138" spans="34:38" ht="21" customHeight="1">
      <c r="AH138" s="1102"/>
      <c r="AI138" s="203"/>
      <c r="AJ138" s="1102"/>
      <c r="AK138" s="203"/>
      <c r="AL138" s="1105"/>
    </row>
    <row r="139" spans="34:38" ht="21" customHeight="1">
      <c r="AH139" s="1102"/>
      <c r="AI139" s="203"/>
      <c r="AJ139" s="1102"/>
      <c r="AK139" s="203"/>
      <c r="AL139" s="1105"/>
    </row>
    <row r="140" spans="34:38" ht="21" customHeight="1">
      <c r="AH140" s="1102"/>
      <c r="AI140" s="203"/>
      <c r="AJ140" s="1102"/>
      <c r="AK140" s="203"/>
      <c r="AL140" s="1105"/>
    </row>
    <row r="141" spans="34:38" ht="21" customHeight="1">
      <c r="AH141" s="1102"/>
      <c r="AI141" s="203"/>
      <c r="AJ141" s="1102"/>
      <c r="AK141" s="203"/>
      <c r="AL141" s="1105"/>
    </row>
    <row r="142" spans="34:38" ht="21" customHeight="1">
      <c r="AH142" s="1102"/>
      <c r="AI142" s="203"/>
      <c r="AJ142" s="1102"/>
      <c r="AK142" s="203"/>
      <c r="AL142" s="1105"/>
    </row>
    <row r="143" spans="34:38" ht="21" customHeight="1">
      <c r="AH143" s="1102"/>
      <c r="AI143" s="203"/>
      <c r="AJ143" s="1102"/>
      <c r="AK143" s="203"/>
      <c r="AL143" s="1105"/>
    </row>
    <row r="144" spans="34:38" ht="21" customHeight="1">
      <c r="AH144" s="1102"/>
      <c r="AI144" s="203"/>
      <c r="AJ144" s="1102"/>
      <c r="AK144" s="203"/>
      <c r="AL144" s="1105"/>
    </row>
    <row r="145" spans="34:38" ht="21" customHeight="1">
      <c r="AH145" s="1102"/>
      <c r="AI145" s="203"/>
      <c r="AJ145" s="1102"/>
      <c r="AK145" s="203"/>
      <c r="AL145" s="1105"/>
    </row>
    <row r="146" spans="34:38" ht="21" customHeight="1">
      <c r="AH146" s="1102"/>
      <c r="AI146" s="203"/>
      <c r="AJ146" s="1102"/>
      <c r="AK146" s="203"/>
      <c r="AL146" s="1105"/>
    </row>
    <row r="147" spans="34:38" ht="21" customHeight="1">
      <c r="AH147" s="1102"/>
      <c r="AI147" s="203"/>
      <c r="AJ147" s="1102"/>
      <c r="AK147" s="203"/>
      <c r="AL147" s="1105"/>
    </row>
    <row r="148" spans="34:38" ht="21" customHeight="1">
      <c r="AH148" s="1102"/>
      <c r="AI148" s="203"/>
      <c r="AJ148" s="1102"/>
      <c r="AK148" s="203"/>
      <c r="AL148" s="1105"/>
    </row>
    <row r="149" spans="34:38" ht="21" customHeight="1">
      <c r="AH149" s="1102"/>
      <c r="AI149" s="203"/>
      <c r="AJ149" s="1102"/>
      <c r="AK149" s="203"/>
      <c r="AL149" s="1105"/>
    </row>
    <row r="150" spans="34:38" ht="21" customHeight="1">
      <c r="AH150" s="1102"/>
      <c r="AI150" s="203"/>
      <c r="AJ150" s="1102"/>
      <c r="AK150" s="203"/>
      <c r="AL150" s="1105"/>
    </row>
    <row r="151" spans="34:38" ht="21" customHeight="1">
      <c r="AH151" s="1102"/>
      <c r="AI151" s="203"/>
      <c r="AJ151" s="1102"/>
      <c r="AK151" s="203"/>
      <c r="AL151" s="1105"/>
    </row>
    <row r="152" spans="34:38" ht="21" customHeight="1">
      <c r="AH152" s="1102"/>
      <c r="AI152" s="203"/>
      <c r="AJ152" s="1102"/>
      <c r="AK152" s="203"/>
      <c r="AL152" s="1105"/>
    </row>
    <row r="153" spans="34:38" ht="21" customHeight="1">
      <c r="AH153" s="1102"/>
      <c r="AI153" s="203"/>
      <c r="AJ153" s="1102"/>
      <c r="AK153" s="203"/>
      <c r="AL153" s="1105"/>
    </row>
    <row r="154" spans="34:38" ht="21" customHeight="1">
      <c r="AH154" s="1102"/>
      <c r="AI154" s="203"/>
      <c r="AJ154" s="1102"/>
      <c r="AK154" s="203"/>
      <c r="AL154" s="1105"/>
    </row>
    <row r="155" spans="34:38" ht="21" customHeight="1">
      <c r="AH155" s="1102"/>
      <c r="AI155" s="203"/>
      <c r="AJ155" s="1102"/>
      <c r="AK155" s="203"/>
      <c r="AL155" s="1105"/>
    </row>
    <row r="156" spans="34:38" ht="21" customHeight="1">
      <c r="AH156" s="1102"/>
      <c r="AI156" s="203"/>
      <c r="AJ156" s="1102"/>
      <c r="AK156" s="203"/>
      <c r="AL156" s="1105"/>
    </row>
    <row r="157" spans="34:38" ht="21" customHeight="1">
      <c r="AH157" s="1102"/>
      <c r="AI157" s="203"/>
      <c r="AJ157" s="1102"/>
      <c r="AK157" s="203"/>
      <c r="AL157" s="1105"/>
    </row>
    <row r="158" spans="34:38" ht="21" customHeight="1">
      <c r="AH158" s="1102"/>
      <c r="AI158" s="203"/>
      <c r="AJ158" s="1102"/>
      <c r="AK158" s="203"/>
      <c r="AL158" s="1105"/>
    </row>
    <row r="159" spans="34:38" ht="21" customHeight="1">
      <c r="AH159" s="1102"/>
      <c r="AI159" s="203"/>
      <c r="AJ159" s="1102"/>
      <c r="AK159" s="203"/>
      <c r="AL159" s="1105"/>
    </row>
    <row r="160" spans="34:38" ht="21" customHeight="1">
      <c r="AH160" s="1102"/>
      <c r="AI160" s="203"/>
      <c r="AJ160" s="1102"/>
      <c r="AK160" s="203"/>
      <c r="AL160" s="1105"/>
    </row>
    <row r="161" spans="34:38" ht="21" customHeight="1">
      <c r="AH161" s="1102"/>
      <c r="AI161" s="203"/>
      <c r="AJ161" s="1102"/>
      <c r="AK161" s="203"/>
      <c r="AL161" s="1105"/>
    </row>
    <row r="162" spans="34:38" ht="21" customHeight="1">
      <c r="AH162" s="1102"/>
      <c r="AI162" s="203"/>
      <c r="AJ162" s="1102"/>
      <c r="AK162" s="203"/>
      <c r="AL162" s="1105"/>
    </row>
    <row r="163" spans="34:38" ht="21" customHeight="1">
      <c r="AH163" s="1102"/>
      <c r="AI163" s="203"/>
      <c r="AJ163" s="1102"/>
      <c r="AK163" s="203"/>
      <c r="AL163" s="1105"/>
    </row>
    <row r="164" spans="34:38" ht="21" customHeight="1">
      <c r="AH164" s="1102"/>
      <c r="AI164" s="203"/>
      <c r="AJ164" s="1102"/>
      <c r="AK164" s="203"/>
      <c r="AL164" s="1105"/>
    </row>
    <row r="165" spans="34:38" ht="21" customHeight="1">
      <c r="AH165" s="1102"/>
      <c r="AI165" s="203"/>
      <c r="AJ165" s="1102"/>
      <c r="AK165" s="203"/>
      <c r="AL165" s="1105"/>
    </row>
    <row r="166" spans="34:38" ht="21" customHeight="1">
      <c r="AH166" s="1102"/>
      <c r="AI166" s="203"/>
      <c r="AJ166" s="1102"/>
      <c r="AK166" s="203"/>
      <c r="AL166" s="1105"/>
    </row>
    <row r="167" spans="34:38" ht="21" customHeight="1">
      <c r="AH167" s="1102"/>
      <c r="AI167" s="203"/>
      <c r="AJ167" s="1102"/>
      <c r="AK167" s="203"/>
      <c r="AL167" s="1105"/>
    </row>
    <row r="168" spans="34:38" ht="21" customHeight="1">
      <c r="AH168" s="1102"/>
      <c r="AI168" s="203"/>
      <c r="AJ168" s="1102"/>
      <c r="AK168" s="203"/>
      <c r="AL168" s="1105"/>
    </row>
    <row r="169" spans="34:38" ht="21" customHeight="1">
      <c r="AH169" s="1102"/>
      <c r="AI169" s="203"/>
      <c r="AJ169" s="1102"/>
      <c r="AK169" s="203"/>
      <c r="AL169" s="1105"/>
    </row>
    <row r="170" spans="34:38" ht="21" customHeight="1">
      <c r="AH170" s="1102"/>
      <c r="AI170" s="203"/>
      <c r="AJ170" s="1102"/>
      <c r="AK170" s="203"/>
      <c r="AL170" s="1105"/>
    </row>
    <row r="171" spans="34:38" ht="21" customHeight="1">
      <c r="AH171" s="1102"/>
      <c r="AI171" s="203"/>
      <c r="AJ171" s="1102"/>
      <c r="AK171" s="203"/>
      <c r="AL171" s="1105"/>
    </row>
    <row r="172" spans="34:38" ht="21" customHeight="1">
      <c r="AH172" s="1102"/>
      <c r="AI172" s="203"/>
      <c r="AJ172" s="1102"/>
      <c r="AK172" s="203"/>
      <c r="AL172" s="1105"/>
    </row>
    <row r="173" spans="34:38" ht="21" customHeight="1">
      <c r="AH173" s="1102"/>
      <c r="AI173" s="203"/>
      <c r="AJ173" s="1102"/>
      <c r="AK173" s="203"/>
      <c r="AL173" s="1105"/>
    </row>
    <row r="174" spans="34:38" ht="21" customHeight="1">
      <c r="AH174" s="1102"/>
      <c r="AI174" s="203"/>
      <c r="AJ174" s="1102"/>
      <c r="AK174" s="203"/>
      <c r="AL174" s="1105"/>
    </row>
    <row r="175" spans="34:38" ht="21" customHeight="1">
      <c r="AH175" s="1102"/>
      <c r="AI175" s="203"/>
      <c r="AJ175" s="1102"/>
      <c r="AK175" s="203"/>
      <c r="AL175" s="1105"/>
    </row>
    <row r="176" spans="34:38" ht="21" customHeight="1">
      <c r="AH176" s="1102"/>
      <c r="AI176" s="203"/>
      <c r="AJ176" s="1102"/>
      <c r="AK176" s="203"/>
      <c r="AL176" s="1105"/>
    </row>
    <row r="177" spans="34:38" ht="21" customHeight="1">
      <c r="AH177" s="1102"/>
      <c r="AI177" s="203"/>
      <c r="AJ177" s="1102"/>
      <c r="AK177" s="203"/>
      <c r="AL177" s="1105"/>
    </row>
    <row r="178" spans="34:38" ht="21" customHeight="1">
      <c r="AH178" s="1102"/>
      <c r="AI178" s="203"/>
      <c r="AJ178" s="1102"/>
      <c r="AK178" s="203"/>
      <c r="AL178" s="1105"/>
    </row>
    <row r="179" spans="34:38" ht="21" customHeight="1">
      <c r="AH179" s="1102"/>
      <c r="AI179" s="203"/>
      <c r="AJ179" s="1102"/>
      <c r="AK179" s="203"/>
      <c r="AL179" s="1105"/>
    </row>
    <row r="180" spans="34:38" ht="21" customHeight="1">
      <c r="AH180" s="1102"/>
      <c r="AI180" s="203"/>
      <c r="AJ180" s="1102"/>
      <c r="AK180" s="203"/>
      <c r="AL180" s="1105"/>
    </row>
    <row r="181" spans="34:38" ht="21" customHeight="1">
      <c r="AH181" s="1102"/>
      <c r="AI181" s="203"/>
      <c r="AJ181" s="1102"/>
      <c r="AK181" s="203"/>
      <c r="AL181" s="1105"/>
    </row>
    <row r="182" spans="34:38" ht="21" customHeight="1">
      <c r="AH182" s="1102"/>
      <c r="AI182" s="203"/>
      <c r="AJ182" s="1102"/>
      <c r="AK182" s="203"/>
      <c r="AL182" s="1105"/>
    </row>
    <row r="183" spans="34:38" ht="21" customHeight="1">
      <c r="AH183" s="1102"/>
      <c r="AI183" s="203"/>
      <c r="AJ183" s="1102"/>
      <c r="AK183" s="203"/>
      <c r="AL183" s="1105"/>
    </row>
    <row r="184" spans="34:38" ht="21" customHeight="1">
      <c r="AH184" s="1102"/>
      <c r="AI184" s="203"/>
      <c r="AJ184" s="1102"/>
      <c r="AK184" s="203"/>
      <c r="AL184" s="1105"/>
    </row>
    <row r="185" spans="34:38" ht="21" customHeight="1">
      <c r="AH185" s="1102"/>
      <c r="AI185" s="203"/>
      <c r="AJ185" s="1102"/>
      <c r="AK185" s="203"/>
      <c r="AL185" s="1105"/>
    </row>
    <row r="186" spans="34:38" ht="21" customHeight="1">
      <c r="AH186" s="1102"/>
      <c r="AI186" s="203"/>
      <c r="AJ186" s="1102"/>
      <c r="AK186" s="203"/>
      <c r="AL186" s="1105"/>
    </row>
    <row r="187" spans="34:38" ht="21" customHeight="1">
      <c r="AH187" s="1102"/>
      <c r="AI187" s="203"/>
      <c r="AJ187" s="1102"/>
      <c r="AK187" s="203"/>
      <c r="AL187" s="1105"/>
    </row>
    <row r="188" spans="34:38" ht="21" customHeight="1">
      <c r="AH188" s="1102"/>
      <c r="AI188" s="203"/>
      <c r="AJ188" s="1102"/>
      <c r="AK188" s="203"/>
      <c r="AL188" s="1105"/>
    </row>
    <row r="189" spans="34:38" ht="21" customHeight="1">
      <c r="AH189" s="1102"/>
      <c r="AI189" s="203"/>
      <c r="AJ189" s="1102"/>
      <c r="AK189" s="203"/>
      <c r="AL189" s="1105"/>
    </row>
    <row r="190" spans="34:38" ht="21" customHeight="1">
      <c r="AH190" s="1102"/>
      <c r="AI190" s="203"/>
      <c r="AJ190" s="1102"/>
      <c r="AK190" s="203"/>
      <c r="AL190" s="1105"/>
    </row>
    <row r="191" spans="34:38" ht="21" customHeight="1">
      <c r="AH191" s="1102"/>
      <c r="AI191" s="203"/>
      <c r="AJ191" s="1102"/>
      <c r="AK191" s="203"/>
      <c r="AL191" s="1105"/>
    </row>
    <row r="192" spans="34:38" ht="21" customHeight="1">
      <c r="AH192" s="1102"/>
      <c r="AI192" s="203"/>
      <c r="AJ192" s="1102"/>
      <c r="AK192" s="203"/>
      <c r="AL192" s="1105"/>
    </row>
    <row r="193" spans="34:38" ht="21" customHeight="1">
      <c r="AH193" s="1102"/>
      <c r="AI193" s="203"/>
      <c r="AJ193" s="1102"/>
      <c r="AK193" s="203"/>
      <c r="AL193" s="1105"/>
    </row>
    <row r="194" spans="34:38" ht="21" customHeight="1">
      <c r="AH194" s="1102"/>
      <c r="AI194" s="203"/>
      <c r="AJ194" s="1102"/>
      <c r="AK194" s="203"/>
      <c r="AL194" s="1105"/>
    </row>
    <row r="195" spans="34:38" ht="21" customHeight="1">
      <c r="AH195" s="1102"/>
      <c r="AI195" s="203"/>
      <c r="AJ195" s="1102"/>
      <c r="AK195" s="203"/>
      <c r="AL195" s="1105"/>
    </row>
    <row r="196" spans="34:38" ht="21" customHeight="1">
      <c r="AH196" s="1102"/>
      <c r="AI196" s="203"/>
      <c r="AJ196" s="1102"/>
      <c r="AK196" s="203"/>
      <c r="AL196" s="1105"/>
    </row>
    <row r="197" spans="34:38" ht="21" customHeight="1">
      <c r="AH197" s="1102"/>
      <c r="AI197" s="203"/>
      <c r="AJ197" s="1102"/>
      <c r="AK197" s="203"/>
      <c r="AL197" s="1105"/>
    </row>
    <row r="198" spans="34:38" ht="21" customHeight="1">
      <c r="AH198" s="1102"/>
      <c r="AI198" s="203"/>
      <c r="AJ198" s="1102"/>
      <c r="AK198" s="203"/>
      <c r="AL198" s="1105"/>
    </row>
    <row r="199" spans="34:38" ht="21" customHeight="1">
      <c r="AH199" s="1102"/>
      <c r="AI199" s="203"/>
      <c r="AJ199" s="1102"/>
      <c r="AK199" s="203"/>
      <c r="AL199" s="1105"/>
    </row>
    <row r="200" spans="34:38" ht="21" customHeight="1">
      <c r="AH200" s="1102"/>
      <c r="AI200" s="203"/>
      <c r="AJ200" s="1102"/>
      <c r="AK200" s="203"/>
      <c r="AL200" s="1105"/>
    </row>
    <row r="201" spans="34:38" ht="21" customHeight="1">
      <c r="AH201" s="1102"/>
      <c r="AI201" s="203"/>
      <c r="AJ201" s="1102"/>
      <c r="AK201" s="203"/>
      <c r="AL201" s="1105"/>
    </row>
    <row r="202" spans="34:38" ht="21" customHeight="1">
      <c r="AH202" s="1102"/>
      <c r="AI202" s="203"/>
      <c r="AJ202" s="1102"/>
      <c r="AK202" s="203"/>
      <c r="AL202" s="1105"/>
    </row>
    <row r="203" spans="34:38" ht="21" customHeight="1">
      <c r="AH203" s="1102"/>
      <c r="AI203" s="203"/>
      <c r="AJ203" s="1102"/>
      <c r="AK203" s="203"/>
      <c r="AL203" s="1105"/>
    </row>
    <row r="204" spans="34:38" ht="21" customHeight="1">
      <c r="AH204" s="1102"/>
      <c r="AI204" s="203"/>
      <c r="AJ204" s="1102"/>
      <c r="AK204" s="203"/>
      <c r="AL204" s="1105"/>
    </row>
    <row r="205" spans="34:38" ht="21" customHeight="1">
      <c r="AH205" s="1102"/>
      <c r="AI205" s="203"/>
      <c r="AJ205" s="1102"/>
      <c r="AK205" s="203"/>
      <c r="AL205" s="1105"/>
    </row>
    <row r="206" spans="34:38" ht="21" customHeight="1">
      <c r="AH206" s="1102"/>
      <c r="AI206" s="203"/>
      <c r="AJ206" s="1102"/>
      <c r="AK206" s="203"/>
      <c r="AL206" s="1105"/>
    </row>
    <row r="207" spans="34:38" ht="21" customHeight="1">
      <c r="AH207" s="1102"/>
      <c r="AI207" s="203"/>
      <c r="AJ207" s="1102"/>
      <c r="AK207" s="203"/>
      <c r="AL207" s="1105"/>
    </row>
    <row r="208" spans="34:38" ht="21" customHeight="1">
      <c r="AH208" s="1102"/>
      <c r="AI208" s="203"/>
      <c r="AJ208" s="1102"/>
      <c r="AK208" s="203"/>
      <c r="AL208" s="1105"/>
    </row>
    <row r="209" spans="34:38" ht="21" customHeight="1">
      <c r="AH209" s="1102"/>
      <c r="AI209" s="203"/>
      <c r="AJ209" s="1102"/>
      <c r="AK209" s="203"/>
      <c r="AL209" s="1105"/>
    </row>
    <row r="210" spans="34:38" ht="21" customHeight="1">
      <c r="AH210" s="1102"/>
      <c r="AI210" s="203"/>
      <c r="AJ210" s="1102"/>
      <c r="AK210" s="203"/>
      <c r="AL210" s="1105"/>
    </row>
    <row r="211" spans="34:38" ht="21" customHeight="1">
      <c r="AH211" s="1102"/>
      <c r="AI211" s="203"/>
      <c r="AJ211" s="1102"/>
      <c r="AK211" s="203"/>
      <c r="AL211" s="1105"/>
    </row>
    <row r="212" spans="34:38" ht="21" customHeight="1">
      <c r="AH212" s="1102"/>
      <c r="AI212" s="203"/>
      <c r="AJ212" s="1102"/>
      <c r="AK212" s="203"/>
      <c r="AL212" s="1105"/>
    </row>
    <row r="213" spans="34:38" ht="21" customHeight="1">
      <c r="AH213" s="1102"/>
      <c r="AI213" s="203"/>
      <c r="AJ213" s="1102"/>
      <c r="AK213" s="203"/>
      <c r="AL213" s="1105"/>
    </row>
    <row r="214" spans="34:38" ht="21" customHeight="1">
      <c r="AH214" s="1102"/>
      <c r="AI214" s="203"/>
      <c r="AJ214" s="1102"/>
      <c r="AK214" s="203"/>
      <c r="AL214" s="1105"/>
    </row>
    <row r="215" spans="34:38" ht="21" customHeight="1">
      <c r="AH215" s="1102"/>
      <c r="AI215" s="203"/>
      <c r="AJ215" s="1102"/>
      <c r="AK215" s="203"/>
      <c r="AL215" s="1105"/>
    </row>
    <row r="216" spans="34:38" ht="21" customHeight="1">
      <c r="AH216" s="1102"/>
      <c r="AI216" s="203"/>
      <c r="AJ216" s="1102"/>
      <c r="AK216" s="203"/>
      <c r="AL216" s="1105"/>
    </row>
    <row r="217" spans="34:38" ht="21" customHeight="1">
      <c r="AH217" s="1102"/>
      <c r="AI217" s="203"/>
      <c r="AJ217" s="1102"/>
      <c r="AK217" s="203"/>
      <c r="AL217" s="1105"/>
    </row>
    <row r="218" spans="34:38" ht="21" customHeight="1">
      <c r="AH218" s="1102"/>
      <c r="AI218" s="203"/>
      <c r="AJ218" s="1102"/>
      <c r="AK218" s="203"/>
      <c r="AL218" s="1105"/>
    </row>
    <row r="219" spans="34:38" ht="21" customHeight="1">
      <c r="AH219" s="1102"/>
      <c r="AI219" s="203"/>
      <c r="AJ219" s="1102"/>
      <c r="AK219" s="203"/>
      <c r="AL219" s="1105"/>
    </row>
    <row r="220" spans="34:38" ht="21" customHeight="1">
      <c r="AH220" s="1102"/>
      <c r="AI220" s="203"/>
      <c r="AJ220" s="1102"/>
      <c r="AK220" s="203"/>
      <c r="AL220" s="1105"/>
    </row>
    <row r="221" spans="34:38" ht="21" customHeight="1">
      <c r="AH221" s="1102"/>
      <c r="AI221" s="203"/>
      <c r="AJ221" s="1102"/>
      <c r="AK221" s="203"/>
      <c r="AL221" s="1105"/>
    </row>
    <row r="222" spans="34:38" ht="21" customHeight="1">
      <c r="AH222" s="1102"/>
      <c r="AI222" s="203"/>
      <c r="AJ222" s="1102"/>
      <c r="AK222" s="203"/>
      <c r="AL222" s="1105"/>
    </row>
    <row r="223" spans="34:38" ht="21" customHeight="1">
      <c r="AH223" s="1102"/>
      <c r="AI223" s="203"/>
      <c r="AJ223" s="1102"/>
      <c r="AK223" s="203"/>
      <c r="AL223" s="1105"/>
    </row>
    <row r="224" spans="34:38" ht="21" customHeight="1">
      <c r="AH224" s="1102"/>
      <c r="AI224" s="203"/>
      <c r="AJ224" s="1102"/>
      <c r="AK224" s="203"/>
      <c r="AL224" s="1105"/>
    </row>
    <row r="225" spans="34:38" ht="21" customHeight="1">
      <c r="AH225" s="1102"/>
      <c r="AI225" s="203"/>
      <c r="AJ225" s="1102"/>
      <c r="AK225" s="203"/>
      <c r="AL225" s="1105"/>
    </row>
    <row r="226" spans="34:38" ht="21" customHeight="1">
      <c r="AH226" s="1102"/>
      <c r="AI226" s="203"/>
      <c r="AJ226" s="1102"/>
      <c r="AK226" s="203"/>
      <c r="AL226" s="1105"/>
    </row>
    <row r="227" spans="34:38" ht="21" customHeight="1">
      <c r="AH227" s="1102"/>
      <c r="AI227" s="203"/>
      <c r="AJ227" s="1102"/>
      <c r="AK227" s="203"/>
      <c r="AL227" s="1105"/>
    </row>
    <row r="228" spans="34:38" ht="21" customHeight="1">
      <c r="AH228" s="1102"/>
      <c r="AI228" s="203"/>
      <c r="AJ228" s="1102"/>
      <c r="AK228" s="203"/>
      <c r="AL228" s="1105"/>
    </row>
    <row r="229" spans="34:38" ht="21" customHeight="1">
      <c r="AH229" s="1102"/>
      <c r="AI229" s="203"/>
      <c r="AJ229" s="1102"/>
      <c r="AK229" s="203"/>
      <c r="AL229" s="1105"/>
    </row>
    <row r="230" spans="34:38" ht="21" customHeight="1">
      <c r="AH230" s="1102"/>
      <c r="AI230" s="203"/>
      <c r="AJ230" s="1102"/>
      <c r="AK230" s="203"/>
      <c r="AL230" s="1105"/>
    </row>
    <row r="231" spans="34:38" ht="21" customHeight="1">
      <c r="AH231" s="1102"/>
      <c r="AI231" s="203"/>
      <c r="AJ231" s="1102"/>
      <c r="AK231" s="203"/>
      <c r="AL231" s="1105"/>
    </row>
    <row r="232" spans="34:38" ht="21" customHeight="1">
      <c r="AH232" s="1102"/>
      <c r="AI232" s="203"/>
      <c r="AJ232" s="1102"/>
      <c r="AK232" s="203"/>
      <c r="AL232" s="1105"/>
    </row>
    <row r="233" spans="34:38" ht="21" customHeight="1">
      <c r="AH233" s="1102"/>
      <c r="AI233" s="203"/>
      <c r="AJ233" s="1102"/>
      <c r="AK233" s="203"/>
      <c r="AL233" s="1105"/>
    </row>
    <row r="234" spans="34:38" ht="21" customHeight="1">
      <c r="AH234" s="1102"/>
      <c r="AI234" s="203"/>
      <c r="AJ234" s="1102"/>
      <c r="AK234" s="203"/>
      <c r="AL234" s="1105"/>
    </row>
    <row r="235" spans="34:38" ht="21" customHeight="1">
      <c r="AH235" s="1102"/>
      <c r="AI235" s="203"/>
      <c r="AJ235" s="1102"/>
      <c r="AK235" s="203"/>
      <c r="AL235" s="1105"/>
    </row>
    <row r="236" spans="34:38" ht="21" customHeight="1">
      <c r="AH236" s="1102"/>
      <c r="AI236" s="203"/>
      <c r="AJ236" s="1102"/>
      <c r="AK236" s="203"/>
      <c r="AL236" s="1105"/>
    </row>
    <row r="237" spans="34:38" ht="21" customHeight="1">
      <c r="AH237" s="1102"/>
      <c r="AI237" s="203"/>
      <c r="AJ237" s="1102"/>
      <c r="AK237" s="203"/>
      <c r="AL237" s="1105"/>
    </row>
    <row r="238" spans="34:38" ht="21" customHeight="1">
      <c r="AH238" s="1102"/>
      <c r="AI238" s="203"/>
      <c r="AJ238" s="1102"/>
      <c r="AK238" s="203"/>
      <c r="AL238" s="1105"/>
    </row>
    <row r="239" spans="34:38" ht="21" customHeight="1">
      <c r="AH239" s="1102"/>
      <c r="AI239" s="203"/>
      <c r="AJ239" s="1102"/>
      <c r="AK239" s="203"/>
      <c r="AL239" s="1105"/>
    </row>
    <row r="240" spans="34:38" ht="21" customHeight="1">
      <c r="AH240" s="1102"/>
      <c r="AI240" s="203"/>
      <c r="AJ240" s="1102"/>
      <c r="AK240" s="203"/>
      <c r="AL240" s="1105"/>
    </row>
    <row r="241" spans="34:38" ht="21" customHeight="1">
      <c r="AH241" s="1102"/>
      <c r="AI241" s="203"/>
      <c r="AJ241" s="1102"/>
      <c r="AK241" s="203"/>
      <c r="AL241" s="1105"/>
    </row>
    <row r="242" spans="34:38" ht="21" customHeight="1">
      <c r="AH242" s="1102"/>
      <c r="AI242" s="203"/>
      <c r="AJ242" s="1102"/>
      <c r="AK242" s="203"/>
      <c r="AL242" s="1105"/>
    </row>
    <row r="243" spans="34:38" ht="21" customHeight="1">
      <c r="AH243" s="1102"/>
      <c r="AI243" s="203"/>
      <c r="AJ243" s="1102"/>
      <c r="AK243" s="203"/>
      <c r="AL243" s="1105"/>
    </row>
    <row r="244" spans="34:38" ht="21" customHeight="1">
      <c r="AH244" s="1102"/>
      <c r="AI244" s="203"/>
      <c r="AJ244" s="1102"/>
      <c r="AK244" s="203"/>
      <c r="AL244" s="1105"/>
    </row>
    <row r="245" spans="34:38" ht="21" customHeight="1">
      <c r="AH245" s="1102"/>
      <c r="AI245" s="203"/>
      <c r="AJ245" s="1102"/>
      <c r="AK245" s="203"/>
      <c r="AL245" s="1105"/>
    </row>
    <row r="246" spans="34:38" ht="21" customHeight="1">
      <c r="AH246" s="1102"/>
      <c r="AI246" s="203"/>
      <c r="AJ246" s="1102"/>
      <c r="AK246" s="203"/>
      <c r="AL246" s="1105"/>
    </row>
    <row r="247" spans="34:38" ht="21" customHeight="1">
      <c r="AH247" s="1102"/>
      <c r="AI247" s="203"/>
      <c r="AJ247" s="1102"/>
      <c r="AK247" s="203"/>
      <c r="AL247" s="1105"/>
    </row>
    <row r="248" spans="34:38" ht="21" customHeight="1">
      <c r="AH248" s="1102"/>
      <c r="AI248" s="203"/>
      <c r="AJ248" s="1102"/>
      <c r="AK248" s="203"/>
      <c r="AL248" s="1105"/>
    </row>
    <row r="249" spans="34:38" ht="21" customHeight="1">
      <c r="AH249" s="1102"/>
      <c r="AI249" s="203"/>
      <c r="AJ249" s="1102"/>
      <c r="AK249" s="203"/>
      <c r="AL249" s="1105"/>
    </row>
    <row r="250" spans="34:38" ht="21" customHeight="1">
      <c r="AH250" s="1102"/>
      <c r="AI250" s="203"/>
      <c r="AJ250" s="1102"/>
      <c r="AK250" s="203"/>
      <c r="AL250" s="1105"/>
    </row>
    <row r="251" spans="34:38" ht="21" customHeight="1">
      <c r="AH251" s="1102"/>
      <c r="AI251" s="203"/>
      <c r="AJ251" s="1102"/>
      <c r="AK251" s="203"/>
      <c r="AL251" s="1105"/>
    </row>
    <row r="252" spans="34:38" ht="21" customHeight="1">
      <c r="AH252" s="1102"/>
      <c r="AI252" s="203"/>
      <c r="AJ252" s="1102"/>
      <c r="AK252" s="203"/>
      <c r="AL252" s="1105"/>
    </row>
    <row r="253" spans="34:38" ht="21" customHeight="1">
      <c r="AH253" s="1102"/>
      <c r="AI253" s="203"/>
      <c r="AJ253" s="1102"/>
      <c r="AK253" s="203"/>
      <c r="AL253" s="1105"/>
    </row>
    <row r="254" spans="34:38" ht="21" customHeight="1">
      <c r="AH254" s="1102"/>
      <c r="AI254" s="203"/>
      <c r="AJ254" s="1102"/>
      <c r="AK254" s="203"/>
      <c r="AL254" s="1105"/>
    </row>
    <row r="255" spans="34:38" ht="21" customHeight="1">
      <c r="AH255" s="1102"/>
      <c r="AI255" s="203"/>
      <c r="AJ255" s="1102"/>
      <c r="AK255" s="203"/>
      <c r="AL255" s="1105"/>
    </row>
    <row r="256" spans="34:38" ht="21" customHeight="1">
      <c r="AH256" s="1102"/>
      <c r="AI256" s="203"/>
      <c r="AJ256" s="1102"/>
      <c r="AK256" s="203"/>
      <c r="AL256" s="1105"/>
    </row>
    <row r="257" spans="34:38" ht="21" customHeight="1">
      <c r="AH257" s="1102"/>
      <c r="AI257" s="203"/>
      <c r="AJ257" s="1102"/>
      <c r="AK257" s="203"/>
      <c r="AL257" s="1105"/>
    </row>
    <row r="258" spans="34:38" ht="21" customHeight="1">
      <c r="AH258" s="1102"/>
      <c r="AI258" s="203"/>
      <c r="AJ258" s="1102"/>
      <c r="AK258" s="203"/>
      <c r="AL258" s="1105"/>
    </row>
    <row r="259" spans="34:38" ht="21" customHeight="1">
      <c r="AH259" s="1102"/>
      <c r="AI259" s="203"/>
      <c r="AJ259" s="1102"/>
      <c r="AK259" s="203"/>
      <c r="AL259" s="1105"/>
    </row>
    <row r="260" spans="34:38" ht="21" customHeight="1">
      <c r="AH260" s="1102"/>
      <c r="AI260" s="203"/>
      <c r="AJ260" s="1102"/>
      <c r="AK260" s="203"/>
      <c r="AL260" s="1105"/>
    </row>
    <row r="261" spans="34:38" ht="21" customHeight="1">
      <c r="AH261" s="1102"/>
      <c r="AI261" s="203"/>
      <c r="AJ261" s="1102"/>
      <c r="AK261" s="203"/>
      <c r="AL261" s="1105"/>
    </row>
    <row r="262" spans="34:38" ht="21" customHeight="1">
      <c r="AH262" s="1102"/>
      <c r="AI262" s="203"/>
      <c r="AJ262" s="1102"/>
      <c r="AK262" s="203"/>
      <c r="AL262" s="1105"/>
    </row>
    <row r="263" spans="34:38" ht="21" customHeight="1">
      <c r="AH263" s="1102"/>
      <c r="AI263" s="203"/>
      <c r="AJ263" s="1102"/>
      <c r="AK263" s="203"/>
      <c r="AL263" s="1105"/>
    </row>
    <row r="264" spans="34:38" ht="21" customHeight="1">
      <c r="AH264" s="1102"/>
      <c r="AI264" s="203"/>
      <c r="AJ264" s="1102"/>
      <c r="AK264" s="203"/>
      <c r="AL264" s="1105"/>
    </row>
    <row r="265" spans="34:38" ht="21" customHeight="1">
      <c r="AH265" s="1102"/>
      <c r="AI265" s="203"/>
      <c r="AJ265" s="1102"/>
      <c r="AK265" s="203"/>
      <c r="AL265" s="1105"/>
    </row>
    <row r="266" spans="34:38" ht="21" customHeight="1">
      <c r="AH266" s="1102"/>
      <c r="AI266" s="203"/>
      <c r="AJ266" s="1102"/>
      <c r="AK266" s="203"/>
      <c r="AL266" s="1105"/>
    </row>
    <row r="267" spans="34:38" ht="21" customHeight="1">
      <c r="AH267" s="1102"/>
      <c r="AI267" s="203"/>
      <c r="AJ267" s="1102"/>
      <c r="AK267" s="203"/>
      <c r="AL267" s="1105"/>
    </row>
    <row r="268" spans="34:38" ht="21" customHeight="1">
      <c r="AH268" s="1102"/>
      <c r="AI268" s="203"/>
      <c r="AJ268" s="1102"/>
      <c r="AK268" s="203"/>
      <c r="AL268" s="1105"/>
    </row>
    <row r="269" spans="34:38" ht="21" customHeight="1">
      <c r="AH269" s="1102"/>
      <c r="AI269" s="203"/>
      <c r="AJ269" s="1102"/>
      <c r="AK269" s="203"/>
      <c r="AL269" s="1105"/>
    </row>
    <row r="270" spans="34:38" ht="21" customHeight="1">
      <c r="AH270" s="1102"/>
      <c r="AI270" s="203"/>
      <c r="AJ270" s="1102"/>
      <c r="AK270" s="203"/>
      <c r="AL270" s="1105"/>
    </row>
    <row r="271" spans="34:38" ht="21" customHeight="1">
      <c r="AH271" s="1102"/>
      <c r="AI271" s="203"/>
      <c r="AJ271" s="1102"/>
      <c r="AK271" s="203"/>
      <c r="AL271" s="1105"/>
    </row>
    <row r="272" spans="34:38" ht="21" customHeight="1">
      <c r="AH272" s="1102"/>
      <c r="AI272" s="203"/>
      <c r="AJ272" s="1102"/>
      <c r="AK272" s="203"/>
      <c r="AL272" s="1105"/>
    </row>
    <row r="273" spans="34:38" ht="21" customHeight="1">
      <c r="AH273" s="1102"/>
      <c r="AI273" s="203"/>
      <c r="AJ273" s="1102"/>
      <c r="AK273" s="203"/>
      <c r="AL273" s="1105"/>
    </row>
    <row r="274" spans="34:38" ht="21" customHeight="1">
      <c r="AH274" s="1102"/>
      <c r="AI274" s="203"/>
      <c r="AJ274" s="1102"/>
      <c r="AK274" s="203"/>
      <c r="AL274" s="1105"/>
    </row>
    <row r="275" spans="34:38" ht="21" customHeight="1">
      <c r="AH275" s="1102"/>
      <c r="AI275" s="203"/>
      <c r="AJ275" s="1102"/>
      <c r="AK275" s="203"/>
      <c r="AL275" s="1105"/>
    </row>
    <row r="276" spans="34:38" ht="21" customHeight="1">
      <c r="AH276" s="1102"/>
      <c r="AI276" s="203"/>
      <c r="AJ276" s="1102"/>
      <c r="AK276" s="203"/>
      <c r="AL276" s="1105"/>
    </row>
    <row r="277" spans="34:38" ht="21" customHeight="1">
      <c r="AH277" s="1102"/>
      <c r="AI277" s="203"/>
      <c r="AJ277" s="1102"/>
      <c r="AK277" s="203"/>
      <c r="AL277" s="1105"/>
    </row>
    <row r="278" spans="34:38" ht="21" customHeight="1">
      <c r="AH278" s="1102"/>
      <c r="AI278" s="203"/>
      <c r="AJ278" s="1102"/>
      <c r="AK278" s="203"/>
      <c r="AL278" s="1105"/>
    </row>
    <row r="279" spans="34:38" ht="21" customHeight="1">
      <c r="AH279" s="1102"/>
      <c r="AI279" s="203"/>
      <c r="AJ279" s="1102"/>
      <c r="AK279" s="203"/>
      <c r="AL279" s="1105"/>
    </row>
    <row r="280" spans="34:38" ht="21" customHeight="1">
      <c r="AH280" s="1102"/>
      <c r="AI280" s="203"/>
      <c r="AJ280" s="1102"/>
      <c r="AK280" s="203"/>
      <c r="AL280" s="1105"/>
    </row>
    <row r="281" spans="34:38" ht="21" customHeight="1">
      <c r="AH281" s="1102"/>
      <c r="AI281" s="203"/>
      <c r="AJ281" s="1102"/>
      <c r="AK281" s="203"/>
      <c r="AL281" s="1105"/>
    </row>
    <row r="282" spans="34:38" ht="21" customHeight="1">
      <c r="AH282" s="1102"/>
      <c r="AI282" s="203"/>
      <c r="AJ282" s="1102"/>
      <c r="AK282" s="203"/>
      <c r="AL282" s="1105"/>
    </row>
    <row r="283" spans="34:38" ht="21" customHeight="1">
      <c r="AH283" s="1102"/>
      <c r="AI283" s="203"/>
      <c r="AJ283" s="1102"/>
      <c r="AK283" s="203"/>
      <c r="AL283" s="1105"/>
    </row>
    <row r="284" spans="34:38" ht="21" customHeight="1">
      <c r="AH284" s="1102"/>
      <c r="AI284" s="203"/>
      <c r="AJ284" s="1102"/>
      <c r="AK284" s="203"/>
      <c r="AL284" s="1105"/>
    </row>
    <row r="285" spans="34:38" ht="21" customHeight="1">
      <c r="AH285" s="1102"/>
      <c r="AI285" s="203"/>
      <c r="AJ285" s="1102"/>
      <c r="AK285" s="203"/>
      <c r="AL285" s="1105"/>
    </row>
    <row r="286" spans="34:38" ht="21" customHeight="1">
      <c r="AH286" s="1102"/>
      <c r="AI286" s="203"/>
      <c r="AJ286" s="1102"/>
      <c r="AK286" s="203"/>
      <c r="AL286" s="1105"/>
    </row>
    <row r="287" spans="34:38" ht="21" customHeight="1">
      <c r="AH287" s="1102"/>
      <c r="AI287" s="203"/>
      <c r="AJ287" s="1102"/>
      <c r="AK287" s="203"/>
      <c r="AL287" s="1105"/>
    </row>
    <row r="288" spans="34:38" ht="21" customHeight="1">
      <c r="AH288" s="1102"/>
      <c r="AI288" s="203"/>
      <c r="AJ288" s="1102"/>
      <c r="AK288" s="203"/>
      <c r="AL288" s="1105"/>
    </row>
    <row r="289" spans="34:38" ht="21" customHeight="1">
      <c r="AH289" s="1102"/>
      <c r="AI289" s="203"/>
      <c r="AJ289" s="1102"/>
      <c r="AK289" s="203"/>
      <c r="AL289" s="1105"/>
    </row>
    <row r="290" spans="34:38" ht="21" customHeight="1">
      <c r="AH290" s="1102"/>
      <c r="AI290" s="203"/>
      <c r="AJ290" s="1102"/>
      <c r="AK290" s="203"/>
      <c r="AL290" s="1105"/>
    </row>
    <row r="291" spans="34:38" ht="21" customHeight="1">
      <c r="AH291" s="1102"/>
      <c r="AI291" s="203"/>
      <c r="AJ291" s="1102"/>
      <c r="AK291" s="203"/>
      <c r="AL291" s="1105"/>
    </row>
    <row r="292" spans="34:38" ht="21" customHeight="1">
      <c r="AH292" s="1102"/>
      <c r="AI292" s="203"/>
      <c r="AJ292" s="1102"/>
      <c r="AK292" s="203"/>
      <c r="AL292" s="1105"/>
    </row>
    <row r="293" spans="34:38" ht="21" customHeight="1">
      <c r="AH293" s="1102"/>
      <c r="AI293" s="203"/>
      <c r="AJ293" s="1102"/>
      <c r="AK293" s="203"/>
      <c r="AL293" s="1105"/>
    </row>
    <row r="294" spans="34:38" ht="21" customHeight="1">
      <c r="AH294" s="1102"/>
      <c r="AI294" s="203"/>
      <c r="AJ294" s="1102"/>
      <c r="AK294" s="203"/>
      <c r="AL294" s="1105"/>
    </row>
    <row r="295" spans="34:38" ht="21" customHeight="1">
      <c r="AH295" s="1102"/>
      <c r="AI295" s="203"/>
      <c r="AJ295" s="1102"/>
      <c r="AK295" s="203"/>
      <c r="AL295" s="1105"/>
    </row>
    <row r="296" spans="34:38" ht="21" customHeight="1">
      <c r="AH296" s="1102"/>
      <c r="AI296" s="203"/>
      <c r="AJ296" s="1102"/>
      <c r="AK296" s="203"/>
      <c r="AL296" s="1105"/>
    </row>
    <row r="297" spans="34:38" ht="21" customHeight="1">
      <c r="AH297" s="1102"/>
      <c r="AI297" s="203"/>
      <c r="AJ297" s="1102"/>
      <c r="AK297" s="203"/>
      <c r="AL297" s="1105"/>
    </row>
    <row r="298" spans="34:38" ht="21" customHeight="1">
      <c r="AH298" s="1102"/>
      <c r="AI298" s="203"/>
      <c r="AJ298" s="1102"/>
      <c r="AK298" s="203"/>
      <c r="AL298" s="1105"/>
    </row>
    <row r="299" spans="34:38" ht="21" customHeight="1">
      <c r="AH299" s="1102"/>
      <c r="AI299" s="203"/>
      <c r="AJ299" s="1102"/>
      <c r="AK299" s="203"/>
      <c r="AL299" s="1105"/>
    </row>
    <row r="300" spans="34:38" ht="21" customHeight="1">
      <c r="AH300" s="1102"/>
      <c r="AI300" s="203"/>
      <c r="AJ300" s="1102"/>
      <c r="AK300" s="203"/>
      <c r="AL300" s="1105"/>
    </row>
    <row r="301" spans="34:38" ht="21" customHeight="1">
      <c r="AH301" s="1102"/>
      <c r="AI301" s="203"/>
      <c r="AJ301" s="1102"/>
      <c r="AK301" s="203"/>
      <c r="AL301" s="1105"/>
    </row>
    <row r="302" spans="34:38" ht="21" customHeight="1">
      <c r="AH302" s="1102"/>
      <c r="AI302" s="203"/>
      <c r="AJ302" s="1102"/>
      <c r="AK302" s="203"/>
      <c r="AL302" s="1105"/>
    </row>
    <row r="303" spans="34:38" ht="21" customHeight="1">
      <c r="AH303" s="1102"/>
      <c r="AI303" s="203"/>
      <c r="AJ303" s="1102"/>
      <c r="AK303" s="203"/>
      <c r="AL303" s="1105"/>
    </row>
    <row r="304" spans="34:38" ht="21" customHeight="1">
      <c r="AH304" s="1102"/>
      <c r="AI304" s="203"/>
      <c r="AJ304" s="1102"/>
      <c r="AK304" s="203"/>
      <c r="AL304" s="1105"/>
    </row>
    <row r="305" spans="34:38" ht="21" customHeight="1">
      <c r="AH305" s="1102"/>
      <c r="AI305" s="203"/>
      <c r="AJ305" s="1102"/>
      <c r="AK305" s="203"/>
      <c r="AL305" s="1105"/>
    </row>
    <row r="306" spans="34:38" ht="21" customHeight="1">
      <c r="AH306" s="1102"/>
      <c r="AI306" s="203"/>
      <c r="AJ306" s="1102"/>
      <c r="AK306" s="203"/>
      <c r="AL306" s="1105"/>
    </row>
    <row r="307" spans="34:38" ht="21" customHeight="1">
      <c r="AH307" s="1102"/>
      <c r="AI307" s="203"/>
      <c r="AJ307" s="1102"/>
      <c r="AK307" s="203"/>
      <c r="AL307" s="1105"/>
    </row>
    <row r="308" spans="34:38" ht="21" customHeight="1">
      <c r="AH308" s="1102"/>
      <c r="AI308" s="203"/>
      <c r="AJ308" s="1102"/>
      <c r="AK308" s="203"/>
      <c r="AL308" s="1105"/>
    </row>
    <row r="309" spans="34:38">
      <c r="AH309" s="1102"/>
      <c r="AI309" s="203"/>
      <c r="AJ309" s="1102"/>
      <c r="AK309" s="203"/>
      <c r="AL309" s="1105"/>
    </row>
    <row r="310" spans="34:38">
      <c r="AH310" s="1102"/>
      <c r="AI310" s="203"/>
      <c r="AJ310" s="1102"/>
      <c r="AK310" s="203"/>
      <c r="AL310" s="1105"/>
    </row>
    <row r="311" spans="34:38">
      <c r="AH311" s="1102"/>
      <c r="AI311" s="203"/>
      <c r="AJ311" s="1102"/>
      <c r="AK311" s="203"/>
      <c r="AL311" s="1105"/>
    </row>
    <row r="312" spans="34:38">
      <c r="AH312" s="1102"/>
      <c r="AI312" s="203"/>
      <c r="AJ312" s="1102"/>
      <c r="AK312" s="203"/>
      <c r="AL312" s="1105"/>
    </row>
    <row r="313" spans="34:38">
      <c r="AH313" s="1102"/>
      <c r="AI313" s="203"/>
      <c r="AJ313" s="1102"/>
      <c r="AK313" s="203"/>
      <c r="AL313" s="1105"/>
    </row>
    <row r="314" spans="34:38">
      <c r="AH314" s="1102"/>
      <c r="AI314" s="203"/>
      <c r="AJ314" s="1102"/>
      <c r="AK314" s="203"/>
      <c r="AL314" s="1105"/>
    </row>
    <row r="315" spans="34:38">
      <c r="AH315" s="1102"/>
      <c r="AI315" s="203"/>
      <c r="AJ315" s="1102"/>
      <c r="AK315" s="203"/>
      <c r="AL315" s="1105"/>
    </row>
    <row r="316" spans="34:38">
      <c r="AH316" s="1102"/>
      <c r="AI316" s="203"/>
      <c r="AJ316" s="1102"/>
      <c r="AK316" s="203"/>
      <c r="AL316" s="1105"/>
    </row>
    <row r="317" spans="34:38">
      <c r="AH317" s="1102"/>
      <c r="AI317" s="203"/>
      <c r="AJ317" s="1102"/>
      <c r="AK317" s="203"/>
      <c r="AL317" s="1105"/>
    </row>
    <row r="318" spans="34:38">
      <c r="AH318" s="1102"/>
      <c r="AI318" s="203"/>
      <c r="AJ318" s="1102"/>
      <c r="AK318" s="203"/>
      <c r="AL318" s="1105"/>
    </row>
    <row r="319" spans="34:38">
      <c r="AH319" s="1102"/>
      <c r="AI319" s="203"/>
      <c r="AJ319" s="1102"/>
      <c r="AK319" s="203"/>
      <c r="AL319" s="1105"/>
    </row>
    <row r="320" spans="34:38">
      <c r="AH320" s="1102"/>
      <c r="AI320" s="203"/>
      <c r="AJ320" s="1102"/>
      <c r="AK320" s="203"/>
      <c r="AL320" s="1105"/>
    </row>
    <row r="321" spans="34:38">
      <c r="AH321" s="1102"/>
      <c r="AI321" s="203"/>
      <c r="AJ321" s="1102"/>
      <c r="AK321" s="203"/>
      <c r="AL321" s="1105"/>
    </row>
    <row r="322" spans="34:38">
      <c r="AH322" s="1102"/>
      <c r="AI322" s="203"/>
      <c r="AJ322" s="1102"/>
      <c r="AK322" s="203"/>
      <c r="AL322" s="1105"/>
    </row>
    <row r="323" spans="34:38">
      <c r="AH323" s="1102"/>
      <c r="AI323" s="203"/>
      <c r="AJ323" s="1102"/>
      <c r="AK323" s="203"/>
      <c r="AL323" s="1105"/>
    </row>
    <row r="324" spans="34:38">
      <c r="AH324" s="1102"/>
      <c r="AI324" s="203"/>
      <c r="AJ324" s="1102"/>
      <c r="AK324" s="203"/>
      <c r="AL324" s="1105"/>
    </row>
    <row r="325" spans="34:38">
      <c r="AH325" s="1102"/>
      <c r="AI325" s="203"/>
      <c r="AJ325" s="1102"/>
      <c r="AK325" s="203"/>
      <c r="AL325" s="1105"/>
    </row>
    <row r="326" spans="34:38">
      <c r="AH326" s="1102"/>
      <c r="AI326" s="203"/>
      <c r="AJ326" s="1102"/>
      <c r="AK326" s="203"/>
      <c r="AL326" s="1105"/>
    </row>
    <row r="327" spans="34:38">
      <c r="AH327" s="1102"/>
      <c r="AI327" s="203"/>
      <c r="AJ327" s="1102"/>
      <c r="AK327" s="203"/>
      <c r="AL327" s="1105"/>
    </row>
    <row r="328" spans="34:38">
      <c r="AH328" s="1102"/>
      <c r="AI328" s="203"/>
      <c r="AJ328" s="1102"/>
      <c r="AK328" s="203"/>
      <c r="AL328" s="1105"/>
    </row>
    <row r="329" spans="34:38">
      <c r="AH329" s="1102"/>
      <c r="AI329" s="203"/>
      <c r="AJ329" s="1102"/>
      <c r="AK329" s="203"/>
      <c r="AL329" s="1105"/>
    </row>
    <row r="330" spans="34:38">
      <c r="AH330" s="1102"/>
      <c r="AI330" s="203"/>
      <c r="AJ330" s="1102"/>
      <c r="AK330" s="203"/>
      <c r="AL330" s="1105"/>
    </row>
    <row r="331" spans="34:38">
      <c r="AH331" s="1102"/>
      <c r="AI331" s="203"/>
      <c r="AJ331" s="1102"/>
      <c r="AK331" s="203"/>
      <c r="AL331" s="1105"/>
    </row>
    <row r="332" spans="34:38">
      <c r="AH332" s="1102"/>
      <c r="AI332" s="203"/>
      <c r="AJ332" s="1102"/>
      <c r="AK332" s="203"/>
      <c r="AL332" s="1105"/>
    </row>
    <row r="333" spans="34:38">
      <c r="AH333" s="1102"/>
      <c r="AI333" s="203"/>
      <c r="AJ333" s="1102"/>
      <c r="AK333" s="203"/>
      <c r="AL333" s="1105"/>
    </row>
    <row r="334" spans="34:38">
      <c r="AH334" s="1102"/>
      <c r="AI334" s="203"/>
      <c r="AJ334" s="1102"/>
      <c r="AK334" s="203"/>
      <c r="AL334" s="1105"/>
    </row>
    <row r="335" spans="34:38">
      <c r="AH335" s="1102"/>
      <c r="AI335" s="203"/>
      <c r="AJ335" s="1102"/>
      <c r="AK335" s="203"/>
      <c r="AL335" s="1105"/>
    </row>
    <row r="336" spans="34:38">
      <c r="AH336" s="1102"/>
      <c r="AI336" s="203"/>
      <c r="AJ336" s="1102"/>
      <c r="AK336" s="203"/>
      <c r="AL336" s="1105"/>
    </row>
    <row r="337" spans="34:38">
      <c r="AH337" s="1102"/>
      <c r="AI337" s="203"/>
      <c r="AJ337" s="1102"/>
      <c r="AK337" s="203"/>
      <c r="AL337" s="1105"/>
    </row>
    <row r="338" spans="34:38">
      <c r="AH338" s="1102"/>
      <c r="AI338" s="203"/>
      <c r="AJ338" s="1102"/>
      <c r="AK338" s="203"/>
      <c r="AL338" s="1105"/>
    </row>
    <row r="339" spans="34:38">
      <c r="AH339" s="1102"/>
      <c r="AI339" s="203"/>
      <c r="AJ339" s="1102"/>
      <c r="AK339" s="203"/>
      <c r="AL339" s="1105"/>
    </row>
    <row r="340" spans="34:38">
      <c r="AH340" s="1102"/>
      <c r="AI340" s="203"/>
      <c r="AJ340" s="1102"/>
      <c r="AK340" s="203"/>
      <c r="AL340" s="1105"/>
    </row>
  </sheetData>
  <mergeCells count="23">
    <mergeCell ref="V2:X2"/>
    <mergeCell ref="G5:I5"/>
    <mergeCell ref="G17:I17"/>
    <mergeCell ref="G23:I23"/>
    <mergeCell ref="C3:E3"/>
    <mergeCell ref="C16:E16"/>
    <mergeCell ref="A1:J1"/>
    <mergeCell ref="G8:I8"/>
    <mergeCell ref="G11:I11"/>
    <mergeCell ref="G20:I20"/>
    <mergeCell ref="G30:I30"/>
    <mergeCell ref="C29:E29"/>
    <mergeCell ref="C43:E43"/>
    <mergeCell ref="G45:I45"/>
    <mergeCell ref="C62:E62"/>
    <mergeCell ref="G50:I50"/>
    <mergeCell ref="AC52:AE52"/>
    <mergeCell ref="L62:N62"/>
    <mergeCell ref="G36:I36"/>
    <mergeCell ref="F62:H62"/>
    <mergeCell ref="I62:K62"/>
    <mergeCell ref="G33:I33"/>
    <mergeCell ref="G46:I46"/>
  </mergeCells>
  <phoneticPr fontId="11" type="noConversion"/>
  <printOptions horizontalCentered="1"/>
  <pageMargins left="0.39370078740157483" right="0.39370078740157483" top="0.39370078740157483" bottom="0.39370078740157483" header="0.15748031496062992" footer="0.23622047244094491"/>
  <pageSetup paperSize="9" scale="74" firstPageNumber="26" orientation="portrait" r:id="rId1"/>
  <headerFooter alignWithMargins="0">
    <oddHeader>&amp;L&amp;"Arial,Gras"DGRH A1-1&amp;RJuin 2013</oddHeader>
    <oddFooter>&amp;L        (Source:  enquête enseignants non permanents, DGRH A1-1, juin 2013&amp;R&amp;P</oddFooter>
  </headerFooter>
  <drawing r:id="rId2"/>
</worksheet>
</file>

<file path=xl/worksheets/sheet27.xml><?xml version="1.0" encoding="utf-8"?>
<worksheet xmlns="http://schemas.openxmlformats.org/spreadsheetml/2006/main" xmlns:r="http://schemas.openxmlformats.org/officeDocument/2006/relationships">
  <sheetPr codeName="Feuil31"/>
  <dimension ref="A2:U163"/>
  <sheetViews>
    <sheetView showZeros="0" workbookViewId="0">
      <selection activeCell="F25" sqref="F25"/>
    </sheetView>
  </sheetViews>
  <sheetFormatPr baseColWidth="10" defaultRowHeight="12.75"/>
  <cols>
    <col min="1" max="1" width="31.85546875" style="129" customWidth="1"/>
    <col min="2" max="3" width="11.42578125" style="129"/>
    <col min="4" max="4" width="21" style="129" customWidth="1"/>
    <col min="5" max="5" width="11.42578125" style="129"/>
    <col min="6" max="6" width="17.28515625" style="129" customWidth="1"/>
    <col min="7" max="9" width="8.42578125" style="129" customWidth="1"/>
    <col min="10" max="10" width="14.42578125" style="129" customWidth="1"/>
    <col min="11" max="13" width="8.42578125" style="129" customWidth="1"/>
    <col min="14" max="14" width="8.42578125" style="1268" customWidth="1"/>
    <col min="15" max="18" width="11.42578125" style="129"/>
    <col min="19" max="19" width="11.42578125" style="1205"/>
    <col min="20" max="16384" width="11.42578125" style="129"/>
  </cols>
  <sheetData>
    <row r="2" spans="1:21" ht="14.25">
      <c r="A2" s="908" t="str">
        <f>"Lieu d'obtention du doctorat des ATER en fonctions en "&amp;'fiche technique'!A8</f>
        <v>Lieu d'obtention du doctorat des ATER en fonctions en 2012-2013</v>
      </c>
      <c r="B2" s="908"/>
      <c r="C2" s="908"/>
      <c r="D2" s="908"/>
    </row>
    <row r="3" spans="1:21" ht="14.25">
      <c r="A3" s="908" t="s">
        <v>213</v>
      </c>
      <c r="B3" s="908"/>
      <c r="C3" s="908"/>
      <c r="D3" s="908"/>
    </row>
    <row r="4" spans="1:21" ht="15" thickBot="1">
      <c r="A4" s="1153"/>
      <c r="B4" s="1153"/>
      <c r="C4" s="1153"/>
      <c r="D4" s="424" t="s">
        <v>950</v>
      </c>
    </row>
    <row r="5" spans="1:21" ht="42.75" customHeight="1" thickBot="1">
      <c r="A5" s="1153"/>
      <c r="B5" s="515" t="s">
        <v>837</v>
      </c>
      <c r="C5" s="516"/>
      <c r="D5" s="1153"/>
    </row>
    <row r="6" spans="1:21" s="418" customFormat="1" ht="52.5" customHeight="1">
      <c r="A6" s="501" t="s">
        <v>150</v>
      </c>
      <c r="B6" s="517" t="s">
        <v>836</v>
      </c>
      <c r="C6" s="1162" t="s">
        <v>838</v>
      </c>
      <c r="D6" s="1163" t="s">
        <v>632</v>
      </c>
      <c r="H6" s="687"/>
      <c r="N6" s="1269"/>
      <c r="S6" s="1207"/>
    </row>
    <row r="7" spans="1:21">
      <c r="A7" s="1654" t="s">
        <v>467</v>
      </c>
      <c r="B7" s="1472">
        <v>53</v>
      </c>
      <c r="C7" s="1473">
        <v>21</v>
      </c>
      <c r="D7" s="1164">
        <f t="shared" ref="D7:D58" si="0">C7/B7</f>
        <v>0.39622641509433965</v>
      </c>
      <c r="E7" s="727"/>
      <c r="F7" s="1279"/>
      <c r="G7" s="1223"/>
      <c r="H7" s="1223"/>
      <c r="I7" s="1223"/>
      <c r="J7" s="1280"/>
      <c r="K7" s="1280"/>
      <c r="L7" s="1223"/>
      <c r="M7" s="1223"/>
      <c r="N7" s="1270"/>
      <c r="O7" s="1223"/>
      <c r="P7" s="1223"/>
      <c r="Q7" s="1209"/>
      <c r="R7" s="1209"/>
      <c r="S7" s="1210"/>
      <c r="T7" s="1209"/>
      <c r="U7" s="1209"/>
    </row>
    <row r="8" spans="1:21">
      <c r="A8" s="1276" t="s">
        <v>468</v>
      </c>
      <c r="B8" s="1474">
        <v>4</v>
      </c>
      <c r="C8" s="1475">
        <v>2</v>
      </c>
      <c r="D8" s="1165">
        <f t="shared" si="0"/>
        <v>0.5</v>
      </c>
      <c r="E8" s="727"/>
      <c r="F8" s="1279"/>
      <c r="G8" s="1223"/>
      <c r="H8" s="1223"/>
      <c r="I8" s="1223"/>
      <c r="J8" s="1280"/>
      <c r="K8" s="1280"/>
      <c r="L8" s="1223"/>
      <c r="M8" s="1223"/>
      <c r="N8" s="1270"/>
      <c r="O8" s="1223"/>
      <c r="P8" s="1223"/>
      <c r="Q8" s="1209"/>
      <c r="R8" s="1209"/>
      <c r="S8" s="1210"/>
      <c r="T8" s="1209"/>
      <c r="U8" s="1209"/>
    </row>
    <row r="9" spans="1:21">
      <c r="A9" s="1135" t="s">
        <v>546</v>
      </c>
      <c r="B9" s="1476">
        <f>SUM(B7:B8)</f>
        <v>57</v>
      </c>
      <c r="C9" s="1477">
        <f>SUM(C7:C8)</f>
        <v>23</v>
      </c>
      <c r="D9" s="1167">
        <f t="shared" si="0"/>
        <v>0.40350877192982454</v>
      </c>
      <c r="E9" s="727"/>
      <c r="F9" s="1279"/>
      <c r="G9" s="1223"/>
      <c r="H9" s="1223"/>
      <c r="I9" s="1223"/>
      <c r="J9" s="1280"/>
      <c r="K9" s="1280"/>
      <c r="L9" s="1223"/>
      <c r="M9" s="1223"/>
      <c r="N9" s="1270"/>
      <c r="O9" s="1223"/>
      <c r="P9" s="1223"/>
      <c r="Q9" s="1209"/>
      <c r="R9" s="1209"/>
      <c r="S9" s="1210"/>
      <c r="T9" s="1209"/>
      <c r="U9" s="1209"/>
    </row>
    <row r="10" spans="1:21">
      <c r="A10" s="1654" t="s">
        <v>470</v>
      </c>
      <c r="B10" s="1472">
        <v>5</v>
      </c>
      <c r="C10" s="1473">
        <v>1</v>
      </c>
      <c r="D10" s="1164">
        <f t="shared" si="0"/>
        <v>0.2</v>
      </c>
      <c r="E10" s="727"/>
      <c r="F10" s="1279"/>
      <c r="G10" s="1223"/>
      <c r="H10" s="1223"/>
      <c r="I10" s="1223"/>
      <c r="J10" s="1280"/>
      <c r="K10" s="1280"/>
      <c r="L10" s="1223"/>
      <c r="M10" s="1223"/>
      <c r="N10" s="1270"/>
      <c r="O10" s="1223"/>
      <c r="P10" s="1223"/>
      <c r="Q10" s="1209"/>
      <c r="R10" s="1209"/>
      <c r="S10" s="1210"/>
      <c r="T10" s="1209"/>
      <c r="U10" s="1209"/>
    </row>
    <row r="11" spans="1:21">
      <c r="A11" s="1275" t="s">
        <v>1192</v>
      </c>
      <c r="B11" s="1478">
        <v>2</v>
      </c>
      <c r="C11" s="1479">
        <v>1</v>
      </c>
      <c r="D11" s="1166">
        <f t="shared" si="0"/>
        <v>0.5</v>
      </c>
      <c r="E11" s="727"/>
      <c r="F11" s="1279"/>
      <c r="G11" s="1223"/>
      <c r="H11" s="1223"/>
      <c r="I11" s="1223"/>
      <c r="J11" s="1280"/>
      <c r="K11" s="1280"/>
      <c r="L11" s="1223"/>
      <c r="M11" s="1223"/>
      <c r="N11" s="1270"/>
      <c r="O11" s="1223"/>
      <c r="P11" s="1223"/>
      <c r="Q11" s="1209"/>
      <c r="R11" s="1209"/>
      <c r="S11" s="1210"/>
      <c r="T11" s="1209"/>
      <c r="U11" s="1209"/>
    </row>
    <row r="12" spans="1:21">
      <c r="A12" s="1135" t="s">
        <v>472</v>
      </c>
      <c r="B12" s="1476">
        <f>SUM(B10:B11)</f>
        <v>7</v>
      </c>
      <c r="C12" s="1477">
        <f>SUM(C10:C11)</f>
        <v>2</v>
      </c>
      <c r="D12" s="1167">
        <f t="shared" si="0"/>
        <v>0.2857142857142857</v>
      </c>
      <c r="E12" s="727"/>
      <c r="F12" s="1279"/>
      <c r="G12" s="1223"/>
      <c r="H12" s="1223"/>
      <c r="I12" s="1223"/>
      <c r="J12" s="1280"/>
      <c r="K12" s="1280"/>
      <c r="L12" s="1223"/>
      <c r="M12" s="1223"/>
      <c r="N12" s="1270"/>
      <c r="O12" s="1223"/>
      <c r="P12" s="1223"/>
      <c r="Q12" s="1209"/>
      <c r="R12" s="1209"/>
      <c r="S12" s="1210"/>
      <c r="T12" s="1209"/>
      <c r="U12" s="1209"/>
    </row>
    <row r="13" spans="1:21">
      <c r="A13" s="1277" t="s">
        <v>473</v>
      </c>
      <c r="B13" s="1480">
        <v>4</v>
      </c>
      <c r="C13" s="1481">
        <v>3</v>
      </c>
      <c r="D13" s="1168">
        <f t="shared" si="0"/>
        <v>0.75</v>
      </c>
      <c r="F13" s="1279"/>
      <c r="G13" s="1223"/>
      <c r="H13" s="1223"/>
      <c r="I13" s="1223"/>
      <c r="J13" s="1280"/>
      <c r="K13" s="1280"/>
      <c r="L13" s="1223"/>
      <c r="M13" s="1223"/>
      <c r="N13" s="1270"/>
      <c r="O13" s="1223"/>
      <c r="P13" s="1223"/>
      <c r="Q13" s="1209"/>
      <c r="R13" s="1209"/>
      <c r="S13" s="1210"/>
      <c r="T13" s="1209"/>
      <c r="U13" s="1209"/>
    </row>
    <row r="14" spans="1:21" ht="25.5">
      <c r="A14" s="1135" t="s">
        <v>992</v>
      </c>
      <c r="B14" s="1482">
        <f>SUM(B13)</f>
        <v>4</v>
      </c>
      <c r="C14" s="1483">
        <f>SUM(C13)</f>
        <v>3</v>
      </c>
      <c r="D14" s="1169">
        <f t="shared" si="0"/>
        <v>0.75</v>
      </c>
      <c r="E14" s="727"/>
      <c r="F14" s="1279"/>
      <c r="G14" s="1223"/>
      <c r="H14" s="1223"/>
      <c r="I14" s="1223"/>
      <c r="J14" s="1280"/>
      <c r="K14" s="1280"/>
      <c r="L14" s="1223"/>
      <c r="M14" s="1223"/>
      <c r="N14" s="1270"/>
      <c r="O14" s="1223"/>
      <c r="P14" s="1223"/>
      <c r="Q14" s="1209"/>
      <c r="R14" s="1209"/>
      <c r="S14" s="1210"/>
      <c r="T14" s="1209"/>
      <c r="U14" s="1209"/>
    </row>
    <row r="15" spans="1:21">
      <c r="A15" s="1654" t="s">
        <v>474</v>
      </c>
      <c r="B15" s="1484">
        <v>19</v>
      </c>
      <c r="C15" s="1473">
        <v>9</v>
      </c>
      <c r="D15" s="1164">
        <f t="shared" si="0"/>
        <v>0.47368421052631576</v>
      </c>
      <c r="E15" s="727"/>
      <c r="F15" s="1279"/>
      <c r="G15" s="1223"/>
      <c r="H15" s="1223"/>
      <c r="I15" s="1223"/>
      <c r="J15" s="1280"/>
      <c r="K15" s="1280"/>
      <c r="L15" s="1223"/>
      <c r="M15" s="1223"/>
      <c r="N15" s="1270"/>
      <c r="O15" s="1223"/>
      <c r="P15" s="1223"/>
      <c r="Q15" s="1209"/>
      <c r="R15" s="1209"/>
      <c r="S15" s="1210"/>
      <c r="T15" s="1209"/>
      <c r="U15" s="1209"/>
    </row>
    <row r="16" spans="1:21">
      <c r="A16" s="1276" t="s">
        <v>142</v>
      </c>
      <c r="B16" s="1474">
        <v>4</v>
      </c>
      <c r="C16" s="1475">
        <v>4</v>
      </c>
      <c r="D16" s="1165">
        <f t="shared" si="0"/>
        <v>1</v>
      </c>
      <c r="E16" s="727"/>
      <c r="F16" s="1279"/>
      <c r="G16" s="1223"/>
      <c r="H16" s="1223"/>
      <c r="I16" s="1223"/>
      <c r="J16" s="1280"/>
      <c r="K16" s="1280"/>
      <c r="L16" s="1223"/>
      <c r="M16" s="1223"/>
      <c r="N16" s="1270"/>
      <c r="O16" s="1223"/>
      <c r="P16" s="1223"/>
      <c r="Q16" s="1209"/>
      <c r="R16" s="1209"/>
      <c r="S16" s="1210"/>
      <c r="T16" s="1209"/>
      <c r="U16" s="1209"/>
    </row>
    <row r="17" spans="1:21">
      <c r="A17" s="1275" t="s">
        <v>1193</v>
      </c>
      <c r="B17" s="1478"/>
      <c r="C17" s="1479"/>
      <c r="D17" s="1166"/>
      <c r="E17" s="727"/>
      <c r="F17" s="1279"/>
      <c r="G17" s="1223"/>
      <c r="H17" s="1223"/>
      <c r="I17" s="1223"/>
      <c r="J17" s="1280"/>
      <c r="K17" s="1280"/>
      <c r="L17" s="1223"/>
      <c r="M17" s="1223"/>
      <c r="N17" s="1270"/>
      <c r="O17" s="1223"/>
      <c r="P17" s="1223"/>
      <c r="Q17" s="1209"/>
      <c r="R17" s="1209"/>
      <c r="S17" s="1210"/>
      <c r="T17" s="1209"/>
      <c r="U17" s="1209"/>
    </row>
    <row r="18" spans="1:21">
      <c r="A18" s="1135" t="s">
        <v>477</v>
      </c>
      <c r="B18" s="1476">
        <f>SUM(B15:B17)</f>
        <v>23</v>
      </c>
      <c r="C18" s="1477">
        <f>SUM(C15:C17)</f>
        <v>13</v>
      </c>
      <c r="D18" s="1167">
        <f t="shared" si="0"/>
        <v>0.56521739130434778</v>
      </c>
      <c r="E18" s="727"/>
      <c r="F18" s="1279"/>
      <c r="G18" s="1223"/>
      <c r="H18" s="1223"/>
      <c r="I18" s="1223"/>
      <c r="J18" s="1280"/>
      <c r="K18" s="1280"/>
      <c r="L18" s="1223"/>
      <c r="M18" s="1223"/>
      <c r="N18" s="1270"/>
      <c r="O18" s="1223"/>
      <c r="P18" s="1223"/>
      <c r="Q18" s="1209"/>
      <c r="R18" s="1209"/>
      <c r="S18" s="1210"/>
      <c r="T18" s="1209"/>
      <c r="U18" s="1209"/>
    </row>
    <row r="19" spans="1:21">
      <c r="A19" s="1654" t="s">
        <v>478</v>
      </c>
      <c r="B19" s="1484">
        <v>20</v>
      </c>
      <c r="C19" s="1473">
        <v>7</v>
      </c>
      <c r="D19" s="1164">
        <f t="shared" si="0"/>
        <v>0.35</v>
      </c>
      <c r="E19" s="727"/>
      <c r="F19" s="1279"/>
      <c r="G19" s="1223"/>
      <c r="H19" s="1223"/>
      <c r="I19" s="1223"/>
      <c r="J19" s="1280"/>
      <c r="K19" s="1280"/>
      <c r="L19" s="1223"/>
      <c r="M19" s="1223"/>
      <c r="N19" s="1270"/>
      <c r="O19" s="1223"/>
      <c r="P19" s="1223"/>
      <c r="Q19" s="1209"/>
      <c r="R19" s="1209"/>
      <c r="S19" s="1210"/>
      <c r="T19" s="1209"/>
      <c r="U19" s="1209"/>
    </row>
    <row r="20" spans="1:21">
      <c r="A20" s="1276" t="s">
        <v>479</v>
      </c>
      <c r="B20" s="1474">
        <v>6</v>
      </c>
      <c r="C20" s="1475">
        <v>1</v>
      </c>
      <c r="D20" s="1165">
        <f t="shared" si="0"/>
        <v>0.16666666666666666</v>
      </c>
      <c r="E20" s="727"/>
      <c r="F20" s="1279"/>
      <c r="G20" s="1223"/>
      <c r="H20" s="1223"/>
      <c r="I20" s="1223"/>
      <c r="J20" s="1280"/>
      <c r="K20" s="1280"/>
      <c r="L20" s="1223"/>
      <c r="M20" s="1223"/>
      <c r="N20" s="1270"/>
      <c r="O20" s="1223"/>
      <c r="P20" s="1223"/>
      <c r="Q20" s="1209"/>
      <c r="R20" s="1209"/>
      <c r="S20" s="1210"/>
      <c r="T20" s="1209"/>
      <c r="U20" s="1209"/>
    </row>
    <row r="21" spans="1:21">
      <c r="A21" s="1276" t="s">
        <v>480</v>
      </c>
      <c r="B21" s="1474">
        <v>7</v>
      </c>
      <c r="C21" s="1475">
        <v>1</v>
      </c>
      <c r="D21" s="1165">
        <f t="shared" si="0"/>
        <v>0.14285714285714285</v>
      </c>
      <c r="E21" s="727"/>
      <c r="F21" s="1279"/>
      <c r="G21" s="1223"/>
      <c r="H21" s="1223"/>
      <c r="I21" s="1223"/>
      <c r="J21" s="1280"/>
      <c r="K21" s="1280"/>
      <c r="L21" s="1223"/>
      <c r="M21" s="1223"/>
      <c r="N21" s="1270"/>
      <c r="O21" s="1223"/>
      <c r="P21" s="1223"/>
      <c r="Q21" s="1209"/>
      <c r="R21" s="1209"/>
      <c r="S21" s="1210"/>
      <c r="T21" s="1209"/>
      <c r="U21" s="1209"/>
    </row>
    <row r="22" spans="1:21">
      <c r="A22" s="1276" t="s">
        <v>481</v>
      </c>
      <c r="B22" s="1474">
        <v>11</v>
      </c>
      <c r="C22" s="1475">
        <v>6</v>
      </c>
      <c r="D22" s="1165">
        <f t="shared" si="0"/>
        <v>0.54545454545454541</v>
      </c>
      <c r="E22" s="727"/>
      <c r="F22" s="1279"/>
      <c r="G22" s="1223"/>
      <c r="H22" s="1223"/>
      <c r="I22" s="1223"/>
      <c r="J22" s="1280"/>
      <c r="K22" s="1280"/>
      <c r="L22" s="1223"/>
      <c r="M22" s="1223"/>
      <c r="N22" s="1270"/>
      <c r="O22" s="1223"/>
      <c r="P22" s="1223"/>
      <c r="Q22" s="1209"/>
      <c r="R22" s="1209"/>
      <c r="S22" s="1210"/>
      <c r="T22" s="1209"/>
      <c r="U22" s="1209"/>
    </row>
    <row r="23" spans="1:21">
      <c r="A23" s="1276" t="s">
        <v>482</v>
      </c>
      <c r="B23" s="1474">
        <v>16</v>
      </c>
      <c r="C23" s="1475">
        <v>12</v>
      </c>
      <c r="D23" s="1165">
        <f t="shared" si="0"/>
        <v>0.75</v>
      </c>
      <c r="E23" s="727"/>
      <c r="F23" s="1279"/>
      <c r="G23" s="1223"/>
      <c r="H23" s="1223"/>
      <c r="I23" s="1223"/>
      <c r="J23" s="1280"/>
      <c r="K23" s="1280"/>
      <c r="L23" s="1223"/>
      <c r="M23" s="1223"/>
      <c r="N23" s="1270"/>
      <c r="O23" s="1223"/>
      <c r="P23" s="1223"/>
      <c r="Q23" s="1209"/>
      <c r="R23" s="1209"/>
      <c r="S23" s="1210"/>
      <c r="T23" s="1209"/>
      <c r="U23" s="1209"/>
    </row>
    <row r="24" spans="1:21">
      <c r="A24" s="1135" t="s">
        <v>486</v>
      </c>
      <c r="B24" s="1476">
        <f>SUM(B19:B23)</f>
        <v>60</v>
      </c>
      <c r="C24" s="1477">
        <f>SUM(C19:C23)</f>
        <v>27</v>
      </c>
      <c r="D24" s="1167">
        <f t="shared" si="0"/>
        <v>0.45</v>
      </c>
      <c r="E24" s="727"/>
      <c r="F24" s="1279"/>
      <c r="G24" s="1223"/>
      <c r="H24" s="1223"/>
      <c r="I24" s="1223"/>
      <c r="J24" s="1280"/>
      <c r="K24" s="1280"/>
      <c r="L24" s="1223"/>
      <c r="M24" s="1223"/>
      <c r="N24" s="1270"/>
      <c r="O24" s="1223"/>
      <c r="P24" s="1223"/>
      <c r="Q24" s="1209"/>
      <c r="R24" s="1209"/>
      <c r="S24" s="1210"/>
      <c r="T24" s="1209"/>
      <c r="U24" s="1209"/>
    </row>
    <row r="25" spans="1:21">
      <c r="A25" s="1654" t="s">
        <v>485</v>
      </c>
      <c r="B25" s="1484">
        <v>19</v>
      </c>
      <c r="C25" s="1473">
        <v>11</v>
      </c>
      <c r="D25" s="1164">
        <f t="shared" si="0"/>
        <v>0.57894736842105265</v>
      </c>
      <c r="E25" s="727"/>
      <c r="F25" s="1279"/>
      <c r="G25" s="1223"/>
      <c r="H25" s="1223"/>
      <c r="I25" s="1223"/>
      <c r="J25" s="1280"/>
      <c r="K25" s="1280"/>
      <c r="L25" s="1223"/>
      <c r="M25" s="1223"/>
      <c r="N25" s="1270"/>
      <c r="O25" s="1223"/>
      <c r="P25" s="1223"/>
      <c r="Q25" s="1209"/>
      <c r="R25" s="1209"/>
      <c r="S25" s="1210"/>
      <c r="T25" s="1209"/>
      <c r="U25" s="1209"/>
    </row>
    <row r="26" spans="1:21">
      <c r="A26" s="1275" t="s">
        <v>487</v>
      </c>
      <c r="B26" s="1478"/>
      <c r="C26" s="1479"/>
      <c r="D26" s="1166"/>
      <c r="E26" s="727"/>
      <c r="F26" s="1279"/>
      <c r="G26" s="1223"/>
      <c r="H26" s="1223"/>
      <c r="I26" s="1223"/>
      <c r="J26" s="1280"/>
      <c r="K26" s="1280"/>
      <c r="L26" s="1223"/>
      <c r="M26" s="1223"/>
      <c r="N26" s="1270"/>
      <c r="O26" s="1223"/>
      <c r="P26" s="1223"/>
      <c r="Q26" s="1209"/>
      <c r="R26" s="1209"/>
      <c r="S26" s="1210"/>
      <c r="T26" s="1209"/>
      <c r="U26" s="1209"/>
    </row>
    <row r="27" spans="1:21">
      <c r="A27" s="1135" t="s">
        <v>488</v>
      </c>
      <c r="B27" s="1476">
        <f>SUM(B25:B26)</f>
        <v>19</v>
      </c>
      <c r="C27" s="1477">
        <f>SUM(C25:C26)</f>
        <v>11</v>
      </c>
      <c r="D27" s="1167">
        <f t="shared" si="0"/>
        <v>0.57894736842105265</v>
      </c>
      <c r="E27" s="727"/>
      <c r="F27" s="1279"/>
      <c r="G27" s="1223"/>
      <c r="H27" s="1223"/>
      <c r="I27" s="1223"/>
      <c r="J27" s="1280"/>
      <c r="K27" s="1280"/>
      <c r="L27" s="1223"/>
      <c r="M27" s="1223"/>
      <c r="N27" s="1270"/>
      <c r="O27" s="1223"/>
      <c r="P27" s="1223"/>
      <c r="Q27" s="1209"/>
      <c r="R27" s="1209"/>
      <c r="S27" s="1210"/>
      <c r="T27" s="1209"/>
      <c r="U27" s="1209"/>
    </row>
    <row r="28" spans="1:21">
      <c r="A28" s="1654" t="s">
        <v>489</v>
      </c>
      <c r="B28" s="1484">
        <v>2</v>
      </c>
      <c r="C28" s="1473">
        <v>2</v>
      </c>
      <c r="D28" s="1164">
        <f t="shared" si="0"/>
        <v>1</v>
      </c>
      <c r="E28" s="727"/>
      <c r="F28" s="1279"/>
      <c r="G28" s="1223"/>
      <c r="H28" s="1223"/>
      <c r="I28" s="1223"/>
      <c r="J28" s="1280"/>
      <c r="K28" s="1280"/>
      <c r="L28" s="1223"/>
      <c r="M28" s="1223"/>
      <c r="N28" s="1270"/>
      <c r="O28" s="1223"/>
      <c r="P28" s="1223"/>
      <c r="Q28" s="1209"/>
      <c r="R28" s="1209"/>
      <c r="S28" s="1210"/>
      <c r="T28" s="1209"/>
      <c r="U28" s="1209"/>
    </row>
    <row r="29" spans="1:21">
      <c r="A29" s="1276" t="s">
        <v>490</v>
      </c>
      <c r="B29" s="1474">
        <v>21</v>
      </c>
      <c r="C29" s="1475">
        <v>5</v>
      </c>
      <c r="D29" s="1165">
        <f t="shared" si="0"/>
        <v>0.23809523809523808</v>
      </c>
      <c r="E29" s="727"/>
      <c r="F29" s="1279"/>
      <c r="G29" s="1223"/>
      <c r="H29" s="1223"/>
      <c r="I29" s="1223"/>
      <c r="J29" s="1280"/>
      <c r="K29" s="1280"/>
      <c r="L29" s="1223"/>
      <c r="M29" s="1223"/>
      <c r="N29" s="1270"/>
      <c r="O29" s="1223"/>
      <c r="P29" s="1223"/>
      <c r="Q29" s="1209"/>
      <c r="R29" s="1209"/>
      <c r="S29" s="1210"/>
      <c r="T29" s="1209"/>
      <c r="U29" s="1209"/>
    </row>
    <row r="30" spans="1:21">
      <c r="A30" s="1135" t="s">
        <v>493</v>
      </c>
      <c r="B30" s="1476">
        <f>SUM(B28:B29)</f>
        <v>23</v>
      </c>
      <c r="C30" s="1477">
        <f>SUM(C28:C29)</f>
        <v>7</v>
      </c>
      <c r="D30" s="1167">
        <f t="shared" si="0"/>
        <v>0.30434782608695654</v>
      </c>
      <c r="E30" s="727"/>
      <c r="F30" s="1279"/>
      <c r="G30" s="1223"/>
      <c r="H30" s="1223"/>
      <c r="I30" s="1223"/>
      <c r="J30" s="1280"/>
      <c r="K30" s="1280"/>
      <c r="L30" s="1223"/>
      <c r="M30" s="1223"/>
      <c r="N30" s="1270"/>
      <c r="O30" s="1223"/>
      <c r="P30" s="1223"/>
      <c r="Q30" s="1209"/>
      <c r="R30" s="1209"/>
      <c r="S30" s="1210"/>
      <c r="T30" s="1209"/>
      <c r="U30" s="1209"/>
    </row>
    <row r="31" spans="1:21">
      <c r="A31" s="1277" t="s">
        <v>494</v>
      </c>
      <c r="B31" s="1480">
        <v>3</v>
      </c>
      <c r="C31" s="1481">
        <v>3</v>
      </c>
      <c r="D31" s="1168">
        <f t="shared" si="0"/>
        <v>1</v>
      </c>
      <c r="E31" s="727"/>
      <c r="F31" s="1279"/>
      <c r="G31" s="1223"/>
      <c r="H31" s="1223"/>
      <c r="I31" s="1223"/>
      <c r="J31" s="1280"/>
      <c r="K31" s="1280"/>
      <c r="L31" s="1223"/>
      <c r="M31" s="1223"/>
      <c r="N31" s="1270"/>
      <c r="O31" s="1223"/>
      <c r="P31" s="1223"/>
      <c r="Q31" s="1209"/>
      <c r="R31" s="1209"/>
      <c r="S31" s="1210"/>
      <c r="T31" s="1209"/>
      <c r="U31" s="1209"/>
    </row>
    <row r="32" spans="1:21">
      <c r="A32" s="1135" t="s">
        <v>495</v>
      </c>
      <c r="B32" s="1476">
        <f>SUM(B31)</f>
        <v>3</v>
      </c>
      <c r="C32" s="1477">
        <f>SUM(C31)</f>
        <v>3</v>
      </c>
      <c r="D32" s="1167">
        <f t="shared" si="0"/>
        <v>1</v>
      </c>
      <c r="E32" s="727"/>
      <c r="F32" s="1279"/>
      <c r="G32" s="1223"/>
      <c r="H32" s="1223"/>
      <c r="I32" s="1223"/>
      <c r="J32" s="1280"/>
      <c r="K32" s="1280"/>
      <c r="L32" s="1223"/>
      <c r="M32" s="1223"/>
      <c r="N32" s="1270"/>
      <c r="O32" s="1223"/>
      <c r="P32" s="1223"/>
      <c r="Q32" s="1209"/>
      <c r="R32" s="1209"/>
      <c r="S32" s="1210"/>
      <c r="T32" s="1209"/>
      <c r="U32" s="1209"/>
    </row>
    <row r="33" spans="1:21">
      <c r="A33" s="1654" t="s">
        <v>1194</v>
      </c>
      <c r="B33" s="1484">
        <v>15</v>
      </c>
      <c r="C33" s="1473">
        <v>5</v>
      </c>
      <c r="D33" s="1164">
        <f t="shared" si="0"/>
        <v>0.33333333333333331</v>
      </c>
      <c r="E33" s="727"/>
      <c r="F33" s="1279"/>
      <c r="G33" s="1223"/>
      <c r="H33" s="1223"/>
      <c r="I33" s="1223"/>
      <c r="J33" s="1280"/>
      <c r="K33" s="1280"/>
      <c r="L33" s="1223"/>
      <c r="M33" s="1223"/>
      <c r="N33" s="1270"/>
      <c r="O33" s="1223"/>
      <c r="P33" s="1223"/>
      <c r="Q33" s="1209"/>
      <c r="R33" s="1209"/>
      <c r="S33" s="1210"/>
      <c r="T33" s="1209"/>
      <c r="U33" s="1209"/>
    </row>
    <row r="34" spans="1:21">
      <c r="A34" s="1276" t="s">
        <v>722</v>
      </c>
      <c r="B34" s="1474">
        <v>9</v>
      </c>
      <c r="C34" s="1475">
        <v>4</v>
      </c>
      <c r="D34" s="1165">
        <f t="shared" si="0"/>
        <v>0.44444444444444442</v>
      </c>
      <c r="E34" s="727"/>
      <c r="F34" s="1279"/>
      <c r="G34" s="1223"/>
      <c r="H34" s="1223"/>
      <c r="I34" s="1223"/>
      <c r="J34" s="1280"/>
      <c r="K34" s="1280"/>
      <c r="L34" s="1223"/>
      <c r="M34" s="1223"/>
      <c r="N34" s="1270"/>
      <c r="O34" s="1223"/>
      <c r="P34" s="1223"/>
      <c r="Q34" s="1209"/>
      <c r="R34" s="1209"/>
      <c r="S34" s="1210"/>
      <c r="T34" s="1209"/>
      <c r="U34" s="1209"/>
    </row>
    <row r="35" spans="1:21">
      <c r="A35" s="1276" t="s">
        <v>497</v>
      </c>
      <c r="B35" s="1474">
        <v>4</v>
      </c>
      <c r="C35" s="1475">
        <v>2</v>
      </c>
      <c r="D35" s="1165">
        <f t="shared" si="0"/>
        <v>0.5</v>
      </c>
      <c r="E35" s="727"/>
      <c r="F35" s="1279"/>
      <c r="G35" s="1223"/>
      <c r="H35" s="1223"/>
      <c r="I35" s="1223"/>
      <c r="J35" s="1280"/>
      <c r="K35" s="1280"/>
      <c r="L35" s="1223"/>
      <c r="M35" s="1223"/>
      <c r="N35" s="1270"/>
      <c r="O35" s="1223"/>
      <c r="P35" s="1223"/>
      <c r="Q35" s="1209"/>
      <c r="R35" s="1209"/>
      <c r="S35" s="1210"/>
      <c r="T35" s="1209"/>
      <c r="U35" s="1209"/>
    </row>
    <row r="36" spans="1:21">
      <c r="A36" s="1276" t="s">
        <v>498</v>
      </c>
      <c r="B36" s="1474">
        <v>9</v>
      </c>
      <c r="C36" s="1475">
        <v>6</v>
      </c>
      <c r="D36" s="1165">
        <f t="shared" si="0"/>
        <v>0.66666666666666663</v>
      </c>
      <c r="E36" s="727"/>
      <c r="F36" s="1279"/>
      <c r="G36" s="1223"/>
      <c r="H36" s="1223"/>
      <c r="I36" s="1223"/>
      <c r="J36" s="1280"/>
      <c r="K36" s="1280"/>
      <c r="L36" s="1223"/>
      <c r="M36" s="1223"/>
      <c r="N36" s="1270"/>
      <c r="O36" s="1223"/>
      <c r="P36" s="1223"/>
      <c r="Q36" s="1209"/>
      <c r="R36" s="1209"/>
      <c r="S36" s="1210"/>
      <c r="T36" s="1209"/>
      <c r="U36" s="1209"/>
    </row>
    <row r="37" spans="1:21">
      <c r="A37" s="1276" t="s">
        <v>499</v>
      </c>
      <c r="B37" s="1474">
        <v>2</v>
      </c>
      <c r="C37" s="1475">
        <v>0</v>
      </c>
      <c r="D37" s="1165">
        <f t="shared" si="0"/>
        <v>0</v>
      </c>
      <c r="E37" s="727"/>
      <c r="F37" s="1279"/>
      <c r="G37" s="1223"/>
      <c r="H37" s="1223"/>
      <c r="I37" s="1223"/>
      <c r="J37" s="1280"/>
      <c r="K37" s="1280"/>
      <c r="L37" s="1223"/>
      <c r="M37" s="1223"/>
      <c r="N37" s="1270"/>
      <c r="O37" s="1223"/>
      <c r="P37" s="1223"/>
      <c r="Q37" s="1209"/>
      <c r="R37" s="1209"/>
      <c r="S37" s="1210"/>
      <c r="T37" s="1209"/>
      <c r="U37" s="1209"/>
    </row>
    <row r="38" spans="1:21">
      <c r="A38" s="1135" t="s">
        <v>502</v>
      </c>
      <c r="B38" s="1476">
        <f>SUM(B33:B37)</f>
        <v>39</v>
      </c>
      <c r="C38" s="1477">
        <f>SUM(C33:C37)</f>
        <v>17</v>
      </c>
      <c r="D38" s="1167">
        <f t="shared" si="0"/>
        <v>0.4358974358974359</v>
      </c>
      <c r="E38" s="727"/>
      <c r="F38" s="1279"/>
      <c r="G38" s="1223"/>
      <c r="H38" s="1223"/>
      <c r="I38" s="1223"/>
      <c r="J38" s="1280"/>
      <c r="K38" s="1280"/>
      <c r="L38" s="1223"/>
      <c r="M38" s="1223"/>
      <c r="N38" s="1270"/>
      <c r="O38" s="1223"/>
      <c r="P38" s="1223"/>
      <c r="Q38" s="1209"/>
      <c r="R38" s="1209"/>
      <c r="S38" s="1210"/>
      <c r="T38" s="1209"/>
      <c r="U38" s="1209"/>
    </row>
    <row r="39" spans="1:21">
      <c r="A39" s="1277" t="s">
        <v>501</v>
      </c>
      <c r="B39" s="1480">
        <v>18</v>
      </c>
      <c r="C39" s="1481">
        <v>0</v>
      </c>
      <c r="D39" s="1168">
        <f t="shared" si="0"/>
        <v>0</v>
      </c>
      <c r="E39" s="727"/>
      <c r="F39" s="1279"/>
      <c r="G39" s="1223"/>
      <c r="H39" s="1223"/>
      <c r="I39" s="1223"/>
      <c r="J39" s="1280"/>
      <c r="K39" s="1280"/>
      <c r="L39" s="1223"/>
      <c r="M39" s="1223"/>
      <c r="N39" s="1270"/>
      <c r="O39" s="1223"/>
      <c r="P39" s="1223"/>
      <c r="Q39" s="1209"/>
      <c r="R39" s="1209"/>
      <c r="S39" s="1210"/>
      <c r="T39" s="1209"/>
      <c r="U39" s="1209"/>
    </row>
    <row r="40" spans="1:21">
      <c r="A40" s="1135" t="s">
        <v>503</v>
      </c>
      <c r="B40" s="1476">
        <f>SUM(B39)</f>
        <v>18</v>
      </c>
      <c r="C40" s="1477">
        <f>SUM(C39)</f>
        <v>0</v>
      </c>
      <c r="D40" s="1167">
        <f t="shared" si="0"/>
        <v>0</v>
      </c>
      <c r="E40" s="727"/>
      <c r="F40" s="1279"/>
      <c r="G40" s="1223"/>
      <c r="H40" s="1223"/>
      <c r="I40" s="1223"/>
      <c r="J40" s="1280"/>
      <c r="K40" s="1280"/>
      <c r="L40" s="1223"/>
      <c r="M40" s="1223"/>
      <c r="N40" s="1270"/>
      <c r="O40" s="1223"/>
      <c r="P40" s="1223"/>
      <c r="Q40" s="1209"/>
      <c r="R40" s="1209"/>
      <c r="S40" s="1210"/>
      <c r="T40" s="1209"/>
      <c r="U40" s="1209"/>
    </row>
    <row r="41" spans="1:21">
      <c r="A41" s="1654" t="s">
        <v>504</v>
      </c>
      <c r="B41" s="1484">
        <v>21</v>
      </c>
      <c r="C41" s="1473">
        <v>8</v>
      </c>
      <c r="D41" s="1164">
        <f t="shared" si="0"/>
        <v>0.38095238095238093</v>
      </c>
      <c r="E41" s="727"/>
      <c r="F41" s="1279"/>
      <c r="G41" s="1223"/>
      <c r="H41" s="1223"/>
      <c r="I41" s="1223"/>
      <c r="J41" s="1280"/>
      <c r="K41" s="1280"/>
      <c r="L41" s="1223"/>
      <c r="M41" s="1223"/>
      <c r="N41" s="1270"/>
      <c r="O41" s="1223"/>
      <c r="P41" s="1223"/>
      <c r="Q41" s="1209"/>
      <c r="R41" s="1209"/>
      <c r="S41" s="1210"/>
      <c r="T41" s="1209"/>
      <c r="U41" s="1209"/>
    </row>
    <row r="42" spans="1:21">
      <c r="A42" s="1276" t="s">
        <v>505</v>
      </c>
      <c r="B42" s="1474">
        <v>16</v>
      </c>
      <c r="C42" s="1475">
        <v>13</v>
      </c>
      <c r="D42" s="1165">
        <f t="shared" si="0"/>
        <v>0.8125</v>
      </c>
      <c r="E42" s="727"/>
      <c r="F42" s="1279"/>
      <c r="G42" s="1223"/>
      <c r="H42" s="1223"/>
      <c r="I42" s="1223"/>
      <c r="J42" s="1280"/>
      <c r="K42" s="1280"/>
      <c r="L42" s="1223"/>
      <c r="M42" s="1223"/>
      <c r="N42" s="1270"/>
      <c r="O42" s="1223"/>
      <c r="P42" s="1223"/>
      <c r="Q42" s="1209"/>
      <c r="R42" s="1209"/>
      <c r="S42" s="1210"/>
      <c r="T42" s="1209"/>
      <c r="U42" s="1209"/>
    </row>
    <row r="43" spans="1:21">
      <c r="A43" s="1276" t="s">
        <v>506</v>
      </c>
      <c r="B43" s="1474">
        <v>10</v>
      </c>
      <c r="C43" s="1475">
        <v>1</v>
      </c>
      <c r="D43" s="1165"/>
      <c r="E43" s="727"/>
      <c r="F43" s="1279"/>
      <c r="G43" s="1223"/>
      <c r="H43" s="1223"/>
      <c r="I43" s="1223"/>
      <c r="J43" s="1280"/>
      <c r="K43" s="1280"/>
      <c r="L43" s="1223"/>
      <c r="M43" s="1223"/>
      <c r="N43" s="1270"/>
      <c r="O43" s="1223"/>
      <c r="P43" s="1223"/>
      <c r="Q43" s="1209"/>
      <c r="R43" s="1209"/>
      <c r="S43" s="1210"/>
      <c r="T43" s="1209"/>
      <c r="U43" s="1209"/>
    </row>
    <row r="44" spans="1:21">
      <c r="A44" s="1276" t="s">
        <v>509</v>
      </c>
      <c r="B44" s="1474">
        <v>3</v>
      </c>
      <c r="C44" s="1475">
        <v>2</v>
      </c>
      <c r="D44" s="1165"/>
      <c r="E44" s="727"/>
      <c r="F44" s="1279"/>
      <c r="G44" s="1223"/>
      <c r="H44" s="1223"/>
      <c r="I44" s="1223"/>
      <c r="J44" s="1280"/>
      <c r="K44" s="1280"/>
      <c r="L44" s="1223"/>
      <c r="M44" s="1223"/>
      <c r="N44" s="1270"/>
      <c r="O44" s="1223"/>
      <c r="P44" s="1223"/>
      <c r="Q44" s="1209"/>
      <c r="R44" s="1209"/>
      <c r="S44" s="1210"/>
      <c r="T44" s="1209"/>
      <c r="U44" s="1209"/>
    </row>
    <row r="45" spans="1:21">
      <c r="A45" s="1276" t="s">
        <v>982</v>
      </c>
      <c r="B45" s="1474">
        <v>10</v>
      </c>
      <c r="C45" s="1475">
        <v>10</v>
      </c>
      <c r="D45" s="1165"/>
      <c r="E45" s="727"/>
      <c r="F45" s="1279"/>
      <c r="G45" s="1223"/>
      <c r="H45" s="1223"/>
      <c r="I45" s="1223"/>
      <c r="J45" s="1280"/>
      <c r="K45" s="1280"/>
      <c r="L45" s="1223"/>
      <c r="M45" s="1223"/>
      <c r="N45" s="1270"/>
      <c r="O45" s="1223"/>
      <c r="P45" s="1223"/>
      <c r="Q45" s="1209"/>
      <c r="R45" s="1209"/>
      <c r="S45" s="1210"/>
      <c r="T45" s="1209"/>
      <c r="U45" s="1209"/>
    </row>
    <row r="46" spans="1:21">
      <c r="A46" s="1276" t="s">
        <v>508</v>
      </c>
      <c r="B46" s="1474">
        <v>4</v>
      </c>
      <c r="C46" s="1475">
        <v>1</v>
      </c>
      <c r="D46" s="1165">
        <f t="shared" si="0"/>
        <v>0.25</v>
      </c>
      <c r="E46" s="727"/>
      <c r="F46" s="1279"/>
      <c r="G46" s="1223"/>
      <c r="H46" s="1223"/>
      <c r="I46" s="1223"/>
      <c r="J46" s="1280"/>
      <c r="K46" s="1280"/>
      <c r="L46" s="1223"/>
      <c r="M46" s="1223"/>
      <c r="N46" s="1270"/>
      <c r="O46" s="1223"/>
      <c r="P46" s="1223"/>
      <c r="Q46" s="1209"/>
      <c r="R46" s="1209"/>
      <c r="S46" s="1210"/>
      <c r="T46" s="1209"/>
      <c r="U46" s="1209"/>
    </row>
    <row r="47" spans="1:21">
      <c r="A47" s="1135" t="s">
        <v>510</v>
      </c>
      <c r="B47" s="1476">
        <f>SUM(B41:B46)</f>
        <v>64</v>
      </c>
      <c r="C47" s="1477">
        <f>SUM(C41:C46)</f>
        <v>35</v>
      </c>
      <c r="D47" s="1167">
        <f t="shared" si="0"/>
        <v>0.546875</v>
      </c>
      <c r="E47" s="727"/>
      <c r="F47" s="1279"/>
      <c r="G47" s="1223"/>
      <c r="H47" s="1223"/>
      <c r="I47" s="1223"/>
      <c r="J47" s="1280"/>
      <c r="K47" s="1280"/>
      <c r="L47" s="1223"/>
      <c r="M47" s="1223"/>
      <c r="N47" s="1270"/>
      <c r="O47" s="1223"/>
      <c r="P47" s="1223"/>
      <c r="Q47" s="1209"/>
      <c r="R47" s="1209"/>
      <c r="S47" s="1210"/>
      <c r="T47" s="1209"/>
      <c r="U47" s="1209"/>
    </row>
    <row r="48" spans="1:21">
      <c r="A48" s="1277" t="s">
        <v>507</v>
      </c>
      <c r="B48" s="1480">
        <v>10</v>
      </c>
      <c r="C48" s="1481">
        <v>8</v>
      </c>
      <c r="D48" s="1168">
        <f t="shared" si="0"/>
        <v>0.8</v>
      </c>
      <c r="E48" s="727"/>
      <c r="F48" s="1279"/>
      <c r="G48" s="1223"/>
      <c r="H48" s="1223"/>
      <c r="I48" s="1223"/>
      <c r="J48" s="1280"/>
      <c r="K48" s="1280"/>
      <c r="L48" s="1223"/>
      <c r="M48" s="1223"/>
      <c r="N48" s="1270"/>
      <c r="O48" s="1223"/>
      <c r="P48" s="1223"/>
      <c r="Q48" s="1209"/>
      <c r="R48" s="1209"/>
      <c r="S48" s="1210"/>
      <c r="T48" s="1209"/>
      <c r="U48" s="1209"/>
    </row>
    <row r="49" spans="1:21">
      <c r="A49" s="1135" t="s">
        <v>584</v>
      </c>
      <c r="B49" s="1476">
        <f>SUM(B48)</f>
        <v>10</v>
      </c>
      <c r="C49" s="1477">
        <f>SUM(C48)</f>
        <v>8</v>
      </c>
      <c r="D49" s="1167">
        <f t="shared" si="0"/>
        <v>0.8</v>
      </c>
      <c r="E49" s="727"/>
      <c r="F49" s="1279"/>
      <c r="G49" s="1223"/>
      <c r="H49" s="1223"/>
      <c r="I49" s="1223"/>
      <c r="J49" s="1280"/>
      <c r="K49" s="1280"/>
      <c r="L49" s="1223"/>
      <c r="M49" s="1223"/>
      <c r="N49" s="1270"/>
      <c r="O49" s="1223"/>
      <c r="P49" s="1223"/>
      <c r="Q49" s="1209"/>
      <c r="R49" s="1209"/>
      <c r="S49" s="1210"/>
      <c r="T49" s="1209"/>
      <c r="U49" s="1209"/>
    </row>
    <row r="50" spans="1:21">
      <c r="A50" s="1654" t="s">
        <v>585</v>
      </c>
      <c r="B50" s="1484">
        <v>17</v>
      </c>
      <c r="C50" s="1473">
        <v>9</v>
      </c>
      <c r="D50" s="1164">
        <f t="shared" si="0"/>
        <v>0.52941176470588236</v>
      </c>
      <c r="E50" s="727"/>
      <c r="F50" s="1279"/>
      <c r="G50" s="1223"/>
      <c r="H50" s="1223"/>
      <c r="I50" s="1223"/>
      <c r="J50" s="1280"/>
      <c r="K50" s="1280"/>
      <c r="L50" s="1223"/>
      <c r="M50" s="1223"/>
      <c r="N50" s="1270"/>
      <c r="O50" s="1223"/>
      <c r="P50" s="1223"/>
      <c r="Q50" s="1209"/>
      <c r="R50" s="1209"/>
      <c r="S50" s="1210"/>
      <c r="T50" s="1209"/>
      <c r="U50" s="1209"/>
    </row>
    <row r="51" spans="1:21">
      <c r="A51" s="1276" t="s">
        <v>586</v>
      </c>
      <c r="B51" s="1474">
        <v>4</v>
      </c>
      <c r="C51" s="1475">
        <v>2</v>
      </c>
      <c r="D51" s="1165">
        <f t="shared" si="0"/>
        <v>0.5</v>
      </c>
      <c r="E51" s="727"/>
      <c r="F51" s="1279"/>
      <c r="G51" s="1223"/>
      <c r="H51" s="1223"/>
      <c r="I51" s="1223"/>
      <c r="J51" s="1280"/>
      <c r="K51" s="1280"/>
      <c r="L51" s="1223"/>
      <c r="M51" s="1223"/>
      <c r="N51" s="1270"/>
      <c r="O51" s="1223"/>
      <c r="P51" s="1223"/>
      <c r="Q51" s="1209"/>
      <c r="R51" s="1209"/>
      <c r="S51" s="1210"/>
      <c r="T51" s="1209"/>
      <c r="U51" s="1209"/>
    </row>
    <row r="52" spans="1:21">
      <c r="A52" s="1276" t="s">
        <v>587</v>
      </c>
      <c r="B52" s="1474">
        <v>5</v>
      </c>
      <c r="C52" s="1475">
        <v>0</v>
      </c>
      <c r="D52" s="1165">
        <f t="shared" si="0"/>
        <v>0</v>
      </c>
      <c r="E52" s="727"/>
      <c r="F52" s="1279"/>
      <c r="G52" s="1223"/>
      <c r="H52" s="1223"/>
      <c r="I52" s="1223"/>
      <c r="J52" s="1280"/>
      <c r="K52" s="1280"/>
      <c r="L52" s="1223"/>
      <c r="M52" s="1223"/>
      <c r="N52" s="1270"/>
      <c r="O52" s="1223"/>
      <c r="P52" s="1223"/>
      <c r="Q52" s="1209"/>
      <c r="R52" s="1209"/>
      <c r="S52" s="1210"/>
      <c r="T52" s="1209"/>
      <c r="U52" s="1209"/>
    </row>
    <row r="53" spans="1:21">
      <c r="A53" s="1275" t="s">
        <v>588</v>
      </c>
      <c r="B53" s="1478">
        <v>5</v>
      </c>
      <c r="C53" s="1479">
        <v>4</v>
      </c>
      <c r="D53" s="1166">
        <f t="shared" si="0"/>
        <v>0.8</v>
      </c>
      <c r="E53" s="727"/>
      <c r="F53" s="1279"/>
      <c r="G53" s="1223"/>
      <c r="H53" s="1223"/>
      <c r="I53" s="1223"/>
      <c r="J53" s="1280"/>
      <c r="K53" s="1280"/>
      <c r="L53" s="1223"/>
      <c r="M53" s="1223"/>
      <c r="N53" s="1270"/>
      <c r="O53" s="1223"/>
      <c r="P53" s="1223"/>
      <c r="Q53" s="1209"/>
      <c r="R53" s="1209"/>
      <c r="S53" s="1210"/>
      <c r="T53" s="1209"/>
      <c r="U53" s="1209"/>
    </row>
    <row r="54" spans="1:21">
      <c r="A54" s="1275" t="s">
        <v>589</v>
      </c>
      <c r="B54" s="1478">
        <v>6</v>
      </c>
      <c r="C54" s="1479">
        <v>4</v>
      </c>
      <c r="D54" s="1166">
        <f t="shared" si="0"/>
        <v>0.66666666666666663</v>
      </c>
      <c r="E54" s="727"/>
      <c r="F54" s="1279"/>
      <c r="G54" s="1223"/>
      <c r="H54" s="1223"/>
      <c r="I54" s="1223"/>
      <c r="J54" s="1280"/>
      <c r="K54" s="1280"/>
      <c r="L54" s="1223"/>
      <c r="M54" s="1223"/>
      <c r="N54" s="1270"/>
      <c r="O54" s="1223"/>
      <c r="P54" s="1223"/>
      <c r="Q54" s="1209"/>
      <c r="R54" s="1209"/>
      <c r="S54" s="1210"/>
      <c r="T54" s="1209"/>
      <c r="U54" s="1209"/>
    </row>
    <row r="55" spans="1:21">
      <c r="A55" s="1276" t="s">
        <v>590</v>
      </c>
      <c r="B55" s="1474">
        <v>3</v>
      </c>
      <c r="C55" s="1475">
        <v>2</v>
      </c>
      <c r="D55" s="1165">
        <f t="shared" si="0"/>
        <v>0.66666666666666663</v>
      </c>
      <c r="E55" s="727"/>
      <c r="F55" s="1279"/>
      <c r="G55" s="1223"/>
      <c r="H55" s="1223"/>
      <c r="I55" s="1223"/>
      <c r="J55" s="1280"/>
      <c r="K55" s="1280"/>
      <c r="L55" s="1223"/>
      <c r="M55" s="1223"/>
      <c r="N55" s="1270"/>
      <c r="O55" s="1223"/>
      <c r="P55" s="1223"/>
      <c r="Q55" s="1209"/>
      <c r="R55" s="1209"/>
      <c r="S55" s="1210"/>
      <c r="T55" s="1209"/>
      <c r="U55" s="1209"/>
    </row>
    <row r="56" spans="1:21">
      <c r="A56" s="1276" t="s">
        <v>591</v>
      </c>
      <c r="B56" s="1474">
        <v>3</v>
      </c>
      <c r="C56" s="1475">
        <v>1</v>
      </c>
      <c r="D56" s="1165">
        <f t="shared" si="0"/>
        <v>0.33333333333333331</v>
      </c>
      <c r="E56" s="727"/>
      <c r="F56" s="1279"/>
      <c r="G56" s="1223"/>
      <c r="H56" s="1223"/>
      <c r="I56" s="1223"/>
      <c r="J56" s="1280"/>
      <c r="K56" s="1280"/>
      <c r="L56" s="1223"/>
      <c r="M56" s="1223"/>
      <c r="N56" s="1270"/>
      <c r="O56" s="1223"/>
      <c r="P56" s="1223"/>
      <c r="Q56" s="1209"/>
      <c r="R56" s="1209"/>
      <c r="S56" s="1210"/>
      <c r="T56" s="1209"/>
      <c r="U56" s="1209"/>
    </row>
    <row r="57" spans="1:21">
      <c r="A57" s="1135" t="s">
        <v>596</v>
      </c>
      <c r="B57" s="1476">
        <f>SUM(B50:B56)</f>
        <v>43</v>
      </c>
      <c r="C57" s="1477">
        <f>SUM(C50:C56)</f>
        <v>22</v>
      </c>
      <c r="D57" s="1167">
        <f t="shared" si="0"/>
        <v>0.51162790697674421</v>
      </c>
      <c r="E57" s="727"/>
      <c r="F57" s="1279"/>
      <c r="G57" s="1223"/>
      <c r="H57" s="1223"/>
      <c r="I57" s="1223"/>
      <c r="J57" s="1280"/>
      <c r="K57" s="1280"/>
      <c r="L57" s="1223"/>
      <c r="M57" s="1223"/>
      <c r="N57" s="1270"/>
      <c r="O57" s="1223"/>
      <c r="P57" s="1223"/>
      <c r="Q57" s="1209"/>
      <c r="R57" s="1209"/>
      <c r="S57" s="1210"/>
      <c r="T57" s="1209"/>
      <c r="U57" s="1209"/>
    </row>
    <row r="58" spans="1:21">
      <c r="A58" s="1277" t="s">
        <v>593</v>
      </c>
      <c r="B58" s="1480">
        <v>9</v>
      </c>
      <c r="C58" s="1481">
        <v>2</v>
      </c>
      <c r="D58" s="1168">
        <f t="shared" si="0"/>
        <v>0.22222222222222221</v>
      </c>
      <c r="E58" s="727"/>
      <c r="F58" s="1279"/>
      <c r="G58" s="1223"/>
      <c r="H58" s="1223"/>
      <c r="I58" s="1223"/>
      <c r="J58" s="1280"/>
      <c r="K58" s="1280"/>
      <c r="L58" s="1223"/>
      <c r="M58" s="1223"/>
      <c r="N58" s="1270"/>
      <c r="O58" s="1223"/>
      <c r="P58" s="1223"/>
      <c r="Q58" s="1209"/>
      <c r="R58" s="1209"/>
      <c r="S58" s="1210"/>
      <c r="T58" s="1209"/>
      <c r="U58" s="1209"/>
    </row>
    <row r="59" spans="1:21">
      <c r="A59" s="1135" t="s">
        <v>708</v>
      </c>
      <c r="B59" s="1476">
        <f>SUM(B58)</f>
        <v>9</v>
      </c>
      <c r="C59" s="1477">
        <f>SUM(C58)</f>
        <v>2</v>
      </c>
      <c r="D59" s="1167">
        <f t="shared" ref="D59:D110" si="1">C59/B59</f>
        <v>0.22222222222222221</v>
      </c>
      <c r="E59" s="727"/>
      <c r="F59" s="1279"/>
      <c r="G59" s="1223"/>
      <c r="H59" s="1223"/>
      <c r="I59" s="1223"/>
      <c r="J59" s="1280"/>
      <c r="K59" s="1280"/>
      <c r="L59" s="1223"/>
      <c r="M59" s="1223"/>
      <c r="N59" s="1270"/>
      <c r="O59" s="1223"/>
      <c r="P59" s="1223"/>
      <c r="Q59" s="1209"/>
      <c r="R59" s="1209"/>
      <c r="S59" s="1210"/>
      <c r="T59" s="1209"/>
      <c r="U59" s="1209"/>
    </row>
    <row r="60" spans="1:21">
      <c r="A60" s="1654" t="s">
        <v>709</v>
      </c>
      <c r="B60" s="1484">
        <v>33</v>
      </c>
      <c r="C60" s="1473">
        <v>4</v>
      </c>
      <c r="D60" s="1164">
        <f t="shared" si="1"/>
        <v>0.12121212121212122</v>
      </c>
      <c r="E60" s="727"/>
      <c r="F60" s="1279"/>
      <c r="G60" s="1223"/>
      <c r="H60" s="1223"/>
      <c r="I60" s="1223"/>
      <c r="J60" s="1280"/>
      <c r="K60" s="1280"/>
      <c r="L60" s="1223"/>
      <c r="M60" s="1223"/>
      <c r="N60" s="1270"/>
      <c r="O60" s="1223"/>
      <c r="P60" s="1223"/>
      <c r="Q60" s="1209"/>
      <c r="R60" s="1209"/>
      <c r="S60" s="1210"/>
      <c r="T60" s="1209"/>
      <c r="U60" s="1209"/>
    </row>
    <row r="61" spans="1:21">
      <c r="A61" s="1276" t="s">
        <v>710</v>
      </c>
      <c r="B61" s="1474">
        <v>16</v>
      </c>
      <c r="C61" s="1475">
        <v>4</v>
      </c>
      <c r="D61" s="1165">
        <f t="shared" si="1"/>
        <v>0.25</v>
      </c>
      <c r="E61" s="727"/>
      <c r="F61" s="1279"/>
      <c r="G61" s="1223"/>
      <c r="H61" s="1223"/>
      <c r="I61" s="1223"/>
      <c r="J61" s="1280"/>
      <c r="K61" s="1280"/>
      <c r="L61" s="1223"/>
      <c r="M61" s="1223"/>
      <c r="N61" s="1270"/>
      <c r="O61" s="1223"/>
      <c r="P61" s="1223"/>
      <c r="Q61" s="1209"/>
      <c r="R61" s="1209"/>
      <c r="S61" s="1210"/>
      <c r="T61" s="1209"/>
      <c r="U61" s="1209"/>
    </row>
    <row r="62" spans="1:21">
      <c r="A62" s="1654" t="s">
        <v>711</v>
      </c>
      <c r="B62" s="1484">
        <v>9</v>
      </c>
      <c r="C62" s="1473">
        <v>4</v>
      </c>
      <c r="D62" s="1164">
        <f t="shared" si="1"/>
        <v>0.44444444444444442</v>
      </c>
      <c r="E62" s="727"/>
      <c r="F62" s="1279"/>
      <c r="G62" s="1223"/>
      <c r="H62" s="1223"/>
      <c r="I62" s="1223"/>
      <c r="J62" s="1280"/>
      <c r="K62" s="1280"/>
      <c r="L62" s="1223"/>
      <c r="M62" s="1223"/>
      <c r="N62" s="1270"/>
      <c r="O62" s="1223"/>
      <c r="P62" s="1223"/>
      <c r="Q62" s="1209"/>
      <c r="R62" s="1209"/>
      <c r="S62" s="1210"/>
      <c r="T62" s="1209"/>
      <c r="U62" s="1209"/>
    </row>
    <row r="63" spans="1:21">
      <c r="A63" s="1276" t="s">
        <v>712</v>
      </c>
      <c r="B63" s="1474">
        <v>6</v>
      </c>
      <c r="C63" s="1475">
        <v>1</v>
      </c>
      <c r="D63" s="1165">
        <f t="shared" si="1"/>
        <v>0.16666666666666666</v>
      </c>
      <c r="E63" s="727"/>
      <c r="F63" s="1279"/>
      <c r="G63" s="1223"/>
      <c r="H63" s="1223"/>
      <c r="I63" s="1223"/>
      <c r="J63" s="1280"/>
      <c r="K63" s="1280"/>
      <c r="L63" s="1223"/>
      <c r="M63" s="1223"/>
      <c r="N63" s="1270"/>
      <c r="O63" s="1223"/>
      <c r="P63" s="1223"/>
      <c r="Q63" s="1209"/>
      <c r="R63" s="1209"/>
      <c r="S63" s="1210"/>
      <c r="T63" s="1209"/>
      <c r="U63" s="1209"/>
    </row>
    <row r="64" spans="1:21">
      <c r="A64" s="1276" t="s">
        <v>714</v>
      </c>
      <c r="B64" s="1474">
        <v>7</v>
      </c>
      <c r="C64" s="1475">
        <v>2</v>
      </c>
      <c r="D64" s="1165">
        <f t="shared" si="1"/>
        <v>0.2857142857142857</v>
      </c>
      <c r="E64" s="727"/>
      <c r="F64" s="1279"/>
      <c r="G64" s="1223"/>
      <c r="H64" s="1223"/>
      <c r="I64" s="1223"/>
      <c r="J64" s="1280"/>
      <c r="K64" s="1280"/>
      <c r="L64" s="1223"/>
      <c r="M64" s="1223"/>
      <c r="N64" s="1270"/>
      <c r="O64" s="1223"/>
      <c r="P64" s="1223"/>
      <c r="Q64" s="1209"/>
      <c r="R64" s="1209"/>
      <c r="S64" s="1210"/>
      <c r="T64" s="1209"/>
      <c r="U64" s="1209"/>
    </row>
    <row r="65" spans="1:21">
      <c r="A65" s="1276" t="s">
        <v>716</v>
      </c>
      <c r="B65" s="1474">
        <v>2</v>
      </c>
      <c r="C65" s="1475">
        <v>2</v>
      </c>
      <c r="D65" s="1165"/>
      <c r="E65" s="727"/>
      <c r="F65" s="1279"/>
      <c r="G65" s="1223"/>
      <c r="H65" s="1223"/>
      <c r="I65" s="1223"/>
      <c r="J65" s="1280"/>
      <c r="K65" s="1280"/>
      <c r="L65" s="1223"/>
      <c r="M65" s="1223"/>
      <c r="N65" s="1270"/>
      <c r="O65" s="1223"/>
      <c r="P65" s="1223"/>
      <c r="Q65" s="1209"/>
      <c r="R65" s="1209"/>
      <c r="S65" s="1210"/>
      <c r="T65" s="1209"/>
      <c r="U65" s="1209"/>
    </row>
    <row r="66" spans="1:21">
      <c r="A66" s="1276" t="s">
        <v>718</v>
      </c>
      <c r="B66" s="1474">
        <v>7</v>
      </c>
      <c r="C66" s="1475">
        <v>3</v>
      </c>
      <c r="D66" s="1165">
        <f t="shared" si="1"/>
        <v>0.42857142857142855</v>
      </c>
      <c r="E66" s="727"/>
      <c r="F66" s="1279"/>
      <c r="G66" s="1223"/>
      <c r="H66" s="1223"/>
      <c r="I66" s="1223"/>
      <c r="J66" s="1280"/>
      <c r="K66" s="1280"/>
      <c r="L66" s="1223"/>
      <c r="M66" s="1223"/>
      <c r="N66" s="1270"/>
      <c r="O66" s="1223"/>
      <c r="P66" s="1223"/>
      <c r="Q66" s="1209"/>
      <c r="R66" s="1209"/>
      <c r="S66" s="1210"/>
      <c r="T66" s="1209"/>
      <c r="U66" s="1209"/>
    </row>
    <row r="67" spans="1:21">
      <c r="A67" s="1275" t="s">
        <v>719</v>
      </c>
      <c r="B67" s="1478"/>
      <c r="C67" s="1479"/>
      <c r="D67" s="1166"/>
      <c r="E67" s="727"/>
      <c r="F67" s="1279"/>
      <c r="G67" s="1223"/>
      <c r="H67" s="1223"/>
      <c r="I67" s="1223"/>
      <c r="J67" s="1280"/>
      <c r="K67" s="1280"/>
      <c r="L67" s="1223"/>
      <c r="M67" s="1223"/>
      <c r="N67" s="1270"/>
      <c r="O67" s="1223"/>
      <c r="P67" s="1223"/>
      <c r="Q67" s="1209"/>
      <c r="R67" s="1209"/>
      <c r="S67" s="1210"/>
      <c r="T67" s="1209"/>
      <c r="U67" s="1209"/>
    </row>
    <row r="68" spans="1:21">
      <c r="A68" s="1135" t="s">
        <v>427</v>
      </c>
      <c r="B68" s="1476">
        <f>SUM(B60:B67)</f>
        <v>80</v>
      </c>
      <c r="C68" s="1477">
        <f>SUM(C60:C66)</f>
        <v>20</v>
      </c>
      <c r="D68" s="1167">
        <f t="shared" si="1"/>
        <v>0.25</v>
      </c>
      <c r="E68" s="727"/>
      <c r="F68" s="1279"/>
      <c r="G68" s="1223"/>
      <c r="H68" s="1223"/>
      <c r="I68" s="1223"/>
      <c r="J68" s="1280"/>
      <c r="K68" s="1280"/>
      <c r="L68" s="1223"/>
      <c r="M68" s="1223"/>
      <c r="N68" s="1270"/>
      <c r="O68" s="1223"/>
      <c r="P68" s="1223"/>
      <c r="Q68" s="1209"/>
      <c r="R68" s="1209"/>
      <c r="S68" s="1210"/>
      <c r="T68" s="1209"/>
      <c r="U68" s="1209"/>
    </row>
    <row r="69" spans="1:21">
      <c r="A69" s="1654" t="s">
        <v>428</v>
      </c>
      <c r="B69" s="1484">
        <v>20</v>
      </c>
      <c r="C69" s="1473">
        <v>8</v>
      </c>
      <c r="D69" s="1164">
        <f t="shared" si="1"/>
        <v>0.4</v>
      </c>
      <c r="E69" s="727"/>
      <c r="F69" s="1279"/>
      <c r="G69" s="1223"/>
      <c r="H69" s="1223"/>
      <c r="I69" s="1223"/>
      <c r="J69" s="1280"/>
      <c r="K69" s="1280"/>
      <c r="L69" s="1223"/>
      <c r="M69" s="1223"/>
      <c r="N69" s="1270"/>
      <c r="O69" s="1223"/>
      <c r="P69" s="1223"/>
      <c r="Q69" s="1209"/>
      <c r="R69" s="1209"/>
      <c r="S69" s="1210"/>
      <c r="T69" s="1209"/>
      <c r="U69" s="1209"/>
    </row>
    <row r="70" spans="1:21">
      <c r="A70" s="1276" t="s">
        <v>429</v>
      </c>
      <c r="B70" s="1474">
        <v>12</v>
      </c>
      <c r="C70" s="1475">
        <v>2</v>
      </c>
      <c r="D70" s="1165">
        <f t="shared" si="1"/>
        <v>0.16666666666666666</v>
      </c>
      <c r="E70" s="727"/>
      <c r="F70" s="1279"/>
      <c r="G70" s="1223"/>
      <c r="H70" s="1223"/>
      <c r="I70" s="1223"/>
      <c r="J70" s="1280"/>
      <c r="K70" s="1280"/>
      <c r="L70" s="1223"/>
      <c r="M70" s="1223"/>
      <c r="N70" s="1270"/>
      <c r="O70" s="1223"/>
      <c r="P70" s="1223"/>
      <c r="Q70" s="1209"/>
      <c r="R70" s="1209"/>
      <c r="S70" s="1210"/>
      <c r="T70" s="1209"/>
      <c r="U70" s="1209"/>
    </row>
    <row r="71" spans="1:21">
      <c r="A71" s="1276" t="s">
        <v>430</v>
      </c>
      <c r="B71" s="1474">
        <v>7</v>
      </c>
      <c r="C71" s="1475">
        <v>3</v>
      </c>
      <c r="D71" s="1165">
        <f t="shared" si="1"/>
        <v>0.42857142857142855</v>
      </c>
      <c r="E71" s="727"/>
      <c r="F71" s="1279"/>
      <c r="G71" s="1223"/>
      <c r="H71" s="1223"/>
      <c r="I71" s="1223"/>
      <c r="J71" s="1280"/>
      <c r="K71" s="1280"/>
      <c r="L71" s="1223"/>
      <c r="M71" s="1223"/>
      <c r="N71" s="1270"/>
      <c r="O71" s="1223"/>
      <c r="P71" s="1223"/>
      <c r="Q71" s="1209"/>
      <c r="R71" s="1209"/>
      <c r="S71" s="1210"/>
      <c r="T71" s="1209"/>
      <c r="U71" s="1209"/>
    </row>
    <row r="72" spans="1:21">
      <c r="A72" s="1276" t="s">
        <v>431</v>
      </c>
      <c r="B72" s="1474">
        <v>8</v>
      </c>
      <c r="C72" s="1475">
        <v>5</v>
      </c>
      <c r="D72" s="1165">
        <f t="shared" si="1"/>
        <v>0.625</v>
      </c>
      <c r="E72" s="727"/>
      <c r="F72" s="1279"/>
      <c r="G72" s="1223"/>
      <c r="H72" s="1223"/>
      <c r="I72" s="1223"/>
      <c r="J72" s="1280"/>
      <c r="K72" s="1280"/>
      <c r="L72" s="1223"/>
      <c r="M72" s="1223"/>
      <c r="N72" s="1270"/>
      <c r="O72" s="1223"/>
      <c r="P72" s="1223"/>
      <c r="Q72" s="1209"/>
      <c r="R72" s="1209"/>
      <c r="S72" s="1210"/>
      <c r="T72" s="1209"/>
      <c r="U72" s="1209"/>
    </row>
    <row r="73" spans="1:21">
      <c r="A73" s="1135" t="s">
        <v>433</v>
      </c>
      <c r="B73" s="1476">
        <f>SUM(B69:B72)</f>
        <v>47</v>
      </c>
      <c r="C73" s="1477">
        <f>SUM(C69:C72)</f>
        <v>18</v>
      </c>
      <c r="D73" s="1167">
        <f t="shared" si="1"/>
        <v>0.38297872340425532</v>
      </c>
      <c r="E73" s="727"/>
      <c r="F73" s="1279"/>
      <c r="G73" s="1223"/>
      <c r="H73" s="1223"/>
      <c r="I73" s="1223"/>
      <c r="J73" s="1280"/>
      <c r="K73" s="1280"/>
      <c r="L73" s="1223"/>
      <c r="M73" s="1223"/>
      <c r="N73" s="1270"/>
      <c r="O73" s="1223"/>
      <c r="P73" s="1223"/>
      <c r="Q73" s="1209"/>
      <c r="R73" s="1209"/>
      <c r="S73" s="1210"/>
      <c r="T73" s="1209"/>
      <c r="U73" s="1209"/>
    </row>
    <row r="74" spans="1:21">
      <c r="A74" s="1654" t="s">
        <v>152</v>
      </c>
      <c r="B74" s="1484">
        <v>35</v>
      </c>
      <c r="C74" s="1473">
        <v>16</v>
      </c>
      <c r="D74" s="1164">
        <f t="shared" si="1"/>
        <v>0.45714285714285713</v>
      </c>
      <c r="E74" s="727"/>
      <c r="F74" s="1279"/>
      <c r="G74" s="1223"/>
      <c r="H74" s="1223"/>
      <c r="I74" s="1223"/>
      <c r="J74" s="1280"/>
      <c r="K74" s="1280"/>
      <c r="L74" s="1223"/>
      <c r="M74" s="1223"/>
      <c r="N74" s="1270"/>
      <c r="O74" s="1223"/>
      <c r="P74" s="1223"/>
      <c r="Q74" s="1209"/>
      <c r="R74" s="1209"/>
      <c r="S74" s="1210"/>
      <c r="T74" s="1209"/>
      <c r="U74" s="1209"/>
    </row>
    <row r="75" spans="1:21">
      <c r="A75" s="1135" t="s">
        <v>657</v>
      </c>
      <c r="B75" s="1476">
        <f>SUM(B74:B74)</f>
        <v>35</v>
      </c>
      <c r="C75" s="1477">
        <f>SUM(C74:C74)</f>
        <v>16</v>
      </c>
      <c r="D75" s="1167">
        <f t="shared" si="1"/>
        <v>0.45714285714285713</v>
      </c>
      <c r="E75" s="727"/>
      <c r="F75" s="1279"/>
      <c r="G75" s="1223"/>
      <c r="H75" s="1223"/>
      <c r="I75" s="1223"/>
      <c r="J75" s="1280"/>
      <c r="K75" s="1280"/>
      <c r="L75" s="1223"/>
      <c r="M75" s="1223"/>
      <c r="N75" s="1270"/>
      <c r="O75" s="1223"/>
      <c r="P75" s="1223"/>
      <c r="Q75" s="1209"/>
      <c r="R75" s="1209"/>
      <c r="S75" s="1210"/>
      <c r="T75" s="1209"/>
      <c r="U75" s="1209"/>
    </row>
    <row r="76" spans="1:21">
      <c r="A76" s="1654" t="s">
        <v>436</v>
      </c>
      <c r="B76" s="1484">
        <v>23</v>
      </c>
      <c r="C76" s="1473">
        <v>8</v>
      </c>
      <c r="D76" s="1164">
        <f t="shared" si="1"/>
        <v>0.34782608695652173</v>
      </c>
      <c r="F76" s="1279"/>
      <c r="G76" s="1223"/>
      <c r="H76" s="1223"/>
      <c r="I76" s="1223"/>
      <c r="J76" s="1280"/>
      <c r="K76" s="1280"/>
      <c r="L76" s="1223"/>
      <c r="M76" s="1223"/>
      <c r="N76" s="1270"/>
      <c r="O76" s="1223"/>
      <c r="P76" s="1223"/>
      <c r="Q76" s="1209"/>
      <c r="R76" s="1209"/>
      <c r="S76" s="1210"/>
      <c r="T76" s="1209"/>
      <c r="U76" s="1209"/>
    </row>
    <row r="77" spans="1:21">
      <c r="A77" s="1276" t="s">
        <v>659</v>
      </c>
      <c r="B77" s="1474">
        <v>4</v>
      </c>
      <c r="C77" s="1475">
        <v>1</v>
      </c>
      <c r="D77" s="1165">
        <f t="shared" si="1"/>
        <v>0.25</v>
      </c>
      <c r="E77" s="727"/>
      <c r="F77" s="1279"/>
      <c r="G77" s="1223"/>
      <c r="H77" s="1223"/>
      <c r="I77" s="1223"/>
      <c r="J77" s="1280"/>
      <c r="K77" s="1280"/>
      <c r="L77" s="1223"/>
      <c r="M77" s="1223"/>
      <c r="N77" s="1270"/>
      <c r="O77" s="1223"/>
      <c r="P77" s="1223"/>
      <c r="Q77" s="1209"/>
      <c r="R77" s="1209"/>
      <c r="S77" s="1210"/>
      <c r="T77" s="1209"/>
      <c r="U77" s="1209"/>
    </row>
    <row r="78" spans="1:21">
      <c r="A78" s="1276" t="s">
        <v>660</v>
      </c>
      <c r="B78" s="1474">
        <v>13</v>
      </c>
      <c r="C78" s="1475">
        <v>3</v>
      </c>
      <c r="D78" s="1165">
        <f t="shared" si="1"/>
        <v>0.23076923076923078</v>
      </c>
      <c r="E78" s="727"/>
      <c r="F78" s="1279"/>
      <c r="G78" s="1223"/>
      <c r="H78" s="1223"/>
      <c r="I78" s="1223"/>
      <c r="J78" s="1280"/>
      <c r="K78" s="1280"/>
      <c r="L78" s="1223"/>
      <c r="M78" s="1223"/>
      <c r="N78" s="1270"/>
      <c r="O78" s="1223"/>
      <c r="P78" s="1223"/>
      <c r="Q78" s="1209"/>
      <c r="R78" s="1209"/>
      <c r="S78" s="1210"/>
      <c r="T78" s="1209"/>
      <c r="U78" s="1209"/>
    </row>
    <row r="79" spans="1:21">
      <c r="A79" s="1275" t="s">
        <v>1205</v>
      </c>
      <c r="B79" s="1478">
        <v>4</v>
      </c>
      <c r="C79" s="1479">
        <v>1</v>
      </c>
      <c r="D79" s="1166">
        <f t="shared" si="1"/>
        <v>0.25</v>
      </c>
      <c r="E79" s="727"/>
      <c r="F79" s="1279"/>
      <c r="G79" s="1223"/>
      <c r="H79" s="1223"/>
      <c r="I79" s="1223"/>
      <c r="J79" s="1280"/>
      <c r="K79" s="1280"/>
      <c r="L79" s="1223"/>
      <c r="M79" s="1223"/>
      <c r="N79" s="1270"/>
      <c r="O79" s="1223"/>
      <c r="P79" s="1223"/>
      <c r="Q79" s="1209"/>
      <c r="R79" s="1209"/>
      <c r="S79" s="1210"/>
      <c r="T79" s="1209"/>
      <c r="U79" s="1209"/>
    </row>
    <row r="80" spans="1:21">
      <c r="A80" s="1136" t="s">
        <v>663</v>
      </c>
      <c r="B80" s="1476">
        <f>SUM(B76:B79)</f>
        <v>44</v>
      </c>
      <c r="C80" s="1477">
        <f>SUM(C76:C79)</f>
        <v>13</v>
      </c>
      <c r="D80" s="1167">
        <f t="shared" si="1"/>
        <v>0.29545454545454547</v>
      </c>
      <c r="E80" s="727"/>
      <c r="F80" s="1279"/>
      <c r="G80" s="1223"/>
      <c r="H80" s="1223"/>
      <c r="I80" s="1223"/>
      <c r="J80" s="1280"/>
      <c r="K80" s="1280"/>
      <c r="L80" s="1223"/>
      <c r="M80" s="1223"/>
      <c r="N80" s="1270"/>
      <c r="O80" s="1223"/>
      <c r="P80" s="1223"/>
      <c r="Q80" s="1209"/>
      <c r="R80" s="1209"/>
      <c r="S80" s="1210"/>
      <c r="T80" s="1209"/>
      <c r="U80" s="1209"/>
    </row>
    <row r="81" spans="1:21">
      <c r="A81" s="1654" t="s">
        <v>658</v>
      </c>
      <c r="B81" s="1484">
        <v>9</v>
      </c>
      <c r="C81" s="1473">
        <v>4</v>
      </c>
      <c r="D81" s="1164">
        <f t="shared" si="1"/>
        <v>0.44444444444444442</v>
      </c>
      <c r="E81" s="727"/>
      <c r="F81" s="1279"/>
      <c r="G81" s="1223"/>
      <c r="H81" s="1223"/>
      <c r="I81" s="1223"/>
      <c r="J81" s="1280"/>
      <c r="K81" s="1280"/>
      <c r="L81" s="1223"/>
      <c r="M81" s="1223"/>
      <c r="N81" s="1270"/>
      <c r="O81" s="1223"/>
      <c r="P81" s="1223"/>
      <c r="Q81" s="1209"/>
      <c r="R81" s="1209"/>
      <c r="S81" s="1210"/>
      <c r="T81" s="1209"/>
      <c r="U81" s="1209"/>
    </row>
    <row r="82" spans="1:21">
      <c r="A82" s="1275" t="s">
        <v>664</v>
      </c>
      <c r="B82" s="1478">
        <v>2</v>
      </c>
      <c r="C82" s="1479">
        <v>1</v>
      </c>
      <c r="D82" s="1166">
        <f t="shared" si="1"/>
        <v>0.5</v>
      </c>
      <c r="E82" s="727"/>
      <c r="F82" s="1279"/>
      <c r="G82" s="1223"/>
      <c r="H82" s="1223"/>
      <c r="I82" s="1223"/>
      <c r="J82" s="1280"/>
      <c r="K82" s="1280"/>
      <c r="L82" s="1223"/>
      <c r="M82" s="1223"/>
      <c r="N82" s="1270"/>
      <c r="O82" s="1223"/>
      <c r="P82" s="1223"/>
      <c r="Q82" s="1209"/>
      <c r="R82" s="1209"/>
      <c r="S82" s="1210"/>
      <c r="T82" s="1209"/>
      <c r="U82" s="1209"/>
    </row>
    <row r="83" spans="1:21">
      <c r="A83" s="1136" t="s">
        <v>665</v>
      </c>
      <c r="B83" s="1476">
        <f>SUM(B81:B82)</f>
        <v>11</v>
      </c>
      <c r="C83" s="1477">
        <f>SUM(C81:C82)</f>
        <v>5</v>
      </c>
      <c r="D83" s="1167">
        <f t="shared" si="1"/>
        <v>0.45454545454545453</v>
      </c>
      <c r="E83" s="727"/>
      <c r="F83" s="1279"/>
      <c r="G83" s="1223"/>
      <c r="H83" s="1223"/>
      <c r="I83" s="1223"/>
      <c r="J83" s="1280"/>
      <c r="K83" s="1280"/>
      <c r="L83" s="1223"/>
      <c r="M83" s="1223"/>
      <c r="N83" s="1270"/>
      <c r="O83" s="1223"/>
      <c r="P83" s="1223"/>
      <c r="Q83" s="1209"/>
      <c r="R83" s="1209"/>
      <c r="S83" s="1210"/>
      <c r="T83" s="1209"/>
      <c r="U83" s="1209"/>
    </row>
    <row r="84" spans="1:21">
      <c r="A84" s="1654" t="s">
        <v>661</v>
      </c>
      <c r="B84" s="1484">
        <v>15</v>
      </c>
      <c r="C84" s="1473">
        <v>5</v>
      </c>
      <c r="D84" s="1164">
        <f t="shared" si="1"/>
        <v>0.33333333333333331</v>
      </c>
      <c r="E84" s="727"/>
      <c r="F84" s="1279"/>
      <c r="G84" s="1223"/>
      <c r="H84" s="1223"/>
      <c r="I84" s="1223"/>
      <c r="J84" s="1280"/>
      <c r="K84" s="1280"/>
      <c r="L84" s="1223"/>
      <c r="M84" s="1223"/>
      <c r="N84" s="1270"/>
      <c r="O84" s="1223"/>
      <c r="P84" s="1223"/>
      <c r="Q84" s="1209"/>
      <c r="R84" s="1209"/>
      <c r="S84" s="1210"/>
      <c r="T84" s="1209"/>
      <c r="U84" s="1209"/>
    </row>
    <row r="85" spans="1:21">
      <c r="A85" s="1276" t="s">
        <v>666</v>
      </c>
      <c r="B85" s="1474">
        <v>11</v>
      </c>
      <c r="C85" s="1475">
        <v>2</v>
      </c>
      <c r="D85" s="1165">
        <f t="shared" si="1"/>
        <v>0.18181818181818182</v>
      </c>
      <c r="E85" s="727"/>
      <c r="F85" s="1279"/>
      <c r="G85" s="1223"/>
      <c r="H85" s="1223"/>
      <c r="I85" s="1223"/>
      <c r="J85" s="1280"/>
      <c r="K85" s="1280"/>
      <c r="L85" s="1223"/>
      <c r="M85" s="1223"/>
      <c r="N85" s="1270"/>
      <c r="O85" s="1223"/>
      <c r="P85" s="1223"/>
      <c r="Q85" s="1209"/>
      <c r="R85" s="1209"/>
      <c r="S85" s="1210"/>
      <c r="T85" s="1209"/>
      <c r="U85" s="1209"/>
    </row>
    <row r="86" spans="1:21">
      <c r="A86" s="1136" t="s">
        <v>669</v>
      </c>
      <c r="B86" s="1476">
        <f>SUM(B84:B85)</f>
        <v>26</v>
      </c>
      <c r="C86" s="1477">
        <f>SUM(C84:C85)</f>
        <v>7</v>
      </c>
      <c r="D86" s="1167">
        <f t="shared" si="1"/>
        <v>0.26923076923076922</v>
      </c>
      <c r="E86" s="727"/>
      <c r="F86" s="1279"/>
      <c r="G86" s="1223"/>
      <c r="H86" s="1223"/>
      <c r="I86" s="1223"/>
      <c r="J86" s="1280"/>
      <c r="K86" s="1280"/>
      <c r="L86" s="1223"/>
      <c r="M86" s="1223"/>
      <c r="N86" s="1270"/>
      <c r="O86" s="1223"/>
      <c r="P86" s="1223"/>
      <c r="Q86" s="1209"/>
      <c r="R86" s="1209"/>
      <c r="S86" s="1210"/>
      <c r="T86" s="1209"/>
      <c r="U86" s="1209"/>
    </row>
    <row r="87" spans="1:21">
      <c r="A87" s="1654" t="s">
        <v>670</v>
      </c>
      <c r="B87" s="1484">
        <v>1</v>
      </c>
      <c r="C87" s="1473">
        <v>1</v>
      </c>
      <c r="D87" s="1164"/>
      <c r="E87" s="727"/>
      <c r="F87" s="1279"/>
      <c r="G87" s="1223"/>
      <c r="H87" s="1223"/>
      <c r="I87" s="1223"/>
      <c r="J87" s="1280"/>
      <c r="K87" s="1280"/>
      <c r="L87" s="1223"/>
      <c r="M87" s="1223"/>
      <c r="N87" s="1270"/>
      <c r="O87" s="1223"/>
      <c r="P87" s="1223"/>
      <c r="Q87" s="1209"/>
      <c r="R87" s="1209"/>
      <c r="S87" s="1210"/>
      <c r="T87" s="1209"/>
      <c r="U87" s="1209"/>
    </row>
    <row r="88" spans="1:21">
      <c r="A88" s="1277" t="s">
        <v>671</v>
      </c>
      <c r="B88" s="1480"/>
      <c r="C88" s="1481"/>
      <c r="D88" s="1168"/>
      <c r="E88" s="727"/>
      <c r="F88" s="1279"/>
      <c r="G88" s="1223"/>
      <c r="H88" s="1223"/>
      <c r="I88" s="1223"/>
      <c r="J88" s="1280"/>
      <c r="K88" s="1280"/>
      <c r="L88" s="1223"/>
      <c r="M88" s="1223"/>
      <c r="N88" s="1270"/>
      <c r="O88" s="1223"/>
      <c r="P88" s="1223"/>
      <c r="Q88" s="1209"/>
      <c r="R88" s="1209"/>
      <c r="S88" s="1210"/>
      <c r="T88" s="1209"/>
      <c r="U88" s="1209"/>
    </row>
    <row r="89" spans="1:21">
      <c r="A89" s="1136" t="s">
        <v>672</v>
      </c>
      <c r="B89" s="1476">
        <f>SUM(B87:B88)</f>
        <v>1</v>
      </c>
      <c r="C89" s="1477">
        <f>SUM(C87:C87)</f>
        <v>1</v>
      </c>
      <c r="D89" s="1167">
        <f t="shared" si="1"/>
        <v>1</v>
      </c>
      <c r="E89" s="727"/>
      <c r="F89" s="1279"/>
      <c r="G89" s="1223"/>
      <c r="H89" s="1223"/>
      <c r="I89" s="1223"/>
      <c r="J89" s="1280"/>
      <c r="K89" s="1280"/>
      <c r="L89" s="1223"/>
      <c r="M89" s="1223"/>
      <c r="N89" s="1270"/>
      <c r="O89" s="1223"/>
      <c r="P89" s="1223"/>
      <c r="Q89" s="1209"/>
      <c r="R89" s="1209"/>
      <c r="S89" s="1210"/>
      <c r="T89" s="1209"/>
      <c r="U89" s="1209"/>
    </row>
    <row r="90" spans="1:21">
      <c r="A90" s="1654" t="s">
        <v>1196</v>
      </c>
      <c r="B90" s="1484">
        <v>12</v>
      </c>
      <c r="C90" s="1473">
        <v>0</v>
      </c>
      <c r="D90" s="1164">
        <f t="shared" si="1"/>
        <v>0</v>
      </c>
      <c r="E90" s="727"/>
      <c r="F90" s="1279"/>
      <c r="G90" s="1223"/>
      <c r="H90" s="1223"/>
      <c r="I90" s="1223"/>
      <c r="J90" s="1280"/>
      <c r="K90" s="1280"/>
      <c r="L90" s="1223"/>
      <c r="M90" s="1223"/>
      <c r="N90" s="1270"/>
      <c r="O90" s="1223"/>
      <c r="P90" s="1223"/>
      <c r="Q90" s="1209"/>
      <c r="R90" s="1209"/>
      <c r="S90" s="1210"/>
      <c r="T90" s="1209"/>
      <c r="U90" s="1209"/>
    </row>
    <row r="91" spans="1:21">
      <c r="A91" s="1276" t="s">
        <v>1197</v>
      </c>
      <c r="B91" s="1474">
        <v>11</v>
      </c>
      <c r="C91" s="1475">
        <v>7</v>
      </c>
      <c r="D91" s="1165">
        <f t="shared" si="1"/>
        <v>0.63636363636363635</v>
      </c>
      <c r="E91" s="727"/>
      <c r="F91" s="1279"/>
      <c r="G91" s="1223"/>
      <c r="H91" s="1223"/>
      <c r="I91" s="1223"/>
      <c r="J91" s="1280"/>
      <c r="K91" s="1280"/>
      <c r="L91" s="1223"/>
      <c r="M91" s="1223"/>
      <c r="N91" s="1270"/>
      <c r="O91" s="1223"/>
      <c r="P91" s="1223"/>
      <c r="Q91" s="1209"/>
      <c r="R91" s="1209"/>
      <c r="S91" s="1210"/>
      <c r="T91" s="1209"/>
      <c r="U91" s="1209"/>
    </row>
    <row r="92" spans="1:21">
      <c r="A92" s="1654" t="s">
        <v>1195</v>
      </c>
      <c r="B92" s="1474">
        <v>15</v>
      </c>
      <c r="C92" s="1475">
        <v>4</v>
      </c>
      <c r="D92" s="1165">
        <f t="shared" si="1"/>
        <v>0.26666666666666666</v>
      </c>
      <c r="E92" s="727"/>
      <c r="F92" s="1279"/>
      <c r="G92" s="1223"/>
      <c r="H92" s="1223"/>
      <c r="I92" s="1223"/>
      <c r="J92" s="1280"/>
      <c r="K92" s="1280"/>
      <c r="L92" s="1223"/>
      <c r="M92" s="1223"/>
      <c r="N92" s="1270"/>
      <c r="O92" s="1223"/>
      <c r="P92" s="1223"/>
      <c r="Q92" s="1209"/>
      <c r="R92" s="1209"/>
      <c r="S92" s="1210"/>
      <c r="T92" s="1209"/>
      <c r="U92" s="1209"/>
    </row>
    <row r="93" spans="1:21">
      <c r="A93" s="1276" t="s">
        <v>1198</v>
      </c>
      <c r="B93" s="1474">
        <v>35</v>
      </c>
      <c r="C93" s="1475">
        <v>12</v>
      </c>
      <c r="D93" s="1165">
        <f t="shared" si="1"/>
        <v>0.34285714285714286</v>
      </c>
      <c r="E93" s="727"/>
      <c r="F93" s="1279"/>
      <c r="G93" s="1223"/>
      <c r="H93" s="1223"/>
      <c r="I93" s="1223"/>
      <c r="J93" s="1280"/>
      <c r="K93" s="1280"/>
      <c r="L93" s="1223"/>
      <c r="M93" s="1223"/>
      <c r="N93" s="1270"/>
      <c r="O93" s="1223"/>
      <c r="P93" s="1223"/>
      <c r="Q93" s="1209"/>
      <c r="R93" s="1209"/>
      <c r="S93" s="1210"/>
      <c r="T93" s="1209"/>
      <c r="U93" s="1209"/>
    </row>
    <row r="94" spans="1:21">
      <c r="A94" s="1654" t="s">
        <v>1199</v>
      </c>
      <c r="B94" s="1474">
        <v>18</v>
      </c>
      <c r="C94" s="1475">
        <v>4</v>
      </c>
      <c r="D94" s="1165">
        <f t="shared" si="1"/>
        <v>0.22222222222222221</v>
      </c>
      <c r="E94" s="727"/>
      <c r="F94" s="1279"/>
      <c r="G94" s="1223"/>
      <c r="H94" s="1223"/>
      <c r="I94" s="1223"/>
      <c r="J94" s="1280"/>
      <c r="K94" s="1280"/>
      <c r="L94" s="1223"/>
      <c r="M94" s="1223"/>
      <c r="N94" s="1270"/>
      <c r="O94" s="1223"/>
      <c r="P94" s="1223"/>
      <c r="Q94" s="1209"/>
      <c r="R94" s="1209"/>
      <c r="S94" s="1210"/>
      <c r="T94" s="1209"/>
      <c r="U94" s="1209"/>
    </row>
    <row r="95" spans="1:21">
      <c r="A95" s="1276" t="s">
        <v>1200</v>
      </c>
      <c r="B95" s="1474">
        <v>39</v>
      </c>
      <c r="C95" s="1475">
        <v>15</v>
      </c>
      <c r="D95" s="1165">
        <f t="shared" si="1"/>
        <v>0.38461538461538464</v>
      </c>
      <c r="E95" s="727"/>
      <c r="F95" s="1279"/>
      <c r="G95" s="1223"/>
      <c r="H95" s="1223"/>
      <c r="I95" s="1223"/>
      <c r="J95" s="1280"/>
      <c r="K95" s="1280"/>
      <c r="L95" s="1223"/>
      <c r="M95" s="1223"/>
      <c r="N95" s="1270"/>
      <c r="O95" s="1223"/>
      <c r="P95" s="1223"/>
      <c r="Q95" s="1209"/>
      <c r="R95" s="1209"/>
      <c r="S95" s="1210"/>
      <c r="T95" s="1209"/>
      <c r="U95" s="1209"/>
    </row>
    <row r="96" spans="1:21">
      <c r="A96" s="1654" t="s">
        <v>1201</v>
      </c>
      <c r="B96" s="1474">
        <v>19</v>
      </c>
      <c r="C96" s="1475">
        <v>6</v>
      </c>
      <c r="D96" s="1165">
        <f t="shared" si="1"/>
        <v>0.31578947368421051</v>
      </c>
      <c r="E96" s="727"/>
      <c r="F96" s="1279"/>
      <c r="G96" s="1223"/>
      <c r="H96" s="1223"/>
      <c r="I96" s="1223"/>
      <c r="J96" s="1280"/>
      <c r="K96" s="1280"/>
      <c r="L96" s="1223"/>
      <c r="M96" s="1223"/>
      <c r="N96" s="1270"/>
      <c r="O96" s="1223"/>
      <c r="P96" s="1223"/>
      <c r="Q96" s="1209"/>
      <c r="R96" s="1209"/>
      <c r="S96" s="1210"/>
      <c r="T96" s="1209"/>
      <c r="U96" s="1209"/>
    </row>
    <row r="97" spans="1:21">
      <c r="A97" s="1276" t="s">
        <v>1202</v>
      </c>
      <c r="B97" s="1474">
        <v>1</v>
      </c>
      <c r="C97" s="1475">
        <v>0</v>
      </c>
      <c r="D97" s="1165">
        <f t="shared" si="1"/>
        <v>0</v>
      </c>
      <c r="E97" s="727"/>
      <c r="F97" s="1279"/>
      <c r="G97" s="1223"/>
      <c r="H97" s="1223"/>
      <c r="I97" s="1223"/>
      <c r="J97" s="1280"/>
      <c r="K97" s="1280"/>
      <c r="L97" s="1223"/>
      <c r="M97" s="1223"/>
      <c r="N97" s="1270"/>
      <c r="O97" s="1223"/>
      <c r="P97" s="1223"/>
      <c r="Q97" s="1209"/>
      <c r="R97" s="1209"/>
      <c r="S97" s="1210"/>
      <c r="T97" s="1209"/>
      <c r="U97" s="1209"/>
    </row>
    <row r="98" spans="1:21">
      <c r="A98" s="1275" t="s">
        <v>166</v>
      </c>
      <c r="B98" s="1478">
        <v>5</v>
      </c>
      <c r="C98" s="1479">
        <v>2</v>
      </c>
      <c r="D98" s="1166">
        <f t="shared" si="1"/>
        <v>0.4</v>
      </c>
      <c r="E98" s="727"/>
      <c r="F98" s="1279"/>
      <c r="G98" s="1223"/>
      <c r="H98" s="1223"/>
      <c r="I98" s="1223"/>
      <c r="J98" s="1280"/>
      <c r="K98" s="1280"/>
      <c r="L98" s="1223"/>
      <c r="M98" s="1223"/>
      <c r="N98" s="1270"/>
      <c r="O98" s="1223"/>
      <c r="P98" s="1223"/>
      <c r="Q98" s="1209"/>
      <c r="R98" s="1209"/>
      <c r="S98" s="1210"/>
      <c r="T98" s="1209"/>
      <c r="U98" s="1209"/>
    </row>
    <row r="99" spans="1:21">
      <c r="A99" s="1276" t="s">
        <v>167</v>
      </c>
      <c r="B99" s="1474">
        <v>6</v>
      </c>
      <c r="C99" s="1475">
        <v>6</v>
      </c>
      <c r="D99" s="1165">
        <f t="shared" si="1"/>
        <v>1</v>
      </c>
      <c r="E99" s="727"/>
      <c r="F99" s="1279"/>
      <c r="G99" s="1223"/>
      <c r="H99" s="1223"/>
      <c r="I99" s="1223"/>
      <c r="J99" s="1280"/>
      <c r="K99" s="1280"/>
      <c r="L99" s="1223"/>
      <c r="M99" s="1223"/>
      <c r="N99" s="1270"/>
      <c r="O99" s="1223"/>
      <c r="P99" s="1223"/>
      <c r="Q99" s="1209"/>
      <c r="R99" s="1209"/>
      <c r="S99" s="1210"/>
      <c r="T99" s="1209"/>
      <c r="U99" s="1209"/>
    </row>
    <row r="100" spans="1:21">
      <c r="A100" s="1276" t="s">
        <v>168</v>
      </c>
      <c r="B100" s="1474">
        <v>5</v>
      </c>
      <c r="C100" s="1475">
        <v>1</v>
      </c>
      <c r="D100" s="1165">
        <f t="shared" si="1"/>
        <v>0.2</v>
      </c>
      <c r="E100" s="727"/>
      <c r="F100" s="1279"/>
      <c r="G100" s="1223"/>
      <c r="H100" s="1223"/>
      <c r="I100" s="1223"/>
      <c r="J100" s="1280"/>
      <c r="K100" s="1280"/>
      <c r="L100" s="1270"/>
      <c r="M100" s="1223"/>
      <c r="N100" s="1270"/>
      <c r="O100" s="1223"/>
      <c r="P100" s="1223"/>
      <c r="Q100" s="1209"/>
      <c r="R100" s="1209"/>
      <c r="S100" s="1210"/>
      <c r="T100" s="1209"/>
      <c r="U100" s="1209"/>
    </row>
    <row r="101" spans="1:21">
      <c r="A101" s="1276" t="s">
        <v>171</v>
      </c>
      <c r="B101" s="1474"/>
      <c r="C101" s="1475"/>
      <c r="D101" s="1165"/>
      <c r="E101" s="727"/>
      <c r="F101" s="1279"/>
      <c r="G101" s="1223"/>
      <c r="H101" s="1223"/>
      <c r="I101" s="1223"/>
      <c r="J101" s="1280"/>
      <c r="K101" s="1280"/>
      <c r="L101" s="1223"/>
      <c r="M101" s="1223"/>
      <c r="N101" s="1270"/>
      <c r="O101" s="1223"/>
      <c r="P101" s="1223"/>
      <c r="Q101" s="1209"/>
      <c r="R101" s="1209"/>
      <c r="S101" s="1210"/>
      <c r="T101" s="1209"/>
      <c r="U101" s="1209"/>
    </row>
    <row r="102" spans="1:21">
      <c r="A102" s="1276" t="s">
        <v>173</v>
      </c>
      <c r="B102" s="1474">
        <v>4</v>
      </c>
      <c r="C102" s="1475">
        <v>3</v>
      </c>
      <c r="D102" s="1165">
        <f t="shared" si="1"/>
        <v>0.75</v>
      </c>
      <c r="E102" s="727"/>
      <c r="F102" s="1279"/>
      <c r="G102" s="1223"/>
      <c r="H102" s="1223"/>
      <c r="I102" s="1223"/>
      <c r="J102" s="1280"/>
      <c r="K102" s="1280"/>
      <c r="L102" s="1223"/>
      <c r="M102" s="1223"/>
      <c r="N102" s="1270"/>
      <c r="O102" s="1223"/>
      <c r="P102" s="1223"/>
      <c r="Q102" s="1209"/>
      <c r="R102" s="1209"/>
      <c r="S102" s="1210"/>
      <c r="T102" s="1209"/>
      <c r="U102" s="1209"/>
    </row>
    <row r="103" spans="1:21">
      <c r="A103" s="1276" t="s">
        <v>174</v>
      </c>
      <c r="B103" s="1474">
        <v>22</v>
      </c>
      <c r="C103" s="1475">
        <v>1</v>
      </c>
      <c r="D103" s="1165">
        <f t="shared" si="1"/>
        <v>4.5454545454545456E-2</v>
      </c>
      <c r="E103" s="727"/>
      <c r="F103" s="1279"/>
      <c r="G103" s="1223"/>
      <c r="H103" s="1223"/>
      <c r="I103" s="1223"/>
      <c r="J103" s="1280"/>
      <c r="K103" s="1280"/>
      <c r="L103" s="1223"/>
      <c r="M103" s="1223"/>
      <c r="N103" s="1270"/>
      <c r="O103" s="1223"/>
      <c r="P103" s="1223"/>
      <c r="Q103" s="1209"/>
      <c r="R103" s="1209"/>
      <c r="S103" s="1210"/>
      <c r="T103" s="1209"/>
      <c r="U103" s="1209"/>
    </row>
    <row r="104" spans="1:21">
      <c r="A104" s="1276" t="s">
        <v>177</v>
      </c>
      <c r="B104" s="1474"/>
      <c r="C104" s="1475"/>
      <c r="D104" s="1165"/>
      <c r="E104" s="727"/>
      <c r="F104" s="1279"/>
      <c r="G104" s="1223"/>
      <c r="H104" s="1223"/>
      <c r="I104" s="1223"/>
      <c r="J104" s="1280"/>
      <c r="K104" s="1280"/>
      <c r="L104" s="1223"/>
      <c r="M104" s="1223"/>
      <c r="N104" s="1270"/>
      <c r="O104" s="1223"/>
      <c r="P104" s="1223"/>
      <c r="Q104" s="1209"/>
      <c r="R104" s="1209"/>
      <c r="S104" s="1210"/>
      <c r="T104" s="1209"/>
      <c r="U104" s="1209"/>
    </row>
    <row r="105" spans="1:21">
      <c r="A105" s="1276" t="s">
        <v>180</v>
      </c>
      <c r="B105" s="1474">
        <v>3</v>
      </c>
      <c r="C105" s="1475">
        <v>0</v>
      </c>
      <c r="D105" s="1165"/>
      <c r="E105" s="727"/>
      <c r="F105" s="1279"/>
      <c r="G105" s="1223"/>
      <c r="H105" s="1223"/>
      <c r="I105" s="1223"/>
      <c r="J105" s="1223"/>
      <c r="K105" s="1223"/>
      <c r="L105" s="1223"/>
      <c r="M105" s="1223"/>
      <c r="N105" s="1270"/>
      <c r="O105" s="1223"/>
      <c r="P105" s="1223"/>
      <c r="Q105" s="1209"/>
      <c r="R105" s="1209"/>
      <c r="S105" s="1210"/>
      <c r="T105" s="1209"/>
      <c r="U105" s="1209"/>
    </row>
    <row r="106" spans="1:21">
      <c r="A106" s="1276" t="s">
        <v>178</v>
      </c>
      <c r="B106" s="1474">
        <v>5</v>
      </c>
      <c r="C106" s="1475">
        <v>2</v>
      </c>
      <c r="D106" s="1165">
        <f t="shared" si="1"/>
        <v>0.4</v>
      </c>
      <c r="E106" s="727"/>
      <c r="F106" s="1279"/>
      <c r="G106" s="1223"/>
      <c r="H106" s="1223"/>
      <c r="I106" s="1223"/>
      <c r="J106" s="1223"/>
      <c r="K106" s="1223"/>
      <c r="L106" s="1223"/>
      <c r="M106" s="1223"/>
      <c r="N106" s="1270"/>
      <c r="O106" s="1223"/>
      <c r="P106" s="1223"/>
      <c r="Q106" s="1209"/>
      <c r="R106" s="1209"/>
      <c r="S106" s="1210"/>
      <c r="T106" s="1209"/>
      <c r="U106" s="1209"/>
    </row>
    <row r="107" spans="1:21">
      <c r="A107" s="1136" t="s">
        <v>181</v>
      </c>
      <c r="B107" s="1476">
        <f>SUM(B90:B106)</f>
        <v>200</v>
      </c>
      <c r="C107" s="1477">
        <f>SUM(C90:C106)</f>
        <v>63</v>
      </c>
      <c r="D107" s="1167">
        <f t="shared" si="1"/>
        <v>0.315</v>
      </c>
      <c r="E107" s="727"/>
      <c r="F107" s="1279"/>
      <c r="G107" s="1223"/>
      <c r="H107" s="1223"/>
      <c r="I107" s="1223"/>
      <c r="J107" s="1223"/>
      <c r="K107" s="1223"/>
      <c r="L107" s="1223"/>
      <c r="M107" s="1223"/>
      <c r="N107" s="1270"/>
      <c r="O107" s="1223"/>
      <c r="P107" s="1223"/>
      <c r="Q107" s="1209"/>
      <c r="R107" s="1209"/>
      <c r="S107" s="1210"/>
      <c r="T107" s="1209"/>
      <c r="U107" s="1209"/>
    </row>
    <row r="108" spans="1:21">
      <c r="A108" s="1654" t="s">
        <v>170</v>
      </c>
      <c r="B108" s="1484">
        <v>16</v>
      </c>
      <c r="C108" s="1473">
        <v>4</v>
      </c>
      <c r="D108" s="1164">
        <f t="shared" si="1"/>
        <v>0.25</v>
      </c>
      <c r="E108" s="727"/>
      <c r="F108" s="1279"/>
      <c r="G108" s="1223"/>
      <c r="H108" s="1223"/>
      <c r="I108" s="1223"/>
      <c r="J108" s="1223"/>
      <c r="K108" s="1223"/>
      <c r="L108" s="1223"/>
      <c r="M108" s="1223"/>
      <c r="N108" s="1270"/>
      <c r="O108" s="1223"/>
      <c r="P108" s="1223"/>
      <c r="Q108" s="1209"/>
      <c r="R108" s="1209"/>
      <c r="S108" s="1210"/>
      <c r="T108" s="1209"/>
      <c r="U108" s="1209"/>
    </row>
    <row r="109" spans="1:21">
      <c r="A109" s="1654" t="s">
        <v>183</v>
      </c>
      <c r="B109" s="1484">
        <v>2</v>
      </c>
      <c r="C109" s="1473">
        <v>2</v>
      </c>
      <c r="D109" s="1164"/>
      <c r="E109" s="727"/>
      <c r="F109" s="1279"/>
      <c r="G109" s="1223"/>
      <c r="H109" s="1223"/>
      <c r="I109" s="1223"/>
      <c r="J109" s="1223"/>
      <c r="K109" s="1223"/>
      <c r="L109" s="1223"/>
      <c r="M109" s="1223"/>
      <c r="N109" s="1270"/>
      <c r="O109" s="1223"/>
      <c r="P109" s="1223"/>
      <c r="Q109" s="1209"/>
      <c r="R109" s="1209"/>
      <c r="S109" s="1210"/>
      <c r="T109" s="1209"/>
      <c r="U109" s="1209"/>
    </row>
    <row r="110" spans="1:21">
      <c r="A110" s="1276" t="s">
        <v>182</v>
      </c>
      <c r="B110" s="1474">
        <v>12</v>
      </c>
      <c r="C110" s="1475">
        <v>11</v>
      </c>
      <c r="D110" s="1165">
        <f t="shared" si="1"/>
        <v>0.91666666666666663</v>
      </c>
      <c r="E110" s="727"/>
      <c r="F110" s="1279"/>
      <c r="G110" s="1223"/>
      <c r="H110" s="1223"/>
      <c r="I110" s="1223"/>
      <c r="J110" s="1223"/>
      <c r="K110" s="1223"/>
      <c r="L110" s="1223"/>
      <c r="M110" s="1223"/>
      <c r="N110" s="1270"/>
      <c r="O110" s="1223"/>
      <c r="P110" s="1223"/>
      <c r="Q110" s="1209"/>
      <c r="R110" s="1209"/>
      <c r="S110" s="1210"/>
      <c r="T110" s="1209"/>
      <c r="U110" s="1209"/>
    </row>
    <row r="111" spans="1:21">
      <c r="A111" s="1136" t="s">
        <v>185</v>
      </c>
      <c r="B111" s="1476">
        <f>SUM(B108:B110)</f>
        <v>30</v>
      </c>
      <c r="C111" s="1477">
        <f>SUM(C108:C110)</f>
        <v>17</v>
      </c>
      <c r="D111" s="1167">
        <f t="shared" ref="D111:D142" si="2">C111/B111</f>
        <v>0.56666666666666665</v>
      </c>
      <c r="E111" s="727"/>
      <c r="F111" s="1279"/>
      <c r="G111" s="1223"/>
      <c r="H111" s="1223"/>
      <c r="I111" s="1223"/>
      <c r="J111" s="1223"/>
      <c r="K111" s="1223"/>
      <c r="L111" s="1223"/>
      <c r="M111" s="1223"/>
      <c r="N111" s="1270"/>
      <c r="O111" s="1223"/>
      <c r="P111" s="1223"/>
      <c r="Q111" s="1209"/>
      <c r="R111" s="1209"/>
      <c r="S111" s="1210"/>
      <c r="T111" s="1209"/>
      <c r="U111" s="1209"/>
    </row>
    <row r="112" spans="1:21">
      <c r="A112" s="1654" t="s">
        <v>175</v>
      </c>
      <c r="B112" s="1484">
        <v>11</v>
      </c>
      <c r="C112" s="1473">
        <v>4</v>
      </c>
      <c r="D112" s="1164">
        <f t="shared" si="2"/>
        <v>0.36363636363636365</v>
      </c>
      <c r="E112" s="727"/>
      <c r="F112" s="1279"/>
      <c r="G112" s="1223"/>
      <c r="H112" s="1223"/>
      <c r="I112" s="1223"/>
      <c r="J112" s="1223"/>
      <c r="K112" s="1223"/>
      <c r="L112" s="1223"/>
      <c r="M112" s="1223"/>
      <c r="N112" s="1270"/>
      <c r="O112" s="1223"/>
      <c r="P112" s="1223"/>
      <c r="Q112" s="1209"/>
      <c r="R112" s="1209"/>
      <c r="S112" s="1210"/>
      <c r="T112" s="1209"/>
      <c r="U112" s="1209"/>
    </row>
    <row r="113" spans="1:21">
      <c r="A113" s="1275" t="s">
        <v>1206</v>
      </c>
      <c r="B113" s="1478">
        <v>12</v>
      </c>
      <c r="C113" s="1479">
        <v>10</v>
      </c>
      <c r="D113" s="1166">
        <f t="shared" si="2"/>
        <v>0.83333333333333337</v>
      </c>
      <c r="E113" s="727"/>
      <c r="F113" s="1279"/>
      <c r="G113" s="1223"/>
      <c r="H113" s="1223"/>
      <c r="I113" s="1223"/>
      <c r="J113" s="1223"/>
      <c r="K113" s="1223"/>
      <c r="L113" s="1223"/>
      <c r="M113" s="1223"/>
      <c r="N113" s="1270"/>
      <c r="O113" s="1223"/>
      <c r="P113" s="1223"/>
      <c r="Q113" s="1209"/>
      <c r="R113" s="1209"/>
      <c r="S113" s="1210"/>
      <c r="T113" s="1209"/>
      <c r="U113" s="1209"/>
    </row>
    <row r="114" spans="1:21">
      <c r="A114" s="1136" t="s">
        <v>188</v>
      </c>
      <c r="B114" s="1476">
        <f>SUM(B112:B113)</f>
        <v>23</v>
      </c>
      <c r="C114" s="1477">
        <f t="shared" ref="C114" si="3">SUM(C112:C113)</f>
        <v>14</v>
      </c>
      <c r="D114" s="1167">
        <f t="shared" si="2"/>
        <v>0.60869565217391308</v>
      </c>
      <c r="E114" s="727"/>
      <c r="F114" s="1279"/>
      <c r="G114" s="1223"/>
      <c r="H114" s="1225"/>
      <c r="I114" s="1225"/>
      <c r="J114" s="1225"/>
      <c r="K114" s="1223"/>
      <c r="L114" s="1223"/>
      <c r="M114" s="1223"/>
      <c r="N114" s="1270"/>
      <c r="O114" s="1223"/>
      <c r="P114" s="1223"/>
      <c r="Q114" s="1209"/>
      <c r="R114" s="1209"/>
      <c r="S114" s="1210"/>
      <c r="T114" s="1209"/>
      <c r="U114" s="1209"/>
    </row>
    <row r="115" spans="1:21">
      <c r="A115" s="1654" t="s">
        <v>189</v>
      </c>
      <c r="B115" s="1484">
        <v>22</v>
      </c>
      <c r="C115" s="1473">
        <v>8</v>
      </c>
      <c r="D115" s="1164">
        <f t="shared" si="2"/>
        <v>0.36363636363636365</v>
      </c>
      <c r="E115" s="727"/>
      <c r="F115" s="1279"/>
      <c r="G115" s="1223"/>
      <c r="H115" s="1225"/>
      <c r="I115" s="1225"/>
      <c r="J115" s="1225"/>
      <c r="K115" s="1225"/>
      <c r="L115" s="1225"/>
      <c r="M115" s="1225"/>
      <c r="N115" s="1271"/>
      <c r="O115" s="1223"/>
      <c r="P115" s="1223"/>
      <c r="Q115" s="1209"/>
      <c r="R115" s="1209"/>
      <c r="S115" s="1210"/>
      <c r="T115" s="1209"/>
      <c r="U115" s="1209"/>
    </row>
    <row r="116" spans="1:21">
      <c r="A116" s="1276" t="s">
        <v>190</v>
      </c>
      <c r="B116" s="1474">
        <v>12</v>
      </c>
      <c r="C116" s="1475">
        <v>3</v>
      </c>
      <c r="D116" s="1165">
        <f t="shared" si="2"/>
        <v>0.25</v>
      </c>
      <c r="E116" s="727"/>
      <c r="F116" s="1279"/>
      <c r="G116" s="1223"/>
      <c r="H116" s="1225"/>
      <c r="I116" s="1225"/>
      <c r="J116" s="1225"/>
      <c r="K116" s="1225"/>
      <c r="L116" s="1225"/>
      <c r="M116" s="1225"/>
      <c r="N116" s="1271"/>
      <c r="O116" s="1223"/>
      <c r="P116" s="1223"/>
      <c r="Q116" s="1209"/>
      <c r="R116" s="1209"/>
      <c r="S116" s="1210"/>
      <c r="T116" s="1209"/>
      <c r="U116" s="1209"/>
    </row>
    <row r="117" spans="1:21">
      <c r="A117" s="1276" t="s">
        <v>191</v>
      </c>
      <c r="B117" s="1474">
        <v>14</v>
      </c>
      <c r="C117" s="1475">
        <v>6</v>
      </c>
      <c r="D117" s="1165">
        <f t="shared" si="2"/>
        <v>0.42857142857142855</v>
      </c>
      <c r="E117" s="727"/>
      <c r="F117" s="1279"/>
      <c r="G117" s="1223"/>
      <c r="H117" s="1223"/>
      <c r="I117" s="1223"/>
      <c r="J117" s="1223"/>
      <c r="K117" s="1225"/>
      <c r="L117" s="1225"/>
      <c r="M117" s="1225"/>
      <c r="N117" s="1271"/>
      <c r="O117" s="1223"/>
      <c r="P117" s="1223"/>
      <c r="Q117" s="1209"/>
      <c r="R117" s="1209"/>
      <c r="S117" s="1210"/>
      <c r="T117" s="1209"/>
      <c r="U117" s="1209"/>
    </row>
    <row r="118" spans="1:21">
      <c r="A118" s="1276" t="s">
        <v>653</v>
      </c>
      <c r="B118" s="1474">
        <v>4</v>
      </c>
      <c r="C118" s="1475">
        <v>0</v>
      </c>
      <c r="D118" s="1165">
        <f t="shared" si="2"/>
        <v>0</v>
      </c>
      <c r="F118" s="1279"/>
      <c r="G118" s="1223"/>
      <c r="H118" s="1223"/>
      <c r="I118" s="1223"/>
      <c r="J118" s="1223"/>
      <c r="K118" s="1223"/>
      <c r="L118" s="1223"/>
      <c r="M118" s="1223"/>
      <c r="N118" s="1270"/>
      <c r="O118" s="1223"/>
      <c r="P118" s="1223"/>
      <c r="Q118" s="1209"/>
      <c r="R118" s="1209"/>
      <c r="S118" s="1210"/>
      <c r="T118" s="1209"/>
      <c r="U118" s="1209"/>
    </row>
    <row r="119" spans="1:21">
      <c r="A119" s="1276" t="s">
        <v>195</v>
      </c>
      <c r="B119" s="1474">
        <v>2</v>
      </c>
      <c r="C119" s="1475">
        <v>1</v>
      </c>
      <c r="D119" s="1165"/>
      <c r="F119" s="1279"/>
      <c r="G119" s="1223"/>
      <c r="H119" s="1223"/>
      <c r="I119" s="1223"/>
      <c r="J119" s="1223"/>
      <c r="K119" s="1223"/>
      <c r="L119" s="1223"/>
      <c r="M119" s="1223"/>
      <c r="N119" s="1270"/>
      <c r="O119" s="1223"/>
      <c r="P119" s="1223"/>
      <c r="Q119" s="1209"/>
      <c r="R119" s="1209"/>
      <c r="S119" s="1210"/>
      <c r="T119" s="1209"/>
      <c r="U119" s="1209"/>
    </row>
    <row r="120" spans="1:21">
      <c r="A120" s="1276" t="s">
        <v>194</v>
      </c>
      <c r="B120" s="1474">
        <v>7</v>
      </c>
      <c r="C120" s="1475">
        <v>2</v>
      </c>
      <c r="D120" s="1165">
        <f t="shared" si="2"/>
        <v>0.2857142857142857</v>
      </c>
      <c r="E120" s="727"/>
      <c r="F120" s="1279"/>
      <c r="G120" s="1223"/>
      <c r="H120" s="1223"/>
      <c r="I120" s="1223"/>
      <c r="J120" s="1223"/>
      <c r="K120" s="1223"/>
      <c r="L120" s="1223"/>
      <c r="M120" s="1223"/>
      <c r="N120" s="1270"/>
      <c r="O120" s="1223"/>
      <c r="P120" s="1223"/>
    </row>
    <row r="121" spans="1:21">
      <c r="A121" s="1136" t="s">
        <v>196</v>
      </c>
      <c r="B121" s="1476">
        <f>SUM(B115:B120)</f>
        <v>61</v>
      </c>
      <c r="C121" s="1476">
        <f>SUM(C115:C120)</f>
        <v>20</v>
      </c>
      <c r="D121" s="1167">
        <f t="shared" si="2"/>
        <v>0.32786885245901637</v>
      </c>
      <c r="E121" s="727"/>
      <c r="F121" s="1279"/>
      <c r="G121" s="1223"/>
      <c r="H121" s="1223"/>
      <c r="I121" s="1223"/>
      <c r="J121" s="1223"/>
      <c r="K121" s="1223"/>
      <c r="L121" s="1223"/>
      <c r="M121" s="1223"/>
      <c r="N121" s="1270"/>
      <c r="O121" s="1223"/>
      <c r="P121" s="1223"/>
    </row>
    <row r="122" spans="1:21">
      <c r="A122" s="1654" t="s">
        <v>184</v>
      </c>
      <c r="B122" s="1484">
        <v>8</v>
      </c>
      <c r="C122" s="1473">
        <v>4</v>
      </c>
      <c r="D122" s="1164">
        <f t="shared" si="2"/>
        <v>0.5</v>
      </c>
      <c r="E122" s="727"/>
      <c r="F122" s="1279"/>
      <c r="G122" s="1223"/>
      <c r="H122" s="1223"/>
      <c r="I122" s="1223"/>
      <c r="J122" s="1223"/>
      <c r="K122" s="1223"/>
      <c r="L122" s="1223"/>
      <c r="M122" s="1223"/>
      <c r="N122" s="1270"/>
      <c r="O122" s="1223"/>
      <c r="P122" s="1223"/>
    </row>
    <row r="123" spans="1:21">
      <c r="A123" s="1276" t="s">
        <v>197</v>
      </c>
      <c r="B123" s="1474">
        <v>3</v>
      </c>
      <c r="C123" s="1475">
        <v>3</v>
      </c>
      <c r="D123" s="1165">
        <f t="shared" si="2"/>
        <v>1</v>
      </c>
      <c r="E123" s="727"/>
      <c r="F123" s="1279"/>
      <c r="G123" s="1223"/>
      <c r="H123" s="1223"/>
      <c r="I123" s="1223"/>
      <c r="J123" s="1223"/>
      <c r="K123" s="1223"/>
      <c r="L123" s="1223"/>
      <c r="M123" s="1223"/>
      <c r="N123" s="1270"/>
      <c r="O123" s="1223"/>
      <c r="P123" s="1223"/>
    </row>
    <row r="124" spans="1:21">
      <c r="A124" s="1275" t="s">
        <v>198</v>
      </c>
      <c r="B124" s="1478">
        <v>2</v>
      </c>
      <c r="C124" s="1479">
        <v>0</v>
      </c>
      <c r="D124" s="1166">
        <f t="shared" si="2"/>
        <v>0</v>
      </c>
      <c r="E124" s="727"/>
      <c r="F124" s="1279"/>
      <c r="G124" s="1223"/>
      <c r="H124" s="1223"/>
      <c r="I124" s="1223"/>
      <c r="J124" s="1223"/>
      <c r="K124" s="1223"/>
      <c r="L124" s="1223"/>
      <c r="M124" s="1223"/>
      <c r="N124" s="1270"/>
      <c r="O124" s="1223"/>
      <c r="P124" s="1223"/>
    </row>
    <row r="125" spans="1:21">
      <c r="A125" s="1136" t="s">
        <v>199</v>
      </c>
      <c r="B125" s="1476">
        <f>SUM(B122:B124)</f>
        <v>13</v>
      </c>
      <c r="C125" s="1477">
        <f>SUM(C122:C124)</f>
        <v>7</v>
      </c>
      <c r="D125" s="1167">
        <f t="shared" si="2"/>
        <v>0.53846153846153844</v>
      </c>
      <c r="E125" s="727"/>
      <c r="F125" s="1279"/>
      <c r="G125" s="1223"/>
      <c r="H125" s="1223"/>
      <c r="I125" s="1223"/>
      <c r="J125" s="1223"/>
      <c r="K125" s="1223"/>
      <c r="L125" s="1223"/>
      <c r="M125" s="1223"/>
      <c r="N125" s="1270"/>
      <c r="O125" s="1223"/>
      <c r="P125" s="1223"/>
    </row>
    <row r="126" spans="1:21">
      <c r="A126" s="1654" t="s">
        <v>187</v>
      </c>
      <c r="B126" s="1484">
        <v>41</v>
      </c>
      <c r="C126" s="1473">
        <v>14</v>
      </c>
      <c r="D126" s="1164">
        <f t="shared" si="2"/>
        <v>0.34146341463414637</v>
      </c>
      <c r="E126" s="727"/>
      <c r="F126" s="1279"/>
      <c r="G126" s="1223"/>
      <c r="H126" s="1223"/>
      <c r="I126" s="1223"/>
      <c r="J126" s="1223"/>
      <c r="K126" s="1223"/>
      <c r="L126" s="1223"/>
      <c r="M126" s="1223"/>
      <c r="N126" s="1270"/>
      <c r="O126" s="1223"/>
      <c r="P126" s="1223"/>
    </row>
    <row r="127" spans="1:21">
      <c r="A127" s="1276" t="s">
        <v>200</v>
      </c>
      <c r="B127" s="1474">
        <v>7</v>
      </c>
      <c r="C127" s="1475">
        <v>6</v>
      </c>
      <c r="D127" s="1165">
        <f t="shared" si="2"/>
        <v>0.8571428571428571</v>
      </c>
      <c r="E127" s="727"/>
      <c r="F127" s="1279"/>
      <c r="G127" s="1223"/>
      <c r="H127" s="1223"/>
      <c r="I127" s="1223"/>
      <c r="J127" s="1223"/>
      <c r="K127" s="1223"/>
      <c r="L127" s="1223"/>
      <c r="M127" s="1223"/>
      <c r="N127" s="1270"/>
      <c r="O127" s="1223"/>
      <c r="P127" s="1223"/>
    </row>
    <row r="128" spans="1:21" s="519" customFormat="1">
      <c r="A128" s="1136" t="s">
        <v>201</v>
      </c>
      <c r="B128" s="1476">
        <f>SUM(B126:B127)</f>
        <v>48</v>
      </c>
      <c r="C128" s="1485">
        <f>SUM(C126:C127)</f>
        <v>20</v>
      </c>
      <c r="D128" s="1167">
        <f t="shared" si="2"/>
        <v>0.41666666666666669</v>
      </c>
      <c r="F128" s="1279"/>
      <c r="G128" s="1223"/>
      <c r="H128" s="1223"/>
      <c r="I128" s="1223"/>
      <c r="J128" s="1223"/>
      <c r="K128" s="1223"/>
      <c r="L128" s="1223"/>
      <c r="M128" s="1223"/>
      <c r="N128" s="1270"/>
      <c r="O128" s="1225"/>
      <c r="P128" s="1225"/>
      <c r="S128" s="1208"/>
    </row>
    <row r="129" spans="1:19" s="519" customFormat="1">
      <c r="A129" s="1654" t="s">
        <v>202</v>
      </c>
      <c r="B129" s="1484">
        <v>7</v>
      </c>
      <c r="C129" s="1473">
        <v>2</v>
      </c>
      <c r="D129" s="1164">
        <f t="shared" si="2"/>
        <v>0.2857142857142857</v>
      </c>
      <c r="E129" s="521"/>
      <c r="F129" s="1279"/>
      <c r="G129" s="1223"/>
      <c r="H129" s="1223"/>
      <c r="I129" s="1223"/>
      <c r="J129" s="1223"/>
      <c r="K129" s="1223"/>
      <c r="L129" s="1223"/>
      <c r="M129" s="1223"/>
      <c r="N129" s="1270"/>
      <c r="O129" s="1225"/>
      <c r="P129" s="1225"/>
      <c r="S129" s="1208"/>
    </row>
    <row r="130" spans="1:19">
      <c r="A130" s="1276" t="s">
        <v>203</v>
      </c>
      <c r="B130" s="1474">
        <v>20</v>
      </c>
      <c r="C130" s="1475">
        <v>11</v>
      </c>
      <c r="D130" s="1165">
        <f t="shared" si="2"/>
        <v>0.55000000000000004</v>
      </c>
      <c r="F130" s="1279"/>
      <c r="G130" s="1223"/>
      <c r="H130" s="1223"/>
      <c r="I130" s="1223"/>
      <c r="J130" s="1223"/>
      <c r="K130" s="1223"/>
      <c r="L130" s="1223"/>
      <c r="M130" s="1223"/>
      <c r="N130" s="1270"/>
      <c r="O130" s="1223"/>
      <c r="P130" s="1223"/>
    </row>
    <row r="131" spans="1:19">
      <c r="A131" s="1276" t="s">
        <v>204</v>
      </c>
      <c r="B131" s="1474">
        <v>36</v>
      </c>
      <c r="C131" s="1475">
        <v>25</v>
      </c>
      <c r="D131" s="1165">
        <f t="shared" si="2"/>
        <v>0.69444444444444442</v>
      </c>
      <c r="F131" s="1279"/>
      <c r="G131" s="1223"/>
      <c r="H131" s="1223"/>
      <c r="I131" s="1223"/>
      <c r="J131" s="1223"/>
      <c r="K131" s="1223"/>
      <c r="L131" s="1223"/>
      <c r="M131" s="1223"/>
      <c r="N131" s="1270"/>
      <c r="O131" s="1223"/>
      <c r="P131" s="1223"/>
    </row>
    <row r="132" spans="1:19">
      <c r="A132" s="1276" t="s">
        <v>205</v>
      </c>
      <c r="B132" s="1474">
        <v>8</v>
      </c>
      <c r="C132" s="1475">
        <v>1</v>
      </c>
      <c r="D132" s="1165">
        <f t="shared" si="2"/>
        <v>0.125</v>
      </c>
      <c r="F132" s="1279"/>
      <c r="G132" s="1223"/>
      <c r="H132" s="1223"/>
      <c r="I132" s="1223"/>
      <c r="J132" s="1223"/>
      <c r="K132" s="1223"/>
      <c r="L132" s="1223"/>
      <c r="M132" s="1223"/>
      <c r="N132" s="1270"/>
      <c r="O132" s="1223"/>
      <c r="P132" s="1223"/>
    </row>
    <row r="133" spans="1:19">
      <c r="A133" s="1276" t="s">
        <v>207</v>
      </c>
      <c r="B133" s="1474">
        <v>19</v>
      </c>
      <c r="C133" s="1475">
        <v>10</v>
      </c>
      <c r="D133" s="1165">
        <f t="shared" si="2"/>
        <v>0.52631578947368418</v>
      </c>
      <c r="F133" s="1279"/>
      <c r="G133" s="1223"/>
      <c r="H133" s="1223"/>
      <c r="I133" s="1223"/>
      <c r="J133" s="1223"/>
      <c r="K133" s="1223"/>
      <c r="L133" s="1223"/>
      <c r="M133" s="1223"/>
      <c r="N133" s="1270"/>
      <c r="O133" s="1223"/>
      <c r="P133" s="1223"/>
    </row>
    <row r="134" spans="1:19">
      <c r="A134" s="1136" t="s">
        <v>769</v>
      </c>
      <c r="B134" s="1476">
        <f>SUM(B129:B133)</f>
        <v>90</v>
      </c>
      <c r="C134" s="1477">
        <f>SUM(C129:C133)</f>
        <v>49</v>
      </c>
      <c r="D134" s="1167">
        <f t="shared" si="2"/>
        <v>0.5444444444444444</v>
      </c>
      <c r="F134" s="1279"/>
      <c r="G134" s="1223"/>
      <c r="H134" s="1223"/>
      <c r="I134" s="1223"/>
      <c r="J134" s="1223"/>
      <c r="K134" s="1223"/>
      <c r="L134" s="1223"/>
      <c r="M134" s="1223"/>
      <c r="N134" s="1270"/>
      <c r="O134" s="1223"/>
      <c r="P134" s="1223"/>
    </row>
    <row r="135" spans="1:19">
      <c r="A135" s="1654" t="s">
        <v>770</v>
      </c>
      <c r="B135" s="1484">
        <v>23</v>
      </c>
      <c r="C135" s="1473">
        <v>9</v>
      </c>
      <c r="D135" s="1164">
        <f t="shared" si="2"/>
        <v>0.39130434782608697</v>
      </c>
      <c r="F135" s="1279"/>
      <c r="G135" s="1223"/>
      <c r="H135" s="1223"/>
      <c r="I135" s="1223"/>
      <c r="J135" s="1223"/>
      <c r="K135" s="1223"/>
      <c r="L135" s="1223"/>
      <c r="M135" s="1223"/>
      <c r="N135" s="1270"/>
      <c r="O135" s="1223"/>
      <c r="P135" s="1223"/>
    </row>
    <row r="136" spans="1:19">
      <c r="A136" s="1276" t="s">
        <v>771</v>
      </c>
      <c r="B136" s="1474">
        <v>36</v>
      </c>
      <c r="C136" s="1475">
        <v>6</v>
      </c>
      <c r="D136" s="1165">
        <f t="shared" si="2"/>
        <v>0.16666666666666666</v>
      </c>
      <c r="F136" s="1279"/>
      <c r="G136" s="1223"/>
      <c r="H136" s="1223"/>
      <c r="I136" s="1223"/>
      <c r="J136" s="1223"/>
      <c r="K136" s="1223"/>
      <c r="L136" s="1223"/>
      <c r="M136" s="1223"/>
      <c r="N136" s="1270"/>
      <c r="O136" s="1223"/>
      <c r="P136" s="1223"/>
    </row>
    <row r="137" spans="1:19">
      <c r="A137" s="1276" t="s">
        <v>772</v>
      </c>
      <c r="B137" s="1474">
        <v>1</v>
      </c>
      <c r="C137" s="1475">
        <v>0</v>
      </c>
      <c r="D137" s="1165">
        <f t="shared" si="2"/>
        <v>0</v>
      </c>
      <c r="F137" s="1279"/>
      <c r="G137" s="1223"/>
      <c r="H137" s="1223"/>
      <c r="I137" s="1223"/>
      <c r="J137" s="1223"/>
      <c r="K137" s="1223"/>
      <c r="L137" s="1223"/>
      <c r="M137" s="1223"/>
      <c r="N137" s="1270"/>
      <c r="O137" s="1223"/>
      <c r="P137" s="1223"/>
    </row>
    <row r="138" spans="1:19">
      <c r="A138" s="1276" t="s">
        <v>775</v>
      </c>
      <c r="B138" s="1474">
        <v>1</v>
      </c>
      <c r="C138" s="1475">
        <v>1</v>
      </c>
      <c r="D138" s="1165"/>
      <c r="F138" s="1279"/>
      <c r="G138" s="1223"/>
      <c r="H138" s="1223"/>
      <c r="I138" s="1223"/>
      <c r="J138" s="1223"/>
      <c r="K138" s="1223"/>
      <c r="L138" s="1223"/>
      <c r="M138" s="1223"/>
      <c r="N138" s="1270"/>
      <c r="O138" s="1223"/>
      <c r="P138" s="1223"/>
    </row>
    <row r="139" spans="1:19">
      <c r="A139" s="1276" t="s">
        <v>773</v>
      </c>
      <c r="B139" s="1474">
        <v>2</v>
      </c>
      <c r="C139" s="1475">
        <v>0</v>
      </c>
      <c r="D139" s="1165">
        <f t="shared" si="2"/>
        <v>0</v>
      </c>
      <c r="F139" s="1279"/>
      <c r="G139" s="1223"/>
      <c r="H139" s="1223"/>
      <c r="I139" s="1223"/>
      <c r="J139" s="1223"/>
      <c r="K139" s="1223"/>
      <c r="L139" s="1223"/>
      <c r="M139" s="1223"/>
      <c r="N139" s="1270"/>
      <c r="O139" s="1223"/>
      <c r="P139" s="1223"/>
    </row>
    <row r="140" spans="1:19">
      <c r="A140" s="1276" t="s">
        <v>1203</v>
      </c>
      <c r="B140" s="1474">
        <v>13</v>
      </c>
      <c r="C140" s="1475">
        <v>1</v>
      </c>
      <c r="D140" s="1165">
        <f t="shared" si="2"/>
        <v>7.6923076923076927E-2</v>
      </c>
      <c r="F140" s="1279"/>
      <c r="G140" s="1223"/>
      <c r="H140" s="1223"/>
      <c r="I140" s="1223"/>
      <c r="J140" s="1223"/>
      <c r="K140" s="1223"/>
      <c r="L140" s="1223"/>
      <c r="M140" s="1223"/>
      <c r="N140" s="1270"/>
      <c r="O140" s="1223"/>
      <c r="P140" s="1223"/>
    </row>
    <row r="141" spans="1:19">
      <c r="A141" s="1276" t="s">
        <v>1207</v>
      </c>
      <c r="B141" s="1474"/>
      <c r="C141" s="1475"/>
      <c r="D141" s="1165"/>
      <c r="F141" s="1279"/>
      <c r="G141" s="1223"/>
      <c r="H141" s="1223"/>
      <c r="I141" s="1223"/>
      <c r="J141" s="1223"/>
      <c r="K141" s="1223"/>
      <c r="L141" s="1223"/>
      <c r="M141" s="1223"/>
      <c r="N141" s="1270"/>
      <c r="O141" s="1223"/>
      <c r="P141" s="1223"/>
    </row>
    <row r="142" spans="1:19">
      <c r="A142" s="1136" t="s">
        <v>777</v>
      </c>
      <c r="B142" s="1476">
        <f>SUM(B135:B141)</f>
        <v>76</v>
      </c>
      <c r="C142" s="1477">
        <f>SUM(C135:C141)</f>
        <v>17</v>
      </c>
      <c r="D142" s="1167">
        <f t="shared" si="2"/>
        <v>0.22368421052631579</v>
      </c>
      <c r="F142" s="1279"/>
      <c r="G142" s="1223"/>
      <c r="H142" s="1223"/>
      <c r="I142" s="1223"/>
      <c r="J142" s="1223"/>
      <c r="K142" s="1223"/>
      <c r="L142" s="1223"/>
      <c r="M142" s="1223"/>
      <c r="N142" s="1270"/>
      <c r="O142" s="1223"/>
      <c r="P142" s="1223"/>
    </row>
    <row r="143" spans="1:19">
      <c r="A143" s="1119"/>
      <c r="B143" s="1480"/>
      <c r="C143" s="1486"/>
      <c r="D143" s="1170"/>
      <c r="F143" s="1279"/>
      <c r="G143" s="1223"/>
      <c r="H143" s="1279"/>
      <c r="I143" s="1223"/>
      <c r="J143" s="1223"/>
      <c r="K143" s="1223"/>
      <c r="L143" s="1223"/>
      <c r="M143" s="1223"/>
      <c r="N143" s="1270"/>
      <c r="O143" s="1223"/>
      <c r="P143" s="1223"/>
    </row>
    <row r="144" spans="1:19">
      <c r="A144" s="1655" t="s">
        <v>1204</v>
      </c>
      <c r="B144" s="1487">
        <v>26</v>
      </c>
      <c r="C144" s="1488" t="s">
        <v>425</v>
      </c>
      <c r="D144" s="1171"/>
      <c r="F144" s="1279"/>
      <c r="G144" s="1223"/>
      <c r="H144" s="1223"/>
      <c r="I144" s="1223"/>
      <c r="J144" s="1223"/>
      <c r="K144" s="1223"/>
      <c r="L144" s="1223"/>
      <c r="M144" s="1223"/>
      <c r="N144" s="1270"/>
      <c r="O144" s="1223"/>
      <c r="P144" s="1223"/>
    </row>
    <row r="145" spans="1:16">
      <c r="A145" s="1655" t="s">
        <v>151</v>
      </c>
      <c r="B145" s="1487">
        <v>93</v>
      </c>
      <c r="C145" s="1489"/>
      <c r="D145" s="1171"/>
      <c r="F145" s="1279"/>
      <c r="G145" s="1223"/>
      <c r="H145" s="1223"/>
      <c r="I145" s="1223"/>
      <c r="J145" s="1223"/>
      <c r="K145" s="1223"/>
      <c r="L145" s="1223"/>
      <c r="M145" s="1223"/>
      <c r="N145" s="1270"/>
      <c r="O145" s="1223"/>
      <c r="P145" s="1223"/>
    </row>
    <row r="146" spans="1:16">
      <c r="A146" s="504"/>
      <c r="B146" s="1487"/>
      <c r="C146" s="1489"/>
      <c r="D146" s="1171"/>
      <c r="F146" s="1279"/>
      <c r="G146" s="1223"/>
      <c r="H146" s="1223"/>
      <c r="I146" s="1223"/>
      <c r="J146" s="1223"/>
      <c r="K146" s="1223"/>
      <c r="L146" s="1223"/>
      <c r="M146" s="1223"/>
      <c r="N146" s="1270"/>
      <c r="O146" s="1223"/>
      <c r="P146" s="1223"/>
    </row>
    <row r="147" spans="1:16">
      <c r="A147" s="504"/>
      <c r="B147" s="1487"/>
      <c r="C147" s="1489"/>
      <c r="D147" s="1172"/>
      <c r="F147" s="1279"/>
      <c r="G147" s="1223"/>
      <c r="H147" s="1223"/>
      <c r="I147" s="1223"/>
      <c r="J147" s="1223"/>
      <c r="K147" s="1223"/>
      <c r="L147" s="1223"/>
      <c r="M147" s="1223"/>
      <c r="N147" s="1270"/>
      <c r="O147" s="1223"/>
      <c r="P147" s="1223"/>
    </row>
    <row r="148" spans="1:16">
      <c r="A148" s="504"/>
      <c r="B148" s="1487"/>
      <c r="C148" s="1489"/>
      <c r="D148" s="1172"/>
      <c r="F148" s="1279"/>
      <c r="G148" s="1223"/>
      <c r="H148" s="1223"/>
      <c r="I148" s="1223"/>
      <c r="J148" s="1223"/>
      <c r="K148" s="1223"/>
      <c r="L148" s="1223"/>
      <c r="M148" s="1223"/>
      <c r="N148" s="1270"/>
      <c r="O148" s="1223"/>
      <c r="P148" s="1223"/>
    </row>
    <row r="149" spans="1:16">
      <c r="A149" s="1161" t="s">
        <v>993</v>
      </c>
      <c r="B149" s="1490">
        <f>SUM(B144:B148)</f>
        <v>119</v>
      </c>
      <c r="C149" s="1491">
        <f>SUM(C144:C148)</f>
        <v>0</v>
      </c>
      <c r="D149" s="1173"/>
      <c r="F149" s="1279"/>
      <c r="G149" s="1223"/>
      <c r="H149" s="1223"/>
      <c r="I149" s="1223"/>
      <c r="J149" s="1223"/>
      <c r="K149" s="1223"/>
      <c r="L149" s="1223"/>
      <c r="M149" s="1223"/>
      <c r="N149" s="1270"/>
      <c r="O149" s="1223"/>
      <c r="P149" s="1223"/>
    </row>
    <row r="150" spans="1:16">
      <c r="A150" s="1119"/>
      <c r="B150" s="1480"/>
      <c r="C150" s="1486"/>
      <c r="D150" s="1168"/>
      <c r="F150" s="1279"/>
      <c r="G150" s="1223"/>
      <c r="H150" s="1223"/>
      <c r="I150" s="1223"/>
      <c r="J150" s="1223"/>
      <c r="K150" s="1223"/>
      <c r="L150" s="1223"/>
      <c r="M150" s="1223"/>
      <c r="N150" s="1270"/>
      <c r="O150" s="1223"/>
      <c r="P150" s="1223"/>
    </row>
    <row r="151" spans="1:16" ht="13.5" thickBot="1">
      <c r="A151" s="1137" t="s">
        <v>550</v>
      </c>
      <c r="B151" s="1492">
        <f>B149+B142+B134+B128+B125+B121+B114+B111+B107+B89+B86+B83+B80+B75+B73+B68+B59+B57+B49+B47+B40+B38+B32+B30+B27+B24+B18+B14+B12+B9</f>
        <v>1283</v>
      </c>
      <c r="C151" s="1493">
        <f>C149+C142+C134+C128+C125+C121+C114+C111+C107+C89+C86+C83+C80+C75+C73+C68+C59+C57+C49+C47+C40+C38+C32+C30+C27+C24+C18+C14+C12+C9</f>
        <v>460</v>
      </c>
      <c r="D151" s="1174">
        <f>C151/B151</f>
        <v>0.35853468433359315</v>
      </c>
      <c r="F151" s="1279"/>
      <c r="G151" s="1223"/>
      <c r="H151" s="1223"/>
      <c r="I151" s="1223"/>
      <c r="J151" s="1223"/>
      <c r="K151" s="1223"/>
      <c r="L151" s="1223"/>
      <c r="M151" s="1223"/>
      <c r="N151" s="1270"/>
      <c r="O151" s="1223"/>
      <c r="P151" s="1223"/>
    </row>
    <row r="152" spans="1:16">
      <c r="A152" s="129" t="str">
        <f>'fiche technique'!A4</f>
        <v>Source: Enquête enseignants non permanents, DGRH A1-1, juin 2013</v>
      </c>
      <c r="F152" s="1223"/>
      <c r="G152" s="1270"/>
      <c r="H152" s="1223"/>
      <c r="I152" s="1223"/>
      <c r="J152" s="1223"/>
      <c r="K152" s="1223"/>
      <c r="L152" s="1223"/>
      <c r="M152" s="1223"/>
      <c r="N152" s="1270"/>
      <c r="O152" s="1223"/>
      <c r="P152" s="1223"/>
    </row>
    <row r="153" spans="1:16">
      <c r="A153" s="520"/>
      <c r="B153" s="521"/>
      <c r="C153" s="519"/>
      <c r="D153" s="519"/>
      <c r="F153" s="1223"/>
      <c r="G153" s="1270"/>
      <c r="H153" s="1223"/>
      <c r="I153" s="1223"/>
      <c r="J153" s="1223"/>
      <c r="K153" s="1223"/>
      <c r="L153" s="1223"/>
      <c r="M153" s="1223"/>
      <c r="N153" s="1270"/>
      <c r="O153" s="1223"/>
      <c r="P153" s="1223"/>
    </row>
    <row r="154" spans="1:16">
      <c r="A154" s="519"/>
      <c r="B154" s="519"/>
      <c r="C154" s="519"/>
      <c r="D154" s="519"/>
      <c r="G154" s="1268"/>
    </row>
    <row r="155" spans="1:16">
      <c r="A155" s="519"/>
      <c r="B155" s="519"/>
      <c r="C155" s="519"/>
      <c r="D155" s="519"/>
    </row>
    <row r="156" spans="1:16">
      <c r="A156" s="519"/>
    </row>
    <row r="157" spans="1:16">
      <c r="A157" s="519"/>
    </row>
    <row r="158" spans="1:16">
      <c r="A158" s="519"/>
    </row>
    <row r="159" spans="1:16">
      <c r="A159" s="519"/>
    </row>
    <row r="160" spans="1:16">
      <c r="A160" s="519"/>
      <c r="E160" s="519"/>
    </row>
    <row r="161" spans="1:5">
      <c r="A161" s="519"/>
      <c r="E161" s="519"/>
    </row>
    <row r="162" spans="1:5">
      <c r="A162" s="519"/>
      <c r="E162" s="519"/>
    </row>
    <row r="163" spans="1:5">
      <c r="A163" s="519"/>
    </row>
  </sheetData>
  <printOptions horizontalCentered="1"/>
  <pageMargins left="0.78740157480314965" right="0.78740157480314965" top="0.70866141732283472" bottom="0.94488188976377963" header="0.51181102362204722" footer="0.51181102362204722"/>
  <pageSetup paperSize="9" scale="95" orientation="portrait" r:id="rId1"/>
  <headerFooter alignWithMargins="0">
    <oddHeader>&amp;L&amp;"Arial,Gras"DGRH A1-1&amp;RJuin 2013</oddHeader>
    <oddFooter>&amp;L&amp;"Times New Roman,Normal"&amp;9        (Source:  enquête enseignants non permanents, DGRH A1-1, juin 2013&amp;R&amp;"Times New Roman,Normal"&amp;9&amp;P</oddFooter>
  </headerFooter>
</worksheet>
</file>

<file path=xl/worksheets/sheet28.xml><?xml version="1.0" encoding="utf-8"?>
<worksheet xmlns="http://schemas.openxmlformats.org/spreadsheetml/2006/main" xmlns:r="http://schemas.openxmlformats.org/officeDocument/2006/relationships">
  <sheetPr codeName="Feuil32"/>
  <dimension ref="A2:V185"/>
  <sheetViews>
    <sheetView showZeros="0" workbookViewId="0">
      <pane ySplit="5" topLeftCell="A6" activePane="bottomLeft" state="frozen"/>
      <selection activeCell="F25" sqref="F25"/>
      <selection pane="bottomLeft" activeCell="C7" sqref="C7"/>
    </sheetView>
  </sheetViews>
  <sheetFormatPr baseColWidth="10" defaultRowHeight="14.25"/>
  <cols>
    <col min="1" max="1" width="31.85546875" style="129" customWidth="1"/>
    <col min="2" max="4" width="11.42578125" style="129"/>
    <col min="5" max="5" width="11.42578125" style="1213"/>
    <col min="6" max="9" width="11.42578125" style="129"/>
    <col min="10" max="11" width="5.140625" style="129" customWidth="1"/>
    <col min="12" max="12" width="5.140625" style="1204" customWidth="1"/>
    <col min="13" max="16" width="5.140625" style="129" customWidth="1"/>
    <col min="17" max="17" width="26.85546875" style="1266" customWidth="1"/>
    <col min="18" max="18" width="11.42578125" style="129"/>
    <col min="19" max="19" width="4.7109375" style="1272" customWidth="1"/>
    <col min="20" max="20" width="11.42578125" style="129"/>
    <col min="21" max="21" width="6.5703125" style="129" customWidth="1"/>
    <col min="22" max="22" width="12.7109375" style="129" customWidth="1"/>
    <col min="23" max="24" width="5.42578125" style="129" customWidth="1"/>
    <col min="25" max="16384" width="11.42578125" style="129"/>
  </cols>
  <sheetData>
    <row r="2" spans="1:19">
      <c r="A2" s="908" t="s">
        <v>839</v>
      </c>
      <c r="B2" s="949"/>
      <c r="C2" s="949"/>
      <c r="D2" s="949"/>
      <c r="E2" s="1212"/>
      <c r="F2" s="949"/>
    </row>
    <row r="3" spans="1:19" ht="22.5">
      <c r="A3" s="950" t="str">
        <f>"en fonctions en "&amp;'fiche technique'!A8</f>
        <v>en fonctions en 2012-2013</v>
      </c>
      <c r="B3" s="949"/>
      <c r="C3" s="949"/>
      <c r="D3" s="949"/>
      <c r="E3" s="1212"/>
      <c r="F3" s="949"/>
      <c r="H3" s="687"/>
      <c r="I3" s="418"/>
      <c r="J3" s="418"/>
      <c r="K3" s="418"/>
      <c r="L3" s="1206"/>
      <c r="M3" s="418"/>
      <c r="N3" s="418"/>
    </row>
    <row r="4" spans="1:19">
      <c r="A4" s="514"/>
    </row>
    <row r="5" spans="1:19" ht="17.25" customHeight="1" thickBot="1">
      <c r="F5" s="424" t="s">
        <v>795</v>
      </c>
      <c r="L5" s="129"/>
      <c r="Q5" s="129"/>
      <c r="S5" s="129"/>
    </row>
    <row r="6" spans="1:19" s="418" customFormat="1" ht="80.25" customHeight="1">
      <c r="A6" s="1134" t="s">
        <v>983</v>
      </c>
      <c r="B6" s="502" t="s">
        <v>539</v>
      </c>
      <c r="C6" s="502" t="s">
        <v>832</v>
      </c>
      <c r="D6" s="502" t="s">
        <v>923</v>
      </c>
      <c r="E6" s="1214" t="s">
        <v>835</v>
      </c>
      <c r="F6" s="1126" t="s">
        <v>840</v>
      </c>
    </row>
    <row r="7" spans="1:19" ht="12.75">
      <c r="A7" s="1654" t="s">
        <v>467</v>
      </c>
      <c r="B7" s="467">
        <v>196</v>
      </c>
      <c r="C7" s="467">
        <v>45</v>
      </c>
      <c r="D7" s="690">
        <f t="shared" ref="D7:D36" si="0">C7/B7</f>
        <v>0.22959183673469388</v>
      </c>
      <c r="E7" s="1215">
        <v>21</v>
      </c>
      <c r="F7" s="1127">
        <f t="shared" ref="F7:F18" si="1">E7/C7</f>
        <v>0.46666666666666667</v>
      </c>
      <c r="G7" s="727"/>
      <c r="L7" s="129"/>
      <c r="Q7" s="129"/>
      <c r="S7" s="129"/>
    </row>
    <row r="8" spans="1:19" ht="12.75">
      <c r="A8" s="1276" t="s">
        <v>468</v>
      </c>
      <c r="B8" s="466">
        <v>26</v>
      </c>
      <c r="C8" s="466">
        <v>7</v>
      </c>
      <c r="D8" s="688">
        <f t="shared" si="0"/>
        <v>0.26923076923076922</v>
      </c>
      <c r="E8" s="1216">
        <v>2</v>
      </c>
      <c r="F8" s="1128">
        <f t="shared" si="1"/>
        <v>0.2857142857142857</v>
      </c>
      <c r="G8" s="727"/>
      <c r="L8" s="129"/>
      <c r="Q8" s="129"/>
      <c r="S8" s="129"/>
    </row>
    <row r="9" spans="1:19" ht="12.75">
      <c r="A9" s="1276" t="s">
        <v>469</v>
      </c>
      <c r="B9" s="466">
        <v>8</v>
      </c>
      <c r="C9" s="466">
        <v>3</v>
      </c>
      <c r="D9" s="688">
        <f t="shared" si="0"/>
        <v>0.375</v>
      </c>
      <c r="E9" s="1216">
        <v>0</v>
      </c>
      <c r="F9" s="1211" t="s">
        <v>425</v>
      </c>
      <c r="G9" s="727"/>
      <c r="L9" s="129"/>
      <c r="Q9" s="129"/>
      <c r="S9" s="129"/>
    </row>
    <row r="10" spans="1:19" ht="12.75">
      <c r="A10" s="1275" t="s">
        <v>1211</v>
      </c>
      <c r="B10" s="518">
        <v>3</v>
      </c>
      <c r="C10" s="518">
        <v>3</v>
      </c>
      <c r="D10" s="689">
        <f t="shared" si="0"/>
        <v>1</v>
      </c>
      <c r="E10" s="1217">
        <v>0</v>
      </c>
      <c r="F10" s="1129">
        <f t="shared" si="1"/>
        <v>0</v>
      </c>
      <c r="G10" s="727"/>
      <c r="L10" s="129"/>
      <c r="Q10" s="129"/>
      <c r="S10" s="129"/>
    </row>
    <row r="11" spans="1:19" ht="12.75">
      <c r="A11" s="1135" t="s">
        <v>546</v>
      </c>
      <c r="B11" s="1122">
        <v>233</v>
      </c>
      <c r="C11" s="1122">
        <v>58</v>
      </c>
      <c r="D11" s="1123">
        <f t="shared" si="0"/>
        <v>0.24892703862660945</v>
      </c>
      <c r="E11" s="1218">
        <v>23</v>
      </c>
      <c r="F11" s="1130">
        <f t="shared" si="1"/>
        <v>0.39655172413793105</v>
      </c>
      <c r="G11" s="727"/>
      <c r="L11" s="129"/>
      <c r="Q11" s="129"/>
      <c r="S11" s="129"/>
    </row>
    <row r="12" spans="1:19" ht="12.75">
      <c r="A12" s="1654" t="s">
        <v>470</v>
      </c>
      <c r="B12" s="467">
        <v>40</v>
      </c>
      <c r="C12" s="467">
        <v>10</v>
      </c>
      <c r="D12" s="690">
        <f t="shared" si="0"/>
        <v>0.25</v>
      </c>
      <c r="E12" s="1215">
        <v>1</v>
      </c>
      <c r="F12" s="1127">
        <f t="shared" si="1"/>
        <v>0.1</v>
      </c>
      <c r="G12" s="727"/>
      <c r="L12" s="129"/>
      <c r="Q12" s="129"/>
      <c r="S12" s="129"/>
    </row>
    <row r="13" spans="1:19" ht="12.75">
      <c r="A13" s="1275" t="s">
        <v>1192</v>
      </c>
      <c r="B13" s="518">
        <v>24</v>
      </c>
      <c r="C13" s="518">
        <v>5</v>
      </c>
      <c r="D13" s="689">
        <f t="shared" si="0"/>
        <v>0.20833333333333334</v>
      </c>
      <c r="E13" s="1217">
        <v>1</v>
      </c>
      <c r="F13" s="1129">
        <f t="shared" si="1"/>
        <v>0.2</v>
      </c>
      <c r="G13" s="727"/>
      <c r="L13" s="129"/>
      <c r="Q13" s="129"/>
      <c r="S13" s="129"/>
    </row>
    <row r="14" spans="1:19" ht="12.75">
      <c r="A14" s="1135" t="s">
        <v>472</v>
      </c>
      <c r="B14" s="1122">
        <v>64</v>
      </c>
      <c r="C14" s="1122">
        <v>15</v>
      </c>
      <c r="D14" s="1123">
        <f t="shared" si="0"/>
        <v>0.234375</v>
      </c>
      <c r="E14" s="1218">
        <v>2</v>
      </c>
      <c r="F14" s="1130">
        <f t="shared" si="1"/>
        <v>0.13333333333333333</v>
      </c>
      <c r="L14" s="129"/>
      <c r="Q14" s="129"/>
      <c r="S14" s="129"/>
    </row>
    <row r="15" spans="1:19" ht="12.75">
      <c r="A15" s="1277" t="s">
        <v>473</v>
      </c>
      <c r="B15" s="1120">
        <v>42</v>
      </c>
      <c r="C15" s="1120">
        <v>12</v>
      </c>
      <c r="D15" s="1121">
        <f t="shared" si="0"/>
        <v>0.2857142857142857</v>
      </c>
      <c r="E15" s="1219">
        <v>3</v>
      </c>
      <c r="F15" s="1131">
        <f t="shared" si="1"/>
        <v>0.25</v>
      </c>
      <c r="G15" s="727"/>
      <c r="L15" s="129"/>
      <c r="Q15" s="129"/>
      <c r="S15" s="129"/>
    </row>
    <row r="16" spans="1:19" ht="25.5">
      <c r="A16" s="1135" t="s">
        <v>992</v>
      </c>
      <c r="B16" s="1124">
        <v>42</v>
      </c>
      <c r="C16" s="1124">
        <v>12</v>
      </c>
      <c r="D16" s="1125">
        <f t="shared" si="0"/>
        <v>0.2857142857142857</v>
      </c>
      <c r="E16" s="1220">
        <v>3</v>
      </c>
      <c r="F16" s="1132">
        <f t="shared" si="1"/>
        <v>0.25</v>
      </c>
      <c r="G16" s="727"/>
      <c r="L16" s="129"/>
      <c r="Q16" s="129"/>
      <c r="S16" s="129"/>
    </row>
    <row r="17" spans="1:19" ht="12.75">
      <c r="A17" s="1654" t="s">
        <v>474</v>
      </c>
      <c r="B17" s="467">
        <v>66</v>
      </c>
      <c r="C17" s="467">
        <v>21</v>
      </c>
      <c r="D17" s="690">
        <f t="shared" si="0"/>
        <v>0.31818181818181818</v>
      </c>
      <c r="E17" s="1215">
        <v>9</v>
      </c>
      <c r="F17" s="1127">
        <f t="shared" si="1"/>
        <v>0.42857142857142855</v>
      </c>
      <c r="G17" s="727"/>
      <c r="L17" s="129"/>
      <c r="Q17" s="129"/>
      <c r="S17" s="129"/>
    </row>
    <row r="18" spans="1:19" ht="12.75">
      <c r="A18" s="1276" t="s">
        <v>142</v>
      </c>
      <c r="B18" s="466">
        <v>16</v>
      </c>
      <c r="C18" s="466">
        <v>4</v>
      </c>
      <c r="D18" s="688">
        <f t="shared" si="0"/>
        <v>0.25</v>
      </c>
      <c r="E18" s="1216">
        <v>4</v>
      </c>
      <c r="F18" s="1128">
        <f t="shared" si="1"/>
        <v>1</v>
      </c>
      <c r="G18" s="727"/>
      <c r="L18" s="129"/>
      <c r="Q18" s="129"/>
      <c r="S18" s="129"/>
    </row>
    <row r="19" spans="1:19" ht="12.75">
      <c r="A19" s="1275" t="s">
        <v>476</v>
      </c>
      <c r="B19" s="518">
        <v>6</v>
      </c>
      <c r="C19" s="518">
        <v>1</v>
      </c>
      <c r="D19" s="689">
        <f t="shared" si="0"/>
        <v>0.16666666666666666</v>
      </c>
      <c r="E19" s="1217">
        <v>0</v>
      </c>
      <c r="F19" s="1129">
        <f t="shared" ref="F19:F20" si="2">E19/C19</f>
        <v>0</v>
      </c>
      <c r="G19" s="727"/>
      <c r="L19" s="129"/>
      <c r="Q19" s="129"/>
      <c r="S19" s="129"/>
    </row>
    <row r="20" spans="1:19" ht="12.75">
      <c r="A20" s="1135" t="s">
        <v>477</v>
      </c>
      <c r="B20" s="1122">
        <v>88</v>
      </c>
      <c r="C20" s="1122">
        <v>26</v>
      </c>
      <c r="D20" s="1123">
        <f t="shared" si="0"/>
        <v>0.29545454545454547</v>
      </c>
      <c r="E20" s="1218">
        <v>13</v>
      </c>
      <c r="F20" s="1130">
        <f t="shared" si="2"/>
        <v>0.5</v>
      </c>
      <c r="G20" s="727"/>
      <c r="L20" s="129"/>
      <c r="Q20" s="129"/>
      <c r="S20" s="129"/>
    </row>
    <row r="21" spans="1:19" ht="12.75">
      <c r="A21" s="1654" t="s">
        <v>478</v>
      </c>
      <c r="B21" s="467">
        <v>33</v>
      </c>
      <c r="C21" s="467">
        <v>11</v>
      </c>
      <c r="D21" s="690">
        <f t="shared" si="0"/>
        <v>0.33333333333333331</v>
      </c>
      <c r="E21" s="1215">
        <v>7</v>
      </c>
      <c r="F21" s="1127">
        <f t="shared" ref="F21:F34" si="3">E21/C21</f>
        <v>0.63636363636363635</v>
      </c>
      <c r="G21" s="727"/>
      <c r="L21" s="129"/>
      <c r="Q21" s="129"/>
      <c r="S21" s="129"/>
    </row>
    <row r="22" spans="1:19" ht="12.75">
      <c r="A22" s="1276" t="s">
        <v>479</v>
      </c>
      <c r="B22" s="466">
        <v>16</v>
      </c>
      <c r="C22" s="466">
        <v>5</v>
      </c>
      <c r="D22" s="688">
        <f t="shared" si="0"/>
        <v>0.3125</v>
      </c>
      <c r="E22" s="1216">
        <v>1</v>
      </c>
      <c r="F22" s="1128">
        <f t="shared" si="3"/>
        <v>0.2</v>
      </c>
      <c r="G22" s="727"/>
      <c r="L22" s="129"/>
      <c r="Q22" s="129"/>
      <c r="S22" s="129"/>
    </row>
    <row r="23" spans="1:19" ht="12.75">
      <c r="A23" s="1276" t="s">
        <v>480</v>
      </c>
      <c r="B23" s="466">
        <v>31</v>
      </c>
      <c r="C23" s="466">
        <v>3</v>
      </c>
      <c r="D23" s="688">
        <f t="shared" si="0"/>
        <v>9.6774193548387094E-2</v>
      </c>
      <c r="E23" s="1216">
        <v>1</v>
      </c>
      <c r="F23" s="1128">
        <f t="shared" si="3"/>
        <v>0.33333333333333331</v>
      </c>
      <c r="G23" s="727"/>
      <c r="L23" s="129"/>
      <c r="Q23" s="129"/>
      <c r="S23" s="129"/>
    </row>
    <row r="24" spans="1:19" ht="12.75">
      <c r="A24" s="1276" t="s">
        <v>481</v>
      </c>
      <c r="B24" s="466">
        <v>76</v>
      </c>
      <c r="C24" s="466">
        <v>7</v>
      </c>
      <c r="D24" s="688">
        <f t="shared" si="0"/>
        <v>9.2105263157894732E-2</v>
      </c>
      <c r="E24" s="1216">
        <v>6</v>
      </c>
      <c r="F24" s="1128">
        <f t="shared" si="3"/>
        <v>0.8571428571428571</v>
      </c>
      <c r="G24" s="727"/>
      <c r="L24" s="129"/>
      <c r="Q24" s="129"/>
      <c r="S24" s="129"/>
    </row>
    <row r="25" spans="1:19" ht="12.75">
      <c r="A25" s="1276" t="s">
        <v>482</v>
      </c>
      <c r="B25" s="466">
        <v>45</v>
      </c>
      <c r="C25" s="466">
        <v>25</v>
      </c>
      <c r="D25" s="688">
        <f t="shared" si="0"/>
        <v>0.55555555555555558</v>
      </c>
      <c r="E25" s="1216">
        <v>12</v>
      </c>
      <c r="F25" s="1128">
        <f t="shared" si="3"/>
        <v>0.48</v>
      </c>
      <c r="G25" s="727"/>
      <c r="L25" s="129"/>
      <c r="Q25" s="129"/>
      <c r="S25" s="129"/>
    </row>
    <row r="26" spans="1:19" ht="12.75">
      <c r="A26" s="1276" t="s">
        <v>483</v>
      </c>
      <c r="B26" s="466">
        <v>9</v>
      </c>
      <c r="C26" s="466">
        <v>5</v>
      </c>
      <c r="D26" s="688">
        <f t="shared" si="0"/>
        <v>0.55555555555555558</v>
      </c>
      <c r="E26" s="1216">
        <v>0</v>
      </c>
      <c r="F26" s="1211" t="s">
        <v>425</v>
      </c>
      <c r="G26" s="727"/>
      <c r="L26" s="129"/>
      <c r="Q26" s="129"/>
      <c r="S26" s="129"/>
    </row>
    <row r="27" spans="1:19" ht="12.75">
      <c r="A27" s="1275" t="s">
        <v>938</v>
      </c>
      <c r="B27" s="518">
        <v>17</v>
      </c>
      <c r="C27" s="518">
        <v>5</v>
      </c>
      <c r="D27" s="689">
        <f t="shared" si="0"/>
        <v>0.29411764705882354</v>
      </c>
      <c r="E27" s="1217">
        <v>0</v>
      </c>
      <c r="F27" s="1129">
        <f t="shared" si="3"/>
        <v>0</v>
      </c>
      <c r="G27" s="727"/>
      <c r="L27" s="129"/>
      <c r="Q27" s="129"/>
      <c r="S27" s="129"/>
    </row>
    <row r="28" spans="1:19" ht="12.75">
      <c r="A28" s="1135" t="s">
        <v>486</v>
      </c>
      <c r="B28" s="1122">
        <v>227</v>
      </c>
      <c r="C28" s="1122">
        <v>61</v>
      </c>
      <c r="D28" s="1123">
        <f t="shared" si="0"/>
        <v>0.2687224669603524</v>
      </c>
      <c r="E28" s="1218">
        <v>27</v>
      </c>
      <c r="F28" s="1130">
        <f t="shared" si="3"/>
        <v>0.44262295081967212</v>
      </c>
      <c r="G28" s="727"/>
      <c r="L28" s="129"/>
      <c r="Q28" s="129"/>
      <c r="S28" s="129"/>
    </row>
    <row r="29" spans="1:19" ht="12.75">
      <c r="A29" s="1654" t="s">
        <v>485</v>
      </c>
      <c r="B29" s="467">
        <v>97</v>
      </c>
      <c r="C29" s="467">
        <v>18</v>
      </c>
      <c r="D29" s="690">
        <f t="shared" si="0"/>
        <v>0.18556701030927836</v>
      </c>
      <c r="E29" s="1215">
        <v>11</v>
      </c>
      <c r="F29" s="1127">
        <f t="shared" si="3"/>
        <v>0.61111111111111116</v>
      </c>
      <c r="G29" s="727"/>
      <c r="L29" s="129"/>
      <c r="Q29" s="129"/>
      <c r="S29" s="129"/>
    </row>
    <row r="30" spans="1:19" ht="12.75">
      <c r="A30" s="1275" t="s">
        <v>487</v>
      </c>
      <c r="B30" s="518">
        <v>6</v>
      </c>
      <c r="C30" s="518">
        <v>4</v>
      </c>
      <c r="D30" s="689">
        <f t="shared" si="0"/>
        <v>0.66666666666666663</v>
      </c>
      <c r="E30" s="1217">
        <v>0</v>
      </c>
      <c r="F30" s="1129">
        <f t="shared" si="3"/>
        <v>0</v>
      </c>
      <c r="G30" s="727"/>
      <c r="L30" s="129"/>
      <c r="Q30" s="129"/>
      <c r="S30" s="129"/>
    </row>
    <row r="31" spans="1:19" ht="12.75">
      <c r="A31" s="1135" t="s">
        <v>488</v>
      </c>
      <c r="B31" s="1122">
        <v>103</v>
      </c>
      <c r="C31" s="1122">
        <v>22</v>
      </c>
      <c r="D31" s="1123">
        <f t="shared" si="0"/>
        <v>0.21359223300970873</v>
      </c>
      <c r="E31" s="1218">
        <v>11</v>
      </c>
      <c r="F31" s="1130">
        <f t="shared" si="3"/>
        <v>0.5</v>
      </c>
      <c r="G31" s="727"/>
      <c r="L31" s="129"/>
      <c r="Q31" s="129"/>
      <c r="S31" s="129"/>
    </row>
    <row r="32" spans="1:19" ht="12.75">
      <c r="A32" s="1654" t="s">
        <v>489</v>
      </c>
      <c r="B32" s="467">
        <v>39</v>
      </c>
      <c r="C32" s="467">
        <v>13</v>
      </c>
      <c r="D32" s="690">
        <f t="shared" si="0"/>
        <v>0.33333333333333331</v>
      </c>
      <c r="E32" s="1215">
        <v>2</v>
      </c>
      <c r="F32" s="1127">
        <f t="shared" si="3"/>
        <v>0.15384615384615385</v>
      </c>
      <c r="G32" s="727"/>
      <c r="L32" s="129"/>
      <c r="Q32" s="129"/>
      <c r="S32" s="129"/>
    </row>
    <row r="33" spans="1:19" ht="12.75">
      <c r="A33" s="1276" t="s">
        <v>490</v>
      </c>
      <c r="B33" s="466">
        <v>55</v>
      </c>
      <c r="C33" s="466">
        <v>16</v>
      </c>
      <c r="D33" s="688">
        <f t="shared" si="0"/>
        <v>0.29090909090909089</v>
      </c>
      <c r="E33" s="1216">
        <v>5</v>
      </c>
      <c r="F33" s="1128">
        <f t="shared" si="3"/>
        <v>0.3125</v>
      </c>
      <c r="G33" s="727"/>
      <c r="L33" s="129"/>
      <c r="Q33" s="129"/>
      <c r="S33" s="129"/>
    </row>
    <row r="34" spans="1:19" ht="12.75">
      <c r="A34" s="1276" t="s">
        <v>491</v>
      </c>
      <c r="B34" s="466">
        <v>3</v>
      </c>
      <c r="C34" s="466">
        <v>3</v>
      </c>
      <c r="D34" s="688">
        <f t="shared" si="0"/>
        <v>1</v>
      </c>
      <c r="E34" s="1216">
        <v>0</v>
      </c>
      <c r="F34" s="1128">
        <f t="shared" si="3"/>
        <v>0</v>
      </c>
      <c r="G34" s="727"/>
      <c r="L34" s="129"/>
      <c r="Q34" s="129"/>
      <c r="S34" s="129"/>
    </row>
    <row r="35" spans="1:19" ht="12.75">
      <c r="A35" s="1275" t="s">
        <v>492</v>
      </c>
      <c r="B35" s="518">
        <v>3</v>
      </c>
      <c r="C35" s="518">
        <v>0</v>
      </c>
      <c r="D35" s="689">
        <f t="shared" si="0"/>
        <v>0</v>
      </c>
      <c r="E35" s="1217">
        <v>0</v>
      </c>
      <c r="F35" s="1129"/>
      <c r="G35" s="727"/>
      <c r="L35" s="129"/>
      <c r="Q35" s="129"/>
      <c r="S35" s="129"/>
    </row>
    <row r="36" spans="1:19" ht="12.75">
      <c r="A36" s="1135" t="s">
        <v>493</v>
      </c>
      <c r="B36" s="1122">
        <v>100</v>
      </c>
      <c r="C36" s="1122">
        <v>32</v>
      </c>
      <c r="D36" s="1123">
        <f t="shared" si="0"/>
        <v>0.32</v>
      </c>
      <c r="E36" s="1218">
        <v>7</v>
      </c>
      <c r="F36" s="1130">
        <f t="shared" ref="F36:F44" si="4">E36/C36</f>
        <v>0.21875</v>
      </c>
      <c r="G36" s="727"/>
      <c r="L36" s="129"/>
      <c r="Q36" s="129"/>
      <c r="S36" s="129"/>
    </row>
    <row r="37" spans="1:19" ht="12.75">
      <c r="A37" s="1277" t="s">
        <v>494</v>
      </c>
      <c r="B37" s="1120">
        <v>20</v>
      </c>
      <c r="C37" s="1120">
        <v>6</v>
      </c>
      <c r="D37" s="1121">
        <f t="shared" ref="D37:D69" si="5">C37/B37</f>
        <v>0.3</v>
      </c>
      <c r="E37" s="1219">
        <v>3</v>
      </c>
      <c r="F37" s="1131">
        <f t="shared" si="4"/>
        <v>0.5</v>
      </c>
      <c r="G37" s="727"/>
      <c r="L37" s="129"/>
      <c r="Q37" s="129"/>
      <c r="S37" s="129"/>
    </row>
    <row r="38" spans="1:19" ht="12.75">
      <c r="A38" s="1135" t="s">
        <v>495</v>
      </c>
      <c r="B38" s="1122">
        <v>20</v>
      </c>
      <c r="C38" s="1122">
        <v>6</v>
      </c>
      <c r="D38" s="1123">
        <f t="shared" si="5"/>
        <v>0.3</v>
      </c>
      <c r="E38" s="1218">
        <v>3</v>
      </c>
      <c r="F38" s="1130">
        <f t="shared" si="4"/>
        <v>0.5</v>
      </c>
      <c r="G38" s="727"/>
      <c r="L38" s="129"/>
      <c r="Q38" s="129"/>
      <c r="S38" s="129"/>
    </row>
    <row r="39" spans="1:19" ht="12.75">
      <c r="A39" s="1654" t="s">
        <v>1194</v>
      </c>
      <c r="B39" s="467">
        <v>84</v>
      </c>
      <c r="C39" s="467">
        <v>16</v>
      </c>
      <c r="D39" s="690">
        <f t="shared" si="5"/>
        <v>0.19047619047619047</v>
      </c>
      <c r="E39" s="1215">
        <v>5</v>
      </c>
      <c r="F39" s="1127">
        <f t="shared" si="4"/>
        <v>0.3125</v>
      </c>
      <c r="G39" s="727"/>
      <c r="L39" s="129"/>
      <c r="Q39" s="129"/>
      <c r="S39" s="129"/>
    </row>
    <row r="40" spans="1:19" ht="12.75">
      <c r="A40" s="1276" t="s">
        <v>722</v>
      </c>
      <c r="B40" s="466">
        <v>138</v>
      </c>
      <c r="C40" s="466">
        <v>31</v>
      </c>
      <c r="D40" s="688">
        <f t="shared" si="5"/>
        <v>0.22463768115942029</v>
      </c>
      <c r="E40" s="1216">
        <v>4</v>
      </c>
      <c r="F40" s="1128">
        <f t="shared" si="4"/>
        <v>0.12903225806451613</v>
      </c>
      <c r="G40" s="727"/>
      <c r="L40" s="129"/>
      <c r="Q40" s="129"/>
      <c r="S40" s="129"/>
    </row>
    <row r="41" spans="1:19" ht="12.75">
      <c r="A41" s="1276" t="s">
        <v>497</v>
      </c>
      <c r="B41" s="466">
        <v>50</v>
      </c>
      <c r="C41" s="466">
        <v>7</v>
      </c>
      <c r="D41" s="688">
        <f t="shared" si="5"/>
        <v>0.14000000000000001</v>
      </c>
      <c r="E41" s="1216">
        <v>2</v>
      </c>
      <c r="F41" s="1128">
        <f t="shared" si="4"/>
        <v>0.2857142857142857</v>
      </c>
      <c r="G41" s="727"/>
      <c r="L41" s="129"/>
      <c r="Q41" s="129"/>
      <c r="S41" s="129"/>
    </row>
    <row r="42" spans="1:19" ht="12.75">
      <c r="A42" s="1276" t="s">
        <v>1213</v>
      </c>
      <c r="B42" s="466">
        <v>4</v>
      </c>
      <c r="C42" s="466">
        <v>0</v>
      </c>
      <c r="D42" s="688">
        <f t="shared" si="5"/>
        <v>0</v>
      </c>
      <c r="E42" s="1216">
        <v>0</v>
      </c>
      <c r="F42" s="1128"/>
      <c r="G42" s="727"/>
      <c r="L42" s="129"/>
      <c r="Q42" s="129"/>
      <c r="S42" s="129"/>
    </row>
    <row r="43" spans="1:19" ht="12.75">
      <c r="A43" s="1276" t="s">
        <v>498</v>
      </c>
      <c r="B43" s="466">
        <v>54</v>
      </c>
      <c r="C43" s="466">
        <v>20</v>
      </c>
      <c r="D43" s="688">
        <f t="shared" si="5"/>
        <v>0.37037037037037035</v>
      </c>
      <c r="E43" s="1216">
        <v>6</v>
      </c>
      <c r="F43" s="1128">
        <f t="shared" si="4"/>
        <v>0.3</v>
      </c>
      <c r="G43" s="727"/>
      <c r="L43" s="129"/>
      <c r="Q43" s="129"/>
      <c r="S43" s="129"/>
    </row>
    <row r="44" spans="1:19" ht="12.75">
      <c r="A44" s="1276" t="s">
        <v>499</v>
      </c>
      <c r="B44" s="466">
        <v>11</v>
      </c>
      <c r="C44" s="466">
        <v>4</v>
      </c>
      <c r="D44" s="688">
        <f t="shared" si="5"/>
        <v>0.36363636363636365</v>
      </c>
      <c r="E44" s="1216">
        <v>0</v>
      </c>
      <c r="F44" s="1128">
        <f t="shared" si="4"/>
        <v>0</v>
      </c>
      <c r="G44" s="727"/>
      <c r="L44" s="129"/>
      <c r="Q44" s="129"/>
      <c r="S44" s="129"/>
    </row>
    <row r="45" spans="1:19" ht="12.75">
      <c r="A45" s="1135" t="s">
        <v>502</v>
      </c>
      <c r="B45" s="1122">
        <v>341</v>
      </c>
      <c r="C45" s="1122">
        <v>78</v>
      </c>
      <c r="D45" s="1123">
        <f t="shared" si="5"/>
        <v>0.22873900293255131</v>
      </c>
      <c r="E45" s="1218">
        <v>17</v>
      </c>
      <c r="F45" s="1130">
        <f t="shared" ref="F45:F66" si="6">E45/C45</f>
        <v>0.21794871794871795</v>
      </c>
      <c r="G45" s="727"/>
      <c r="L45" s="129"/>
      <c r="Q45" s="129"/>
      <c r="S45" s="129"/>
    </row>
    <row r="46" spans="1:19" ht="12.75">
      <c r="A46" s="1654" t="s">
        <v>501</v>
      </c>
      <c r="B46" s="467"/>
      <c r="C46" s="467"/>
      <c r="D46" s="690"/>
      <c r="E46" s="1215"/>
      <c r="F46" s="1127"/>
      <c r="G46" s="727"/>
      <c r="L46" s="129"/>
      <c r="Q46" s="129"/>
      <c r="S46" s="129"/>
    </row>
    <row r="47" spans="1:19" ht="12.75">
      <c r="A47" s="1275" t="s">
        <v>1208</v>
      </c>
      <c r="B47" s="518">
        <v>69</v>
      </c>
      <c r="C47" s="518">
        <v>18</v>
      </c>
      <c r="D47" s="689"/>
      <c r="E47" s="1217">
        <v>0</v>
      </c>
      <c r="F47" s="1129"/>
      <c r="G47" s="727"/>
      <c r="L47" s="129"/>
      <c r="Q47" s="129"/>
      <c r="S47" s="129"/>
    </row>
    <row r="48" spans="1:19" ht="12.75">
      <c r="A48" s="1135" t="s">
        <v>503</v>
      </c>
      <c r="B48" s="1122">
        <v>69</v>
      </c>
      <c r="C48" s="1122">
        <v>18</v>
      </c>
      <c r="D48" s="1123">
        <f t="shared" si="5"/>
        <v>0.2608695652173913</v>
      </c>
      <c r="E48" s="1122">
        <v>0</v>
      </c>
      <c r="F48" s="1130">
        <f t="shared" si="6"/>
        <v>0</v>
      </c>
      <c r="G48" s="727"/>
      <c r="L48" s="129"/>
      <c r="Q48" s="129"/>
      <c r="S48" s="129"/>
    </row>
    <row r="49" spans="1:19" ht="12.75">
      <c r="A49" s="1654" t="s">
        <v>504</v>
      </c>
      <c r="B49" s="467">
        <v>44</v>
      </c>
      <c r="C49" s="467">
        <v>21</v>
      </c>
      <c r="D49" s="690">
        <f t="shared" si="5"/>
        <v>0.47727272727272729</v>
      </c>
      <c r="E49" s="1215">
        <v>8</v>
      </c>
      <c r="F49" s="1127">
        <f t="shared" si="6"/>
        <v>0.38095238095238093</v>
      </c>
      <c r="G49" s="727"/>
      <c r="L49" s="129"/>
      <c r="Q49" s="129"/>
      <c r="S49" s="129"/>
    </row>
    <row r="50" spans="1:19" ht="12.75">
      <c r="A50" s="1276" t="s">
        <v>505</v>
      </c>
      <c r="B50" s="466">
        <v>61</v>
      </c>
      <c r="C50" s="466">
        <v>21</v>
      </c>
      <c r="D50" s="688">
        <f t="shared" si="5"/>
        <v>0.34426229508196721</v>
      </c>
      <c r="E50" s="1216">
        <v>13</v>
      </c>
      <c r="F50" s="1128">
        <f t="shared" si="6"/>
        <v>0.61904761904761907</v>
      </c>
      <c r="G50" s="727"/>
      <c r="L50" s="129"/>
      <c r="Q50" s="129"/>
      <c r="S50" s="129"/>
    </row>
    <row r="51" spans="1:19" ht="12.75">
      <c r="A51" s="1276" t="s">
        <v>506</v>
      </c>
      <c r="B51" s="466">
        <v>26</v>
      </c>
      <c r="C51" s="466">
        <v>4</v>
      </c>
      <c r="D51" s="688">
        <f t="shared" si="5"/>
        <v>0.15384615384615385</v>
      </c>
      <c r="E51" s="1216">
        <v>1</v>
      </c>
      <c r="F51" s="1211" t="s">
        <v>425</v>
      </c>
      <c r="G51" s="727"/>
      <c r="L51" s="129"/>
      <c r="Q51" s="129"/>
      <c r="S51" s="129"/>
    </row>
    <row r="52" spans="1:19" ht="12.75">
      <c r="A52" s="1276" t="s">
        <v>982</v>
      </c>
      <c r="B52" s="466">
        <v>30</v>
      </c>
      <c r="C52" s="466">
        <v>18</v>
      </c>
      <c r="D52" s="688">
        <f t="shared" si="5"/>
        <v>0.6</v>
      </c>
      <c r="E52" s="1216">
        <v>10</v>
      </c>
      <c r="F52" s="1128">
        <f t="shared" si="6"/>
        <v>0.55555555555555558</v>
      </c>
      <c r="G52" s="727"/>
      <c r="L52" s="129"/>
      <c r="Q52" s="129"/>
      <c r="S52" s="129"/>
    </row>
    <row r="53" spans="1:19" ht="12.75">
      <c r="A53" s="1276" t="s">
        <v>508</v>
      </c>
      <c r="B53" s="466">
        <v>33</v>
      </c>
      <c r="C53" s="466">
        <v>8</v>
      </c>
      <c r="D53" s="688">
        <f t="shared" si="5"/>
        <v>0.24242424242424243</v>
      </c>
      <c r="E53" s="1216">
        <v>1</v>
      </c>
      <c r="F53" s="1128">
        <f t="shared" si="6"/>
        <v>0.125</v>
      </c>
      <c r="G53" s="727"/>
      <c r="L53" s="129"/>
      <c r="Q53" s="129"/>
      <c r="S53" s="129"/>
    </row>
    <row r="54" spans="1:19" ht="12.75">
      <c r="A54" s="1275" t="s">
        <v>509</v>
      </c>
      <c r="B54" s="518">
        <v>10</v>
      </c>
      <c r="C54" s="518">
        <v>6</v>
      </c>
      <c r="D54" s="689">
        <f t="shared" si="5"/>
        <v>0.6</v>
      </c>
      <c r="E54" s="1217">
        <v>2</v>
      </c>
      <c r="F54" s="1128">
        <f t="shared" si="6"/>
        <v>0.33333333333333331</v>
      </c>
      <c r="G54" s="727"/>
      <c r="L54" s="129"/>
      <c r="Q54" s="129"/>
      <c r="S54" s="129"/>
    </row>
    <row r="55" spans="1:19" ht="12.75">
      <c r="A55" s="1135" t="s">
        <v>510</v>
      </c>
      <c r="B55" s="1122">
        <v>204</v>
      </c>
      <c r="C55" s="1122">
        <v>78</v>
      </c>
      <c r="D55" s="1123">
        <f t="shared" si="5"/>
        <v>0.38235294117647056</v>
      </c>
      <c r="E55" s="1218">
        <v>35</v>
      </c>
      <c r="F55" s="1130">
        <f t="shared" si="6"/>
        <v>0.44871794871794873</v>
      </c>
      <c r="G55" s="727"/>
      <c r="L55" s="129"/>
      <c r="Q55" s="129"/>
      <c r="S55" s="129"/>
    </row>
    <row r="56" spans="1:19" ht="12.75">
      <c r="A56" s="1277" t="s">
        <v>507</v>
      </c>
      <c r="B56" s="1120">
        <v>40</v>
      </c>
      <c r="C56" s="1120">
        <v>15</v>
      </c>
      <c r="D56" s="1121">
        <f t="shared" si="5"/>
        <v>0.375</v>
      </c>
      <c r="E56" s="1219">
        <v>8</v>
      </c>
      <c r="F56" s="1131">
        <f t="shared" si="6"/>
        <v>0.53333333333333333</v>
      </c>
      <c r="G56" s="727"/>
      <c r="L56" s="129"/>
      <c r="Q56" s="129"/>
      <c r="S56" s="129"/>
    </row>
    <row r="57" spans="1:19" ht="12.75">
      <c r="A57" s="1135" t="s">
        <v>584</v>
      </c>
      <c r="B57" s="1122">
        <v>40</v>
      </c>
      <c r="C57" s="1122">
        <v>15</v>
      </c>
      <c r="D57" s="1123">
        <f t="shared" si="5"/>
        <v>0.375</v>
      </c>
      <c r="E57" s="1218">
        <v>8</v>
      </c>
      <c r="F57" s="1130">
        <f t="shared" si="6"/>
        <v>0.53333333333333333</v>
      </c>
      <c r="G57" s="727"/>
      <c r="L57" s="129"/>
      <c r="Q57" s="129"/>
      <c r="S57" s="129"/>
    </row>
    <row r="58" spans="1:19" ht="12.75">
      <c r="A58" s="1654" t="s">
        <v>585</v>
      </c>
      <c r="B58" s="467">
        <v>84</v>
      </c>
      <c r="C58" s="467">
        <v>30</v>
      </c>
      <c r="D58" s="690">
        <f t="shared" si="5"/>
        <v>0.35714285714285715</v>
      </c>
      <c r="E58" s="1215">
        <v>9</v>
      </c>
      <c r="F58" s="1127">
        <f t="shared" si="6"/>
        <v>0.3</v>
      </c>
      <c r="G58" s="727"/>
      <c r="L58" s="129"/>
      <c r="Q58" s="129"/>
      <c r="S58" s="129"/>
    </row>
    <row r="59" spans="1:19" ht="12.75">
      <c r="A59" s="1276" t="s">
        <v>586</v>
      </c>
      <c r="B59" s="466">
        <v>58</v>
      </c>
      <c r="C59" s="466">
        <v>10</v>
      </c>
      <c r="D59" s="688">
        <f t="shared" si="5"/>
        <v>0.17241379310344829</v>
      </c>
      <c r="E59" s="1216">
        <v>2</v>
      </c>
      <c r="F59" s="1128">
        <f t="shared" si="6"/>
        <v>0.2</v>
      </c>
      <c r="G59" s="727"/>
      <c r="L59" s="129"/>
      <c r="Q59" s="129"/>
      <c r="S59" s="129"/>
    </row>
    <row r="60" spans="1:19" ht="12.75">
      <c r="A60" s="1276" t="s">
        <v>587</v>
      </c>
      <c r="B60" s="466">
        <v>66</v>
      </c>
      <c r="C60" s="466">
        <v>10</v>
      </c>
      <c r="D60" s="688">
        <f t="shared" si="5"/>
        <v>0.15151515151515152</v>
      </c>
      <c r="E60" s="1216">
        <v>0</v>
      </c>
      <c r="F60" s="1128">
        <f t="shared" si="6"/>
        <v>0</v>
      </c>
      <c r="G60" s="727"/>
      <c r="L60" s="129"/>
      <c r="Q60" s="129"/>
      <c r="S60" s="129"/>
    </row>
    <row r="61" spans="1:19" ht="12.75">
      <c r="A61" s="1275" t="s">
        <v>588</v>
      </c>
      <c r="B61" s="518">
        <v>40</v>
      </c>
      <c r="C61" s="518">
        <v>10</v>
      </c>
      <c r="D61" s="689">
        <f t="shared" si="5"/>
        <v>0.25</v>
      </c>
      <c r="E61" s="1217">
        <v>4</v>
      </c>
      <c r="F61" s="1129">
        <f t="shared" si="6"/>
        <v>0.4</v>
      </c>
      <c r="G61" s="727"/>
      <c r="L61" s="129"/>
      <c r="Q61" s="129"/>
      <c r="S61" s="129"/>
    </row>
    <row r="62" spans="1:19" ht="12.75">
      <c r="A62" s="1275" t="s">
        <v>589</v>
      </c>
      <c r="B62" s="518">
        <v>30</v>
      </c>
      <c r="C62" s="518">
        <v>14</v>
      </c>
      <c r="D62" s="689">
        <f t="shared" si="5"/>
        <v>0.46666666666666667</v>
      </c>
      <c r="E62" s="1217">
        <v>4</v>
      </c>
      <c r="F62" s="1129">
        <f t="shared" si="6"/>
        <v>0.2857142857142857</v>
      </c>
      <c r="G62" s="727"/>
      <c r="L62" s="129"/>
      <c r="Q62" s="129"/>
      <c r="S62" s="129"/>
    </row>
    <row r="63" spans="1:19" ht="12.75">
      <c r="A63" s="1276" t="s">
        <v>590</v>
      </c>
      <c r="B63" s="466">
        <v>34</v>
      </c>
      <c r="C63" s="466">
        <v>9</v>
      </c>
      <c r="D63" s="688">
        <f t="shared" si="5"/>
        <v>0.26470588235294118</v>
      </c>
      <c r="E63" s="1216">
        <v>2</v>
      </c>
      <c r="F63" s="1128">
        <f t="shared" si="6"/>
        <v>0.22222222222222221</v>
      </c>
      <c r="G63" s="727"/>
      <c r="L63" s="129"/>
      <c r="Q63" s="129"/>
      <c r="S63" s="129"/>
    </row>
    <row r="64" spans="1:19" ht="12.75">
      <c r="A64" s="1276" t="s">
        <v>591</v>
      </c>
      <c r="B64" s="466">
        <v>7</v>
      </c>
      <c r="C64" s="466">
        <v>6</v>
      </c>
      <c r="D64" s="688">
        <f t="shared" si="5"/>
        <v>0.8571428571428571</v>
      </c>
      <c r="E64" s="1216">
        <v>1</v>
      </c>
      <c r="F64" s="1128">
        <f t="shared" si="6"/>
        <v>0.16666666666666666</v>
      </c>
      <c r="G64" s="727"/>
      <c r="L64" s="129"/>
      <c r="Q64" s="129"/>
      <c r="S64" s="129"/>
    </row>
    <row r="65" spans="1:19" ht="12.75">
      <c r="A65" s="1276" t="s">
        <v>592</v>
      </c>
      <c r="B65" s="466">
        <v>1</v>
      </c>
      <c r="C65" s="466">
        <v>1</v>
      </c>
      <c r="D65" s="688">
        <f t="shared" si="5"/>
        <v>1</v>
      </c>
      <c r="E65" s="1216">
        <v>0</v>
      </c>
      <c r="F65" s="1211" t="s">
        <v>425</v>
      </c>
      <c r="G65" s="727"/>
      <c r="L65" s="129"/>
      <c r="Q65" s="129"/>
      <c r="S65" s="129"/>
    </row>
    <row r="66" spans="1:19" ht="12.75">
      <c r="A66" s="1275" t="s">
        <v>594</v>
      </c>
      <c r="B66" s="518">
        <v>10</v>
      </c>
      <c r="C66" s="518">
        <v>2</v>
      </c>
      <c r="D66" s="689">
        <f t="shared" si="5"/>
        <v>0.2</v>
      </c>
      <c r="E66" s="1217">
        <v>0</v>
      </c>
      <c r="F66" s="1129">
        <f t="shared" si="6"/>
        <v>0</v>
      </c>
      <c r="G66" s="727"/>
      <c r="L66" s="129"/>
      <c r="Q66" s="129"/>
      <c r="S66" s="129"/>
    </row>
    <row r="67" spans="1:19" ht="12.75">
      <c r="A67" s="1275" t="s">
        <v>595</v>
      </c>
      <c r="B67" s="518"/>
      <c r="C67" s="518"/>
      <c r="D67" s="689"/>
      <c r="E67" s="1217"/>
      <c r="F67" s="1129"/>
      <c r="G67" s="727"/>
      <c r="L67" s="129"/>
      <c r="Q67" s="129"/>
      <c r="S67" s="129"/>
    </row>
    <row r="68" spans="1:19" ht="12.75">
      <c r="A68" s="1135" t="s">
        <v>596</v>
      </c>
      <c r="B68" s="1122">
        <v>330</v>
      </c>
      <c r="C68" s="1122">
        <v>92</v>
      </c>
      <c r="D68" s="1123">
        <f t="shared" si="5"/>
        <v>0.27878787878787881</v>
      </c>
      <c r="E68" s="1218">
        <v>22</v>
      </c>
      <c r="F68" s="1130">
        <f t="shared" ref="F68:F75" si="7">E68/C68</f>
        <v>0.2391304347826087</v>
      </c>
      <c r="G68" s="727"/>
      <c r="L68" s="129"/>
      <c r="Q68" s="129"/>
      <c r="S68" s="129"/>
    </row>
    <row r="69" spans="1:19" ht="12.75">
      <c r="A69" s="1277" t="s">
        <v>593</v>
      </c>
      <c r="B69" s="1120">
        <v>57</v>
      </c>
      <c r="C69" s="1120">
        <v>13</v>
      </c>
      <c r="D69" s="1121">
        <f t="shared" si="5"/>
        <v>0.22807017543859648</v>
      </c>
      <c r="E69" s="1219">
        <v>2</v>
      </c>
      <c r="F69" s="1131">
        <f t="shared" si="7"/>
        <v>0.15384615384615385</v>
      </c>
      <c r="G69" s="727"/>
      <c r="L69" s="129"/>
      <c r="Q69" s="129"/>
      <c r="S69" s="129"/>
    </row>
    <row r="70" spans="1:19" ht="12.75">
      <c r="A70" s="1277" t="s">
        <v>707</v>
      </c>
      <c r="B70" s="1120">
        <v>1</v>
      </c>
      <c r="C70" s="1120">
        <v>1</v>
      </c>
      <c r="D70" s="1121"/>
      <c r="E70" s="1219">
        <v>0</v>
      </c>
      <c r="F70" s="1131"/>
      <c r="G70" s="727"/>
      <c r="L70" s="129"/>
      <c r="Q70" s="129"/>
      <c r="S70" s="129"/>
    </row>
    <row r="71" spans="1:19" ht="12.75">
      <c r="A71" s="1135" t="s">
        <v>708</v>
      </c>
      <c r="B71" s="1122">
        <v>58</v>
      </c>
      <c r="C71" s="1122">
        <f>C69+C70</f>
        <v>14</v>
      </c>
      <c r="D71" s="1123">
        <f t="shared" ref="D71:D99" si="8">C71/B71</f>
        <v>0.2413793103448276</v>
      </c>
      <c r="E71" s="1218">
        <v>2</v>
      </c>
      <c r="F71" s="1130">
        <f t="shared" si="7"/>
        <v>0.14285714285714285</v>
      </c>
      <c r="G71" s="727"/>
      <c r="L71" s="129"/>
      <c r="Q71" s="129"/>
      <c r="S71" s="129"/>
    </row>
    <row r="72" spans="1:19" ht="12.75">
      <c r="A72" s="1654" t="s">
        <v>709</v>
      </c>
      <c r="B72" s="467">
        <v>55</v>
      </c>
      <c r="C72" s="467">
        <v>13</v>
      </c>
      <c r="D72" s="690">
        <f t="shared" si="8"/>
        <v>0.23636363636363636</v>
      </c>
      <c r="E72" s="1215">
        <v>4</v>
      </c>
      <c r="F72" s="1127">
        <f t="shared" si="7"/>
        <v>0.30769230769230771</v>
      </c>
      <c r="G72" s="727"/>
      <c r="L72" s="129"/>
      <c r="Q72" s="129"/>
      <c r="S72" s="129"/>
    </row>
    <row r="73" spans="1:19" ht="12.75">
      <c r="A73" s="1276" t="s">
        <v>710</v>
      </c>
      <c r="B73" s="466">
        <v>75</v>
      </c>
      <c r="C73" s="466">
        <v>15</v>
      </c>
      <c r="D73" s="688">
        <f t="shared" si="8"/>
        <v>0.2</v>
      </c>
      <c r="E73" s="1216">
        <v>4</v>
      </c>
      <c r="F73" s="1128">
        <f t="shared" si="7"/>
        <v>0.26666666666666666</v>
      </c>
      <c r="G73" s="727"/>
      <c r="L73" s="129"/>
      <c r="Q73" s="129"/>
      <c r="S73" s="129"/>
    </row>
    <row r="74" spans="1:19" ht="12.75">
      <c r="A74" s="1654" t="s">
        <v>711</v>
      </c>
      <c r="B74" s="467">
        <v>58</v>
      </c>
      <c r="C74" s="467">
        <v>4</v>
      </c>
      <c r="D74" s="690">
        <f t="shared" si="8"/>
        <v>6.8965517241379309E-2</v>
      </c>
      <c r="E74" s="1215">
        <v>4</v>
      </c>
      <c r="F74" s="1127">
        <f t="shared" si="7"/>
        <v>1</v>
      </c>
      <c r="G74" s="727"/>
      <c r="L74" s="129"/>
      <c r="Q74" s="129"/>
      <c r="S74" s="129"/>
    </row>
    <row r="75" spans="1:19" ht="12.75">
      <c r="A75" s="1276" t="s">
        <v>712</v>
      </c>
      <c r="B75" s="466">
        <v>58</v>
      </c>
      <c r="C75" s="466">
        <v>15</v>
      </c>
      <c r="D75" s="688">
        <f t="shared" si="8"/>
        <v>0.25862068965517243</v>
      </c>
      <c r="E75" s="1216">
        <v>1</v>
      </c>
      <c r="F75" s="1128">
        <f t="shared" si="7"/>
        <v>6.6666666666666666E-2</v>
      </c>
      <c r="G75" s="727"/>
      <c r="L75" s="129"/>
      <c r="Q75" s="129"/>
      <c r="S75" s="129"/>
    </row>
    <row r="76" spans="1:19" ht="12.75">
      <c r="A76" s="1276" t="s">
        <v>713</v>
      </c>
      <c r="B76" s="466">
        <v>8</v>
      </c>
      <c r="C76" s="466">
        <v>3</v>
      </c>
      <c r="D76" s="688">
        <f t="shared" si="8"/>
        <v>0.375</v>
      </c>
      <c r="E76" s="1216">
        <v>0</v>
      </c>
      <c r="F76" s="1128"/>
      <c r="G76" s="727"/>
      <c r="L76" s="129"/>
      <c r="Q76" s="129"/>
      <c r="S76" s="129"/>
    </row>
    <row r="77" spans="1:19" ht="12.75">
      <c r="A77" s="1276" t="s">
        <v>714</v>
      </c>
      <c r="B77" s="466">
        <v>27</v>
      </c>
      <c r="C77" s="466">
        <v>16</v>
      </c>
      <c r="D77" s="688">
        <f t="shared" si="8"/>
        <v>0.59259259259259256</v>
      </c>
      <c r="E77" s="1216">
        <v>2</v>
      </c>
      <c r="F77" s="1128">
        <f t="shared" ref="F77:F84" si="9">E77/C77</f>
        <v>0.125</v>
      </c>
      <c r="G77" s="727"/>
      <c r="L77" s="129"/>
      <c r="Q77" s="129"/>
      <c r="S77" s="129"/>
    </row>
    <row r="78" spans="1:19" ht="12.75">
      <c r="A78" s="1276" t="s">
        <v>716</v>
      </c>
      <c r="B78" s="466">
        <v>14</v>
      </c>
      <c r="C78" s="466">
        <v>2</v>
      </c>
      <c r="D78" s="688">
        <f t="shared" si="8"/>
        <v>0.14285714285714285</v>
      </c>
      <c r="E78" s="1216">
        <v>2</v>
      </c>
      <c r="F78" s="1128">
        <f t="shared" si="9"/>
        <v>1</v>
      </c>
      <c r="G78" s="727"/>
      <c r="L78" s="129"/>
      <c r="Q78" s="129"/>
      <c r="S78" s="129"/>
    </row>
    <row r="79" spans="1:19" ht="12.75">
      <c r="A79" s="1276" t="s">
        <v>718</v>
      </c>
      <c r="B79" s="466">
        <v>35</v>
      </c>
      <c r="C79" s="466">
        <v>5</v>
      </c>
      <c r="D79" s="688">
        <f t="shared" si="8"/>
        <v>0.14285714285714285</v>
      </c>
      <c r="E79" s="1216">
        <v>3</v>
      </c>
      <c r="F79" s="1128">
        <f t="shared" si="9"/>
        <v>0.6</v>
      </c>
      <c r="G79" s="727"/>
      <c r="L79" s="129"/>
      <c r="Q79" s="129"/>
      <c r="S79" s="129"/>
    </row>
    <row r="80" spans="1:19" ht="12.75">
      <c r="A80" s="1275" t="s">
        <v>719</v>
      </c>
      <c r="B80" s="518">
        <v>2</v>
      </c>
      <c r="C80" s="518">
        <v>1</v>
      </c>
      <c r="D80" s="689">
        <f t="shared" si="8"/>
        <v>0.5</v>
      </c>
      <c r="E80" s="1217">
        <v>0</v>
      </c>
      <c r="F80" s="1274" t="s">
        <v>425</v>
      </c>
      <c r="G80" s="727"/>
      <c r="L80" s="129"/>
      <c r="Q80" s="129"/>
      <c r="S80" s="129"/>
    </row>
    <row r="81" spans="1:19" ht="12.75">
      <c r="A81" s="1135" t="s">
        <v>427</v>
      </c>
      <c r="B81" s="1122">
        <v>332</v>
      </c>
      <c r="C81" s="1122">
        <v>74</v>
      </c>
      <c r="D81" s="1123">
        <f t="shared" si="8"/>
        <v>0.22289156626506024</v>
      </c>
      <c r="E81" s="1218">
        <v>20</v>
      </c>
      <c r="F81" s="1130">
        <f t="shared" si="9"/>
        <v>0.27027027027027029</v>
      </c>
      <c r="G81" s="727"/>
      <c r="L81" s="129"/>
      <c r="Q81" s="129"/>
      <c r="S81" s="129"/>
    </row>
    <row r="82" spans="1:19" ht="12.75">
      <c r="A82" s="1654" t="s">
        <v>428</v>
      </c>
      <c r="B82" s="467">
        <v>69</v>
      </c>
      <c r="C82" s="467">
        <v>9</v>
      </c>
      <c r="D82" s="690">
        <f t="shared" si="8"/>
        <v>0.13043478260869565</v>
      </c>
      <c r="E82" s="1215">
        <v>8</v>
      </c>
      <c r="F82" s="1127">
        <f t="shared" si="9"/>
        <v>0.88888888888888884</v>
      </c>
      <c r="G82" s="727"/>
      <c r="L82" s="129"/>
      <c r="Q82" s="129"/>
      <c r="S82" s="129"/>
    </row>
    <row r="83" spans="1:19" ht="12.75">
      <c r="A83" s="1276" t="s">
        <v>429</v>
      </c>
      <c r="B83" s="466">
        <v>44</v>
      </c>
      <c r="C83" s="466">
        <v>16</v>
      </c>
      <c r="D83" s="688">
        <f t="shared" si="8"/>
        <v>0.36363636363636365</v>
      </c>
      <c r="E83" s="1216">
        <v>2</v>
      </c>
      <c r="F83" s="1128">
        <f t="shared" si="9"/>
        <v>0.125</v>
      </c>
      <c r="G83" s="727"/>
      <c r="L83" s="129"/>
      <c r="Q83" s="129"/>
      <c r="S83" s="129"/>
    </row>
    <row r="84" spans="1:19" ht="12.75">
      <c r="A84" s="1276" t="s">
        <v>430</v>
      </c>
      <c r="B84" s="466">
        <v>34</v>
      </c>
      <c r="C84" s="466">
        <v>7</v>
      </c>
      <c r="D84" s="688">
        <f t="shared" si="8"/>
        <v>0.20588235294117646</v>
      </c>
      <c r="E84" s="1216">
        <v>3</v>
      </c>
      <c r="F84" s="1128">
        <f t="shared" si="9"/>
        <v>0.42857142857142855</v>
      </c>
      <c r="G84" s="727"/>
      <c r="L84" s="129"/>
      <c r="Q84" s="129"/>
      <c r="S84" s="129"/>
    </row>
    <row r="85" spans="1:19" ht="12.75">
      <c r="A85" s="1276" t="s">
        <v>1209</v>
      </c>
      <c r="B85" s="466">
        <v>7</v>
      </c>
      <c r="C85" s="466">
        <v>3</v>
      </c>
      <c r="D85" s="688">
        <f t="shared" si="8"/>
        <v>0.42857142857142855</v>
      </c>
      <c r="E85" s="1216">
        <v>0</v>
      </c>
      <c r="F85" s="1128"/>
      <c r="G85" s="727"/>
      <c r="L85" s="129"/>
      <c r="Q85" s="129"/>
      <c r="S85" s="129"/>
    </row>
    <row r="86" spans="1:19" ht="12.75">
      <c r="A86" s="1276" t="s">
        <v>431</v>
      </c>
      <c r="B86" s="466">
        <v>35</v>
      </c>
      <c r="C86" s="466">
        <v>12</v>
      </c>
      <c r="D86" s="688">
        <f t="shared" si="8"/>
        <v>0.34285714285714286</v>
      </c>
      <c r="E86" s="1216">
        <v>5</v>
      </c>
      <c r="F86" s="1128">
        <f t="shared" ref="F86:F89" si="10">E86/C86</f>
        <v>0.41666666666666669</v>
      </c>
      <c r="G86" s="727"/>
      <c r="L86" s="129"/>
      <c r="Q86" s="129"/>
      <c r="S86" s="129"/>
    </row>
    <row r="87" spans="1:19" ht="12.75">
      <c r="A87" s="1275" t="s">
        <v>432</v>
      </c>
      <c r="B87" s="518">
        <v>2</v>
      </c>
      <c r="C87" s="518">
        <v>2</v>
      </c>
      <c r="D87" s="689">
        <f t="shared" si="8"/>
        <v>1</v>
      </c>
      <c r="E87" s="1217">
        <v>0</v>
      </c>
      <c r="F87" s="1129">
        <f t="shared" si="10"/>
        <v>0</v>
      </c>
      <c r="L87" s="129"/>
      <c r="Q87" s="129"/>
      <c r="S87" s="129"/>
    </row>
    <row r="88" spans="1:19" ht="12.75">
      <c r="A88" s="1135" t="s">
        <v>433</v>
      </c>
      <c r="B88" s="1122">
        <v>191</v>
      </c>
      <c r="C88" s="1122">
        <v>49</v>
      </c>
      <c r="D88" s="1123">
        <f t="shared" si="8"/>
        <v>0.25654450261780104</v>
      </c>
      <c r="E88" s="1218">
        <v>18</v>
      </c>
      <c r="F88" s="1130">
        <f t="shared" si="10"/>
        <v>0.36734693877551022</v>
      </c>
      <c r="G88" s="727"/>
      <c r="L88" s="129"/>
      <c r="Q88" s="129"/>
      <c r="S88" s="129"/>
    </row>
    <row r="89" spans="1:19" ht="12.75">
      <c r="A89" s="1654" t="s">
        <v>152</v>
      </c>
      <c r="B89" s="467">
        <v>171</v>
      </c>
      <c r="C89" s="467">
        <v>43</v>
      </c>
      <c r="D89" s="690">
        <f t="shared" si="8"/>
        <v>0.25146198830409355</v>
      </c>
      <c r="E89" s="1215">
        <v>16</v>
      </c>
      <c r="F89" s="1127">
        <f t="shared" si="10"/>
        <v>0.37209302325581395</v>
      </c>
      <c r="G89" s="727"/>
      <c r="L89" s="129"/>
      <c r="Q89" s="129"/>
      <c r="S89" s="129"/>
    </row>
    <row r="90" spans="1:19" ht="12.75">
      <c r="A90" s="1275" t="s">
        <v>656</v>
      </c>
      <c r="B90" s="518"/>
      <c r="C90" s="518"/>
      <c r="D90" s="689"/>
      <c r="E90" s="1217"/>
      <c r="F90" s="1129"/>
      <c r="G90" s="727"/>
      <c r="L90" s="129"/>
      <c r="Q90" s="129"/>
      <c r="S90" s="129"/>
    </row>
    <row r="91" spans="1:19" ht="12.75">
      <c r="A91" s="1135" t="s">
        <v>657</v>
      </c>
      <c r="B91" s="1122">
        <v>171</v>
      </c>
      <c r="C91" s="1122">
        <v>43</v>
      </c>
      <c r="D91" s="1123">
        <f t="shared" si="8"/>
        <v>0.25146198830409355</v>
      </c>
      <c r="E91" s="1218">
        <v>16</v>
      </c>
      <c r="F91" s="1130">
        <f t="shared" ref="F91:F102" si="11">E91/C91</f>
        <v>0.37209302325581395</v>
      </c>
      <c r="G91" s="727"/>
      <c r="L91" s="129"/>
      <c r="Q91" s="129"/>
      <c r="S91" s="129"/>
    </row>
    <row r="92" spans="1:19" ht="12.75">
      <c r="A92" s="1654" t="s">
        <v>436</v>
      </c>
      <c r="B92" s="467">
        <v>99</v>
      </c>
      <c r="C92" s="467">
        <v>21</v>
      </c>
      <c r="D92" s="690">
        <f t="shared" si="8"/>
        <v>0.21212121212121213</v>
      </c>
      <c r="E92" s="1215">
        <v>8</v>
      </c>
      <c r="F92" s="1127">
        <f t="shared" si="11"/>
        <v>0.38095238095238093</v>
      </c>
      <c r="G92" s="727"/>
      <c r="L92" s="129"/>
      <c r="Q92" s="129"/>
      <c r="S92" s="129"/>
    </row>
    <row r="93" spans="1:19" ht="12.75">
      <c r="A93" s="1276" t="s">
        <v>659</v>
      </c>
      <c r="B93" s="466">
        <v>35</v>
      </c>
      <c r="C93" s="466">
        <v>2</v>
      </c>
      <c r="D93" s="688">
        <f t="shared" si="8"/>
        <v>5.7142857142857141E-2</v>
      </c>
      <c r="E93" s="1216">
        <v>1</v>
      </c>
      <c r="F93" s="1128">
        <f t="shared" si="11"/>
        <v>0.5</v>
      </c>
      <c r="G93" s="727"/>
      <c r="L93" s="129"/>
      <c r="Q93" s="129"/>
      <c r="S93" s="129"/>
    </row>
    <row r="94" spans="1:19" ht="12.75">
      <c r="A94" s="1276" t="s">
        <v>660</v>
      </c>
      <c r="B94" s="466">
        <v>40</v>
      </c>
      <c r="C94" s="466">
        <v>11</v>
      </c>
      <c r="D94" s="688">
        <f t="shared" si="8"/>
        <v>0.27500000000000002</v>
      </c>
      <c r="E94" s="1216">
        <v>3</v>
      </c>
      <c r="F94" s="1128">
        <f t="shared" si="11"/>
        <v>0.27272727272727271</v>
      </c>
      <c r="G94" s="727"/>
      <c r="L94" s="129"/>
      <c r="Q94" s="129"/>
      <c r="S94" s="129"/>
    </row>
    <row r="95" spans="1:19" ht="12.75">
      <c r="A95" s="1275" t="s">
        <v>1205</v>
      </c>
      <c r="B95" s="518">
        <v>1</v>
      </c>
      <c r="C95" s="518">
        <v>1</v>
      </c>
      <c r="D95" s="689">
        <f t="shared" si="8"/>
        <v>1</v>
      </c>
      <c r="E95" s="1217">
        <v>1</v>
      </c>
      <c r="F95" s="1129">
        <f t="shared" si="11"/>
        <v>1</v>
      </c>
      <c r="G95" s="727"/>
      <c r="L95" s="129"/>
      <c r="Q95" s="129"/>
      <c r="S95" s="129"/>
    </row>
    <row r="96" spans="1:19" ht="12.75">
      <c r="A96" s="1136" t="s">
        <v>663</v>
      </c>
      <c r="B96" s="1122">
        <v>175</v>
      </c>
      <c r="C96" s="1122">
        <v>35</v>
      </c>
      <c r="D96" s="1123">
        <f t="shared" si="8"/>
        <v>0.2</v>
      </c>
      <c r="E96" s="1218">
        <v>13</v>
      </c>
      <c r="F96" s="1130">
        <f t="shared" si="11"/>
        <v>0.37142857142857144</v>
      </c>
      <c r="G96" s="727"/>
      <c r="L96" s="129"/>
      <c r="Q96" s="129"/>
      <c r="S96" s="129"/>
    </row>
    <row r="97" spans="1:19" ht="12.75">
      <c r="A97" s="1654" t="s">
        <v>658</v>
      </c>
      <c r="B97" s="467">
        <v>108</v>
      </c>
      <c r="C97" s="467">
        <v>13</v>
      </c>
      <c r="D97" s="690">
        <f t="shared" si="8"/>
        <v>0.12037037037037036</v>
      </c>
      <c r="E97" s="1215">
        <v>4</v>
      </c>
      <c r="F97" s="1127">
        <f t="shared" si="11"/>
        <v>0.30769230769230771</v>
      </c>
      <c r="G97" s="727"/>
      <c r="L97" s="129"/>
      <c r="Q97" s="129"/>
      <c r="S97" s="129"/>
    </row>
    <row r="98" spans="1:19" ht="12.75">
      <c r="A98" s="1275" t="s">
        <v>664</v>
      </c>
      <c r="B98" s="518">
        <v>34</v>
      </c>
      <c r="C98" s="518">
        <v>16</v>
      </c>
      <c r="D98" s="689">
        <f t="shared" si="8"/>
        <v>0.47058823529411764</v>
      </c>
      <c r="E98" s="1217">
        <v>1</v>
      </c>
      <c r="F98" s="1129">
        <f t="shared" si="11"/>
        <v>6.25E-2</v>
      </c>
      <c r="G98" s="727"/>
      <c r="L98" s="129"/>
      <c r="Q98" s="129"/>
      <c r="S98" s="129"/>
    </row>
    <row r="99" spans="1:19" ht="12.75">
      <c r="A99" s="1136" t="s">
        <v>665</v>
      </c>
      <c r="B99" s="1122">
        <v>142</v>
      </c>
      <c r="C99" s="1122">
        <v>29</v>
      </c>
      <c r="D99" s="1123">
        <f t="shared" si="8"/>
        <v>0.20422535211267606</v>
      </c>
      <c r="E99" s="1218">
        <v>5</v>
      </c>
      <c r="F99" s="1130">
        <f t="shared" si="11"/>
        <v>0.17241379310344829</v>
      </c>
      <c r="G99" s="727"/>
      <c r="L99" s="129"/>
      <c r="Q99" s="129"/>
      <c r="S99" s="129"/>
    </row>
    <row r="100" spans="1:19" ht="12.75">
      <c r="A100" s="1654" t="s">
        <v>661</v>
      </c>
      <c r="B100" s="467">
        <v>69</v>
      </c>
      <c r="C100" s="467">
        <v>14</v>
      </c>
      <c r="D100" s="690">
        <f t="shared" ref="D100:D131" si="12">C100/B100</f>
        <v>0.20289855072463769</v>
      </c>
      <c r="E100" s="1215">
        <v>5</v>
      </c>
      <c r="F100" s="1127">
        <f t="shared" si="11"/>
        <v>0.35714285714285715</v>
      </c>
      <c r="G100" s="727"/>
      <c r="L100" s="129"/>
      <c r="Q100" s="129"/>
      <c r="S100" s="129"/>
    </row>
    <row r="101" spans="1:19" ht="12.75">
      <c r="A101" s="1276" t="s">
        <v>666</v>
      </c>
      <c r="B101" s="466">
        <v>57</v>
      </c>
      <c r="C101" s="466">
        <v>13</v>
      </c>
      <c r="D101" s="688">
        <f t="shared" si="12"/>
        <v>0.22807017543859648</v>
      </c>
      <c r="E101" s="1216">
        <v>2</v>
      </c>
      <c r="F101" s="1128">
        <f t="shared" si="11"/>
        <v>0.15384615384615385</v>
      </c>
      <c r="G101" s="727"/>
      <c r="L101" s="129"/>
      <c r="Q101" s="129"/>
      <c r="S101" s="129"/>
    </row>
    <row r="102" spans="1:19" ht="12.75">
      <c r="A102" s="1276" t="s">
        <v>720</v>
      </c>
      <c r="B102" s="466">
        <v>4</v>
      </c>
      <c r="C102" s="466">
        <v>4</v>
      </c>
      <c r="D102" s="688">
        <f t="shared" si="12"/>
        <v>1</v>
      </c>
      <c r="E102" s="1216">
        <v>0</v>
      </c>
      <c r="F102" s="1128">
        <f t="shared" si="11"/>
        <v>0</v>
      </c>
      <c r="G102" s="727"/>
      <c r="L102" s="129"/>
      <c r="Q102" s="129"/>
      <c r="S102" s="129"/>
    </row>
    <row r="103" spans="1:19" ht="12.75">
      <c r="A103" s="1275" t="s">
        <v>668</v>
      </c>
      <c r="B103" s="518">
        <v>1</v>
      </c>
      <c r="C103" s="518">
        <v>1</v>
      </c>
      <c r="D103" s="689">
        <f t="shared" si="12"/>
        <v>1</v>
      </c>
      <c r="E103" s="1217">
        <v>0</v>
      </c>
      <c r="F103" s="1129">
        <f t="shared" ref="F103:F104" si="13">E103/C103</f>
        <v>0</v>
      </c>
      <c r="G103" s="727"/>
      <c r="L103" s="129"/>
      <c r="Q103" s="129"/>
      <c r="S103" s="129"/>
    </row>
    <row r="104" spans="1:19" ht="12.75">
      <c r="A104" s="1136" t="s">
        <v>669</v>
      </c>
      <c r="B104" s="1122">
        <v>131</v>
      </c>
      <c r="C104" s="1122">
        <v>32</v>
      </c>
      <c r="D104" s="1123">
        <f t="shared" si="12"/>
        <v>0.24427480916030533</v>
      </c>
      <c r="E104" s="1218">
        <v>7</v>
      </c>
      <c r="F104" s="1130">
        <f t="shared" si="13"/>
        <v>0.21875</v>
      </c>
      <c r="G104" s="727"/>
      <c r="L104" s="129"/>
      <c r="Q104" s="129"/>
      <c r="S104" s="129"/>
    </row>
    <row r="105" spans="1:19" ht="12.75">
      <c r="A105" s="1654" t="s">
        <v>670</v>
      </c>
      <c r="B105" s="467">
        <v>4</v>
      </c>
      <c r="C105" s="467">
        <v>2</v>
      </c>
      <c r="D105" s="690">
        <f t="shared" si="12"/>
        <v>0.5</v>
      </c>
      <c r="E105" s="1215">
        <v>1</v>
      </c>
      <c r="F105" s="1127">
        <f t="shared" ref="F105:F119" si="14">E105/C105</f>
        <v>0.5</v>
      </c>
      <c r="G105" s="727"/>
      <c r="L105" s="129"/>
      <c r="Q105" s="129"/>
      <c r="S105" s="129"/>
    </row>
    <row r="106" spans="1:19" ht="12.75">
      <c r="A106" s="1275" t="s">
        <v>671</v>
      </c>
      <c r="B106" s="518">
        <v>3</v>
      </c>
      <c r="C106" s="518">
        <v>2</v>
      </c>
      <c r="D106" s="689">
        <f t="shared" si="12"/>
        <v>0.66666666666666663</v>
      </c>
      <c r="E106" s="1217">
        <v>0</v>
      </c>
      <c r="F106" s="1222" t="s">
        <v>425</v>
      </c>
      <c r="G106" s="727"/>
      <c r="L106" s="129"/>
      <c r="Q106" s="129"/>
      <c r="S106" s="129"/>
    </row>
    <row r="107" spans="1:19" ht="12.75">
      <c r="A107" s="1136" t="s">
        <v>672</v>
      </c>
      <c r="B107" s="1122">
        <v>7</v>
      </c>
      <c r="C107" s="1122">
        <v>4</v>
      </c>
      <c r="D107" s="1123">
        <f t="shared" si="12"/>
        <v>0.5714285714285714</v>
      </c>
      <c r="E107" s="1218">
        <v>1</v>
      </c>
      <c r="F107" s="1130">
        <f t="shared" si="14"/>
        <v>0.25</v>
      </c>
      <c r="G107" s="727"/>
      <c r="L107" s="129"/>
      <c r="Q107" s="129"/>
      <c r="S107" s="129"/>
    </row>
    <row r="108" spans="1:19" ht="12.75">
      <c r="A108" s="1654" t="s">
        <v>1196</v>
      </c>
      <c r="B108" s="467">
        <v>167</v>
      </c>
      <c r="C108" s="467">
        <v>0</v>
      </c>
      <c r="D108" s="690">
        <f t="shared" si="12"/>
        <v>0</v>
      </c>
      <c r="E108" s="1215">
        <v>0</v>
      </c>
      <c r="F108" s="1127"/>
      <c r="G108" s="727"/>
      <c r="L108" s="129"/>
      <c r="Q108" s="129"/>
      <c r="S108" s="129"/>
    </row>
    <row r="109" spans="1:19" ht="12.75">
      <c r="A109" s="1276" t="s">
        <v>1197</v>
      </c>
      <c r="B109" s="466">
        <v>73</v>
      </c>
      <c r="C109" s="466">
        <v>11</v>
      </c>
      <c r="D109" s="688">
        <f t="shared" si="12"/>
        <v>0.15068493150684931</v>
      </c>
      <c r="E109" s="1216">
        <v>7</v>
      </c>
      <c r="F109" s="1128">
        <f t="shared" si="14"/>
        <v>0.63636363636363635</v>
      </c>
      <c r="G109" s="727"/>
      <c r="L109" s="129"/>
      <c r="Q109" s="129"/>
      <c r="S109" s="129"/>
    </row>
    <row r="110" spans="1:19" ht="12.75">
      <c r="A110" s="1276" t="s">
        <v>1195</v>
      </c>
      <c r="B110" s="466">
        <v>59</v>
      </c>
      <c r="C110" s="466">
        <v>9</v>
      </c>
      <c r="D110" s="688">
        <f t="shared" si="12"/>
        <v>0.15254237288135594</v>
      </c>
      <c r="E110" s="1216">
        <v>4</v>
      </c>
      <c r="F110" s="1128">
        <f t="shared" si="14"/>
        <v>0.44444444444444442</v>
      </c>
      <c r="G110" s="727"/>
      <c r="L110" s="129"/>
      <c r="Q110" s="129"/>
      <c r="S110" s="129"/>
    </row>
    <row r="111" spans="1:19" ht="12.75">
      <c r="A111" s="1276" t="s">
        <v>1198</v>
      </c>
      <c r="B111" s="466">
        <v>132</v>
      </c>
      <c r="C111" s="466">
        <v>18</v>
      </c>
      <c r="D111" s="688">
        <f t="shared" si="12"/>
        <v>0.13636363636363635</v>
      </c>
      <c r="E111" s="1216">
        <v>12</v>
      </c>
      <c r="F111" s="1128">
        <f t="shared" si="14"/>
        <v>0.66666666666666663</v>
      </c>
      <c r="G111" s="727"/>
      <c r="L111" s="129"/>
      <c r="Q111" s="129"/>
      <c r="S111" s="129"/>
    </row>
    <row r="112" spans="1:19" ht="12.75">
      <c r="A112" s="1276" t="s">
        <v>1199</v>
      </c>
      <c r="B112" s="466">
        <v>69</v>
      </c>
      <c r="C112" s="466">
        <v>11</v>
      </c>
      <c r="D112" s="688">
        <f t="shared" si="12"/>
        <v>0.15942028985507245</v>
      </c>
      <c r="E112" s="1216">
        <v>4</v>
      </c>
      <c r="F112" s="1128">
        <f t="shared" si="14"/>
        <v>0.36363636363636365</v>
      </c>
      <c r="G112" s="727"/>
      <c r="L112" s="129"/>
      <c r="Q112" s="129"/>
      <c r="S112" s="129"/>
    </row>
    <row r="113" spans="1:19" ht="12.75">
      <c r="A113" s="1276" t="s">
        <v>1200</v>
      </c>
      <c r="B113" s="466">
        <v>78</v>
      </c>
      <c r="C113" s="466">
        <v>33</v>
      </c>
      <c r="D113" s="688">
        <f t="shared" si="12"/>
        <v>0.42307692307692307</v>
      </c>
      <c r="E113" s="1216">
        <v>15</v>
      </c>
      <c r="F113" s="1128">
        <f t="shared" si="14"/>
        <v>0.45454545454545453</v>
      </c>
      <c r="G113" s="727"/>
      <c r="L113" s="129"/>
      <c r="Q113" s="129"/>
      <c r="S113" s="129"/>
    </row>
    <row r="114" spans="1:19" ht="12.75">
      <c r="A114" s="1276" t="s">
        <v>1201</v>
      </c>
      <c r="B114" s="466">
        <v>99</v>
      </c>
      <c r="C114" s="466">
        <v>13</v>
      </c>
      <c r="D114" s="688">
        <f t="shared" si="12"/>
        <v>0.13131313131313133</v>
      </c>
      <c r="E114" s="1216">
        <v>6</v>
      </c>
      <c r="F114" s="1128">
        <f t="shared" si="14"/>
        <v>0.46153846153846156</v>
      </c>
      <c r="G114" s="727"/>
      <c r="L114" s="129"/>
      <c r="Q114" s="129"/>
      <c r="S114" s="129"/>
    </row>
    <row r="115" spans="1:19" ht="12.75">
      <c r="A115" s="1276" t="s">
        <v>1202</v>
      </c>
      <c r="B115" s="466">
        <v>57</v>
      </c>
      <c r="C115" s="466">
        <v>4</v>
      </c>
      <c r="D115" s="688">
        <f t="shared" si="12"/>
        <v>7.0175438596491224E-2</v>
      </c>
      <c r="E115" s="1216">
        <v>0</v>
      </c>
      <c r="F115" s="1128">
        <f t="shared" si="14"/>
        <v>0</v>
      </c>
      <c r="G115" s="727"/>
      <c r="L115" s="129"/>
      <c r="Q115" s="129"/>
      <c r="S115" s="129"/>
    </row>
    <row r="116" spans="1:19" ht="12.75">
      <c r="A116" s="1275" t="s">
        <v>166</v>
      </c>
      <c r="B116" s="518">
        <v>6</v>
      </c>
      <c r="C116" s="518">
        <v>4</v>
      </c>
      <c r="D116" s="689">
        <f t="shared" si="12"/>
        <v>0.66666666666666663</v>
      </c>
      <c r="E116" s="1217">
        <v>2</v>
      </c>
      <c r="F116" s="1129">
        <f t="shared" si="14"/>
        <v>0.5</v>
      </c>
      <c r="G116" s="727"/>
      <c r="L116" s="129"/>
      <c r="Q116" s="129"/>
      <c r="S116" s="129"/>
    </row>
    <row r="117" spans="1:19" ht="12.75">
      <c r="A117" s="1276" t="s">
        <v>167</v>
      </c>
      <c r="B117" s="466">
        <v>33</v>
      </c>
      <c r="C117" s="466">
        <v>10</v>
      </c>
      <c r="D117" s="688">
        <f t="shared" si="12"/>
        <v>0.30303030303030304</v>
      </c>
      <c r="E117" s="1216">
        <v>6</v>
      </c>
      <c r="F117" s="1128">
        <f t="shared" si="14"/>
        <v>0.6</v>
      </c>
      <c r="G117" s="727"/>
      <c r="L117" s="129"/>
      <c r="Q117" s="129"/>
      <c r="S117" s="129"/>
    </row>
    <row r="118" spans="1:19" ht="12.75">
      <c r="A118" s="1276" t="s">
        <v>168</v>
      </c>
      <c r="B118" s="466">
        <v>12</v>
      </c>
      <c r="C118" s="466">
        <v>7</v>
      </c>
      <c r="D118" s="688">
        <f t="shared" si="12"/>
        <v>0.58333333333333337</v>
      </c>
      <c r="E118" s="1216">
        <v>1</v>
      </c>
      <c r="F118" s="1128">
        <f t="shared" si="14"/>
        <v>0.14285714285714285</v>
      </c>
      <c r="G118" s="727"/>
      <c r="L118" s="129"/>
      <c r="Q118" s="129"/>
      <c r="S118" s="129"/>
    </row>
    <row r="119" spans="1:19" ht="12.75">
      <c r="A119" s="1276" t="s">
        <v>169</v>
      </c>
      <c r="B119" s="466">
        <v>29</v>
      </c>
      <c r="C119" s="466">
        <v>13</v>
      </c>
      <c r="D119" s="688">
        <f t="shared" si="12"/>
        <v>0.44827586206896552</v>
      </c>
      <c r="E119" s="1216">
        <v>0</v>
      </c>
      <c r="F119" s="1128">
        <f t="shared" si="14"/>
        <v>0</v>
      </c>
      <c r="G119" s="727"/>
      <c r="L119" s="129"/>
      <c r="Q119" s="129"/>
      <c r="S119" s="129"/>
    </row>
    <row r="120" spans="1:19" ht="12.75">
      <c r="A120" s="1276" t="s">
        <v>171</v>
      </c>
      <c r="B120" s="466">
        <v>13</v>
      </c>
      <c r="C120" s="466">
        <v>0</v>
      </c>
      <c r="D120" s="688">
        <f t="shared" si="12"/>
        <v>0</v>
      </c>
      <c r="E120" s="1216">
        <v>0</v>
      </c>
      <c r="F120" s="1128"/>
      <c r="G120" s="727"/>
      <c r="L120" s="129"/>
      <c r="Q120" s="129"/>
      <c r="S120" s="129"/>
    </row>
    <row r="121" spans="1:19" ht="12.75">
      <c r="A121" s="1276" t="s">
        <v>172</v>
      </c>
      <c r="B121" s="466">
        <v>3</v>
      </c>
      <c r="C121" s="466">
        <v>3</v>
      </c>
      <c r="D121" s="688">
        <f t="shared" si="12"/>
        <v>1</v>
      </c>
      <c r="E121" s="1216">
        <v>0</v>
      </c>
      <c r="F121" s="1128"/>
      <c r="G121" s="727"/>
      <c r="L121" s="129"/>
      <c r="Q121" s="129"/>
      <c r="S121" s="129"/>
    </row>
    <row r="122" spans="1:19" ht="12.75">
      <c r="A122" s="1276" t="s">
        <v>173</v>
      </c>
      <c r="B122" s="466">
        <v>34</v>
      </c>
      <c r="C122" s="466">
        <v>12</v>
      </c>
      <c r="D122" s="688">
        <f t="shared" si="12"/>
        <v>0.35294117647058826</v>
      </c>
      <c r="E122" s="1216">
        <v>3</v>
      </c>
      <c r="F122" s="1128">
        <f t="shared" ref="F122:F141" si="15">E122/C122</f>
        <v>0.25</v>
      </c>
      <c r="G122" s="727"/>
      <c r="L122" s="129"/>
      <c r="Q122" s="129"/>
      <c r="S122" s="129"/>
    </row>
    <row r="123" spans="1:19" ht="12.75">
      <c r="A123" s="1276" t="s">
        <v>174</v>
      </c>
      <c r="B123" s="466">
        <v>10</v>
      </c>
      <c r="C123" s="466">
        <v>3</v>
      </c>
      <c r="D123" s="688">
        <f t="shared" si="12"/>
        <v>0.3</v>
      </c>
      <c r="E123" s="1216">
        <v>1</v>
      </c>
      <c r="F123" s="1128">
        <f t="shared" si="15"/>
        <v>0.33333333333333331</v>
      </c>
      <c r="G123" s="727"/>
      <c r="L123" s="129"/>
      <c r="Q123" s="129"/>
      <c r="S123" s="129"/>
    </row>
    <row r="124" spans="1:19" ht="12.75">
      <c r="A124" s="1275" t="s">
        <v>176</v>
      </c>
      <c r="B124" s="518">
        <v>4</v>
      </c>
      <c r="C124" s="518">
        <v>0</v>
      </c>
      <c r="D124" s="689">
        <f t="shared" si="12"/>
        <v>0</v>
      </c>
      <c r="E124" s="1217">
        <v>0</v>
      </c>
      <c r="F124" s="1129" t="e">
        <f t="shared" si="15"/>
        <v>#DIV/0!</v>
      </c>
      <c r="G124" s="727"/>
      <c r="L124" s="129"/>
      <c r="Q124" s="129"/>
      <c r="S124" s="129"/>
    </row>
    <row r="125" spans="1:19" ht="12.75">
      <c r="A125" s="1276" t="s">
        <v>177</v>
      </c>
      <c r="B125" s="466">
        <v>15</v>
      </c>
      <c r="C125" s="466">
        <v>7</v>
      </c>
      <c r="D125" s="688">
        <f t="shared" si="12"/>
        <v>0.46666666666666667</v>
      </c>
      <c r="E125" s="1216">
        <v>0</v>
      </c>
      <c r="F125" s="1128">
        <f t="shared" si="15"/>
        <v>0</v>
      </c>
      <c r="G125" s="727"/>
      <c r="L125" s="129"/>
      <c r="Q125" s="129"/>
      <c r="S125" s="129"/>
    </row>
    <row r="126" spans="1:19" ht="12.75">
      <c r="A126" s="1276" t="s">
        <v>178</v>
      </c>
      <c r="B126" s="466">
        <v>8</v>
      </c>
      <c r="C126" s="466">
        <v>6</v>
      </c>
      <c r="D126" s="688">
        <f t="shared" si="12"/>
        <v>0.75</v>
      </c>
      <c r="E126" s="1216">
        <v>2</v>
      </c>
      <c r="F126" s="1128">
        <f t="shared" si="15"/>
        <v>0.33333333333333331</v>
      </c>
      <c r="G126" s="727"/>
      <c r="L126" s="129"/>
      <c r="Q126" s="129"/>
      <c r="S126" s="129"/>
    </row>
    <row r="127" spans="1:19" ht="12.75">
      <c r="A127" s="1276" t="s">
        <v>180</v>
      </c>
      <c r="B127" s="466">
        <v>15</v>
      </c>
      <c r="C127" s="466">
        <v>5</v>
      </c>
      <c r="D127" s="688">
        <f t="shared" si="12"/>
        <v>0.33333333333333331</v>
      </c>
      <c r="E127" s="1216">
        <v>0</v>
      </c>
      <c r="F127" s="1128"/>
      <c r="G127" s="727"/>
      <c r="L127" s="129"/>
      <c r="Q127" s="129"/>
      <c r="S127" s="129"/>
    </row>
    <row r="128" spans="1:19" ht="12.75">
      <c r="A128" s="1275" t="s">
        <v>1212</v>
      </c>
      <c r="B128" s="518">
        <v>1</v>
      </c>
      <c r="C128" s="518">
        <v>0</v>
      </c>
      <c r="D128" s="689">
        <f t="shared" si="12"/>
        <v>0</v>
      </c>
      <c r="E128" s="1217">
        <v>0</v>
      </c>
      <c r="F128" s="1129"/>
      <c r="G128" s="727"/>
      <c r="L128" s="129"/>
      <c r="Q128" s="129"/>
      <c r="S128" s="129"/>
    </row>
    <row r="129" spans="1:19" ht="12.75">
      <c r="A129" s="1136" t="s">
        <v>181</v>
      </c>
      <c r="B129" s="1122">
        <v>917</v>
      </c>
      <c r="C129" s="1122">
        <v>169</v>
      </c>
      <c r="D129" s="1123">
        <f t="shared" si="12"/>
        <v>0.18429661941112324</v>
      </c>
      <c r="E129" s="1218">
        <v>63</v>
      </c>
      <c r="F129" s="1130">
        <f t="shared" si="15"/>
        <v>0.37278106508875741</v>
      </c>
      <c r="G129" s="727"/>
      <c r="L129" s="129"/>
      <c r="Q129" s="129"/>
      <c r="S129" s="129"/>
    </row>
    <row r="130" spans="1:19" ht="12.75">
      <c r="A130" s="1654" t="s">
        <v>170</v>
      </c>
      <c r="B130" s="467">
        <v>75</v>
      </c>
      <c r="C130" s="467">
        <v>16</v>
      </c>
      <c r="D130" s="690">
        <f t="shared" si="12"/>
        <v>0.21333333333333335</v>
      </c>
      <c r="E130" s="1215">
        <v>4</v>
      </c>
      <c r="F130" s="1127">
        <f t="shared" si="15"/>
        <v>0.25</v>
      </c>
      <c r="G130" s="727"/>
      <c r="L130" s="129"/>
      <c r="Q130" s="129"/>
      <c r="S130" s="129"/>
    </row>
    <row r="131" spans="1:19" ht="12.75">
      <c r="A131" s="1276" t="s">
        <v>182</v>
      </c>
      <c r="B131" s="466">
        <v>38</v>
      </c>
      <c r="C131" s="466">
        <v>16</v>
      </c>
      <c r="D131" s="688">
        <f t="shared" si="12"/>
        <v>0.42105263157894735</v>
      </c>
      <c r="E131" s="1216">
        <v>11</v>
      </c>
      <c r="F131" s="1128">
        <f t="shared" si="15"/>
        <v>0.6875</v>
      </c>
      <c r="G131" s="727"/>
      <c r="L131" s="129"/>
      <c r="Q131" s="129"/>
      <c r="S131" s="129"/>
    </row>
    <row r="132" spans="1:19" ht="12.75">
      <c r="A132" s="1275" t="s">
        <v>183</v>
      </c>
      <c r="B132" s="518">
        <v>8</v>
      </c>
      <c r="C132" s="518">
        <v>4</v>
      </c>
      <c r="D132" s="689">
        <f t="shared" ref="D132:D164" si="16">C132/B132</f>
        <v>0.5</v>
      </c>
      <c r="E132" s="1217">
        <v>2</v>
      </c>
      <c r="F132" s="1129">
        <f t="shared" si="15"/>
        <v>0.5</v>
      </c>
      <c r="G132" s="727"/>
      <c r="L132" s="129"/>
      <c r="Q132" s="129"/>
      <c r="S132" s="129"/>
    </row>
    <row r="133" spans="1:19" ht="12.75">
      <c r="A133" s="1136" t="s">
        <v>185</v>
      </c>
      <c r="B133" s="1122">
        <v>121</v>
      </c>
      <c r="C133" s="1122">
        <v>36</v>
      </c>
      <c r="D133" s="1123">
        <f t="shared" si="16"/>
        <v>0.2975206611570248</v>
      </c>
      <c r="E133" s="1218">
        <v>17</v>
      </c>
      <c r="F133" s="1130">
        <f t="shared" si="15"/>
        <v>0.47222222222222221</v>
      </c>
      <c r="G133" s="727"/>
      <c r="L133" s="129"/>
      <c r="Q133" s="129"/>
      <c r="S133" s="129"/>
    </row>
    <row r="134" spans="1:19" ht="12.75">
      <c r="A134" s="1654" t="s">
        <v>175</v>
      </c>
      <c r="B134" s="467">
        <v>49</v>
      </c>
      <c r="C134" s="467">
        <v>9</v>
      </c>
      <c r="D134" s="690">
        <f t="shared" si="16"/>
        <v>0.18367346938775511</v>
      </c>
      <c r="E134" s="1215">
        <v>4</v>
      </c>
      <c r="F134" s="1127">
        <f t="shared" si="15"/>
        <v>0.44444444444444442</v>
      </c>
      <c r="L134" s="129"/>
      <c r="Q134" s="129"/>
      <c r="S134" s="129"/>
    </row>
    <row r="135" spans="1:19" ht="12.75">
      <c r="A135" s="1275" t="s">
        <v>1206</v>
      </c>
      <c r="B135" s="518">
        <v>16</v>
      </c>
      <c r="C135" s="518">
        <v>12</v>
      </c>
      <c r="D135" s="689">
        <f t="shared" si="16"/>
        <v>0.75</v>
      </c>
      <c r="E135" s="1217">
        <v>10</v>
      </c>
      <c r="F135" s="1129">
        <f t="shared" si="15"/>
        <v>0.83333333333333337</v>
      </c>
      <c r="G135" s="727"/>
      <c r="L135" s="129"/>
      <c r="Q135" s="129"/>
      <c r="S135" s="129"/>
    </row>
    <row r="136" spans="1:19" ht="12.75">
      <c r="A136" s="1136" t="s">
        <v>188</v>
      </c>
      <c r="B136" s="1122">
        <v>65</v>
      </c>
      <c r="C136" s="1122">
        <v>21</v>
      </c>
      <c r="D136" s="1123">
        <f t="shared" si="16"/>
        <v>0.32307692307692309</v>
      </c>
      <c r="E136" s="1218">
        <v>14</v>
      </c>
      <c r="F136" s="1130">
        <f t="shared" si="15"/>
        <v>0.66666666666666663</v>
      </c>
      <c r="G136" s="727"/>
      <c r="L136" s="129"/>
      <c r="Q136" s="129"/>
      <c r="S136" s="129"/>
    </row>
    <row r="137" spans="1:19" ht="12.75">
      <c r="A137" s="1654" t="s">
        <v>189</v>
      </c>
      <c r="B137" s="467">
        <v>54</v>
      </c>
      <c r="C137" s="467">
        <v>18</v>
      </c>
      <c r="D137" s="690">
        <f t="shared" si="16"/>
        <v>0.33333333333333331</v>
      </c>
      <c r="E137" s="1215">
        <v>8</v>
      </c>
      <c r="F137" s="1127">
        <f t="shared" si="15"/>
        <v>0.44444444444444442</v>
      </c>
      <c r="G137" s="727"/>
      <c r="L137" s="129"/>
      <c r="Q137" s="129"/>
      <c r="S137" s="129"/>
    </row>
    <row r="138" spans="1:19" ht="12.75">
      <c r="A138" s="1276" t="s">
        <v>190</v>
      </c>
      <c r="B138" s="466">
        <v>53</v>
      </c>
      <c r="C138" s="466">
        <v>14</v>
      </c>
      <c r="D138" s="688">
        <f t="shared" si="16"/>
        <v>0.26415094339622641</v>
      </c>
      <c r="E138" s="1216">
        <v>3</v>
      </c>
      <c r="F138" s="1128">
        <f t="shared" si="15"/>
        <v>0.21428571428571427</v>
      </c>
      <c r="G138" s="727"/>
      <c r="L138" s="129"/>
      <c r="Q138" s="129"/>
      <c r="S138" s="129"/>
    </row>
    <row r="139" spans="1:19" ht="12.75">
      <c r="A139" s="1276" t="s">
        <v>191</v>
      </c>
      <c r="B139" s="466">
        <v>41</v>
      </c>
      <c r="C139" s="466">
        <v>15</v>
      </c>
      <c r="D139" s="688">
        <f t="shared" si="16"/>
        <v>0.36585365853658536</v>
      </c>
      <c r="E139" s="1216">
        <v>6</v>
      </c>
      <c r="F139" s="1128">
        <f t="shared" si="15"/>
        <v>0.4</v>
      </c>
      <c r="G139" s="727"/>
      <c r="L139" s="129"/>
      <c r="Q139" s="129"/>
      <c r="S139" s="129"/>
    </row>
    <row r="140" spans="1:19" ht="12.75">
      <c r="A140" s="1276" t="s">
        <v>426</v>
      </c>
      <c r="B140" s="466">
        <v>8</v>
      </c>
      <c r="C140" s="466">
        <v>2</v>
      </c>
      <c r="D140" s="688">
        <f t="shared" si="16"/>
        <v>0.25</v>
      </c>
      <c r="E140" s="1216">
        <v>0</v>
      </c>
      <c r="F140" s="1128">
        <f t="shared" si="15"/>
        <v>0</v>
      </c>
      <c r="G140" s="727"/>
      <c r="L140" s="129"/>
      <c r="Q140" s="129"/>
      <c r="S140" s="129"/>
    </row>
    <row r="141" spans="1:19" ht="12.75">
      <c r="A141" s="1276" t="s">
        <v>653</v>
      </c>
      <c r="B141" s="466">
        <v>26</v>
      </c>
      <c r="C141" s="466">
        <v>8</v>
      </c>
      <c r="D141" s="688">
        <f t="shared" si="16"/>
        <v>0.30769230769230771</v>
      </c>
      <c r="E141" s="1216">
        <v>0</v>
      </c>
      <c r="F141" s="1128">
        <f t="shared" si="15"/>
        <v>0</v>
      </c>
      <c r="G141" s="727"/>
      <c r="L141" s="129"/>
      <c r="Q141" s="129"/>
      <c r="S141" s="129"/>
    </row>
    <row r="142" spans="1:19" ht="12.75">
      <c r="A142" s="1276" t="s">
        <v>193</v>
      </c>
      <c r="B142" s="466">
        <v>7</v>
      </c>
      <c r="C142" s="466">
        <v>1</v>
      </c>
      <c r="D142" s="688">
        <f t="shared" si="16"/>
        <v>0.14285714285714285</v>
      </c>
      <c r="E142" s="1216">
        <v>0</v>
      </c>
      <c r="F142" s="1128"/>
      <c r="G142" s="727"/>
      <c r="L142" s="129"/>
      <c r="Q142" s="129"/>
      <c r="S142" s="129"/>
    </row>
    <row r="143" spans="1:19" ht="12.75">
      <c r="A143" s="1276" t="s">
        <v>194</v>
      </c>
      <c r="B143" s="466">
        <v>6</v>
      </c>
      <c r="C143" s="466">
        <v>5</v>
      </c>
      <c r="D143" s="688">
        <f t="shared" si="16"/>
        <v>0.83333333333333337</v>
      </c>
      <c r="E143" s="1216">
        <v>2</v>
      </c>
      <c r="F143" s="1128"/>
      <c r="G143" s="727"/>
      <c r="L143" s="129"/>
      <c r="Q143" s="129"/>
      <c r="S143" s="129"/>
    </row>
    <row r="144" spans="1:19" ht="12.75">
      <c r="A144" s="1275" t="s">
        <v>195</v>
      </c>
      <c r="B144" s="518">
        <v>2</v>
      </c>
      <c r="C144" s="518">
        <v>1</v>
      </c>
      <c r="D144" s="689">
        <f t="shared" si="16"/>
        <v>0.5</v>
      </c>
      <c r="E144" s="1217">
        <v>1</v>
      </c>
      <c r="F144" s="1129">
        <f t="shared" ref="F144:F163" si="17">E144/C144</f>
        <v>1</v>
      </c>
      <c r="G144" s="727"/>
      <c r="L144" s="129"/>
      <c r="Q144" s="129"/>
      <c r="S144" s="129"/>
    </row>
    <row r="145" spans="1:19" s="519" customFormat="1" ht="12.75">
      <c r="A145" s="1136" t="s">
        <v>196</v>
      </c>
      <c r="B145" s="1122">
        <v>197</v>
      </c>
      <c r="C145" s="1122">
        <v>64</v>
      </c>
      <c r="D145" s="1123">
        <f t="shared" si="16"/>
        <v>0.32487309644670048</v>
      </c>
      <c r="E145" s="1218">
        <v>20</v>
      </c>
      <c r="F145" s="1130">
        <f t="shared" si="17"/>
        <v>0.3125</v>
      </c>
      <c r="G145" s="727"/>
      <c r="H145" s="129"/>
      <c r="I145" s="129"/>
    </row>
    <row r="146" spans="1:19" s="519" customFormat="1" ht="12.75">
      <c r="A146" s="1654" t="s">
        <v>184</v>
      </c>
      <c r="B146" s="467">
        <v>83</v>
      </c>
      <c r="C146" s="467">
        <v>18</v>
      </c>
      <c r="D146" s="690">
        <f t="shared" si="16"/>
        <v>0.21686746987951808</v>
      </c>
      <c r="E146" s="1215">
        <v>4</v>
      </c>
      <c r="F146" s="1127">
        <f t="shared" si="17"/>
        <v>0.22222222222222221</v>
      </c>
      <c r="G146" s="521"/>
      <c r="H146" s="129"/>
      <c r="I146" s="129"/>
    </row>
    <row r="147" spans="1:19" s="519" customFormat="1" ht="12.75">
      <c r="A147" s="1276" t="s">
        <v>197</v>
      </c>
      <c r="B147" s="466">
        <v>34</v>
      </c>
      <c r="C147" s="466">
        <v>6</v>
      </c>
      <c r="D147" s="688">
        <f t="shared" si="16"/>
        <v>0.17647058823529413</v>
      </c>
      <c r="E147" s="1216">
        <v>3</v>
      </c>
      <c r="F147" s="1128">
        <f t="shared" si="17"/>
        <v>0.5</v>
      </c>
      <c r="H147" s="129"/>
      <c r="I147" s="129"/>
    </row>
    <row r="148" spans="1:19" ht="12.75">
      <c r="A148" s="1275" t="s">
        <v>198</v>
      </c>
      <c r="B148" s="518">
        <v>4</v>
      </c>
      <c r="C148" s="518">
        <v>4</v>
      </c>
      <c r="D148" s="689">
        <f t="shared" si="16"/>
        <v>1</v>
      </c>
      <c r="E148" s="1217">
        <v>0</v>
      </c>
      <c r="F148" s="1129">
        <f t="shared" si="17"/>
        <v>0</v>
      </c>
      <c r="G148" s="521"/>
      <c r="L148" s="129"/>
      <c r="Q148" s="129"/>
      <c r="S148" s="129"/>
    </row>
    <row r="149" spans="1:19" ht="12.75">
      <c r="A149" s="1136" t="s">
        <v>199</v>
      </c>
      <c r="B149" s="1122">
        <v>121</v>
      </c>
      <c r="C149" s="1122">
        <v>28</v>
      </c>
      <c r="D149" s="1123">
        <f t="shared" si="16"/>
        <v>0.23140495867768596</v>
      </c>
      <c r="E149" s="1218">
        <v>7</v>
      </c>
      <c r="F149" s="1130">
        <f t="shared" si="17"/>
        <v>0.25</v>
      </c>
      <c r="L149" s="129"/>
      <c r="Q149" s="129"/>
      <c r="S149" s="129"/>
    </row>
    <row r="150" spans="1:19" ht="12.75">
      <c r="A150" s="1654" t="s">
        <v>187</v>
      </c>
      <c r="B150" s="467">
        <v>110</v>
      </c>
      <c r="C150" s="467">
        <v>25</v>
      </c>
      <c r="D150" s="690">
        <f t="shared" si="16"/>
        <v>0.22727272727272727</v>
      </c>
      <c r="E150" s="1215">
        <v>14</v>
      </c>
      <c r="F150" s="1127">
        <f t="shared" si="17"/>
        <v>0.56000000000000005</v>
      </c>
      <c r="L150" s="129"/>
      <c r="Q150" s="129"/>
      <c r="S150" s="129"/>
    </row>
    <row r="151" spans="1:19" ht="12.75">
      <c r="A151" s="1276" t="s">
        <v>200</v>
      </c>
      <c r="B151" s="466">
        <v>30</v>
      </c>
      <c r="C151" s="466">
        <v>15</v>
      </c>
      <c r="D151" s="688">
        <f t="shared" si="16"/>
        <v>0.5</v>
      </c>
      <c r="E151" s="1216">
        <v>6</v>
      </c>
      <c r="F151" s="1128">
        <f t="shared" si="17"/>
        <v>0.4</v>
      </c>
      <c r="L151" s="129"/>
      <c r="Q151" s="129"/>
      <c r="S151" s="129"/>
    </row>
    <row r="152" spans="1:19" ht="12.75">
      <c r="A152" s="1275" t="s">
        <v>524</v>
      </c>
      <c r="B152" s="518">
        <v>8</v>
      </c>
      <c r="C152" s="518">
        <v>1</v>
      </c>
      <c r="D152" s="689">
        <f t="shared" si="16"/>
        <v>0.125</v>
      </c>
      <c r="E152" s="1217">
        <v>0</v>
      </c>
      <c r="F152" s="1129">
        <f t="shared" si="17"/>
        <v>0</v>
      </c>
      <c r="L152" s="129"/>
      <c r="Q152" s="129"/>
      <c r="S152" s="129"/>
    </row>
    <row r="153" spans="1:19" ht="12.75">
      <c r="A153" s="1136" t="s">
        <v>201</v>
      </c>
      <c r="B153" s="1122">
        <v>148</v>
      </c>
      <c r="C153" s="1122">
        <v>41</v>
      </c>
      <c r="D153" s="1123">
        <f t="shared" si="16"/>
        <v>0.27702702702702703</v>
      </c>
      <c r="E153" s="1218">
        <v>20</v>
      </c>
      <c r="F153" s="1130">
        <f t="shared" si="17"/>
        <v>0.48780487804878048</v>
      </c>
      <c r="L153" s="129"/>
      <c r="Q153" s="129"/>
      <c r="S153" s="129"/>
    </row>
    <row r="154" spans="1:19" ht="12.75">
      <c r="A154" s="1654" t="s">
        <v>202</v>
      </c>
      <c r="B154" s="467">
        <v>84</v>
      </c>
      <c r="C154" s="467">
        <v>3</v>
      </c>
      <c r="D154" s="690">
        <f t="shared" si="16"/>
        <v>3.5714285714285712E-2</v>
      </c>
      <c r="E154" s="1215">
        <v>2</v>
      </c>
      <c r="F154" s="1127">
        <f t="shared" si="17"/>
        <v>0.66666666666666663</v>
      </c>
      <c r="L154" s="129"/>
      <c r="Q154" s="129"/>
      <c r="S154" s="129"/>
    </row>
    <row r="155" spans="1:19" ht="12.75">
      <c r="A155" s="1276" t="s">
        <v>203</v>
      </c>
      <c r="B155" s="466">
        <v>100</v>
      </c>
      <c r="C155" s="466">
        <v>15</v>
      </c>
      <c r="D155" s="688">
        <f t="shared" si="16"/>
        <v>0.15</v>
      </c>
      <c r="E155" s="1216">
        <v>11</v>
      </c>
      <c r="F155" s="1128">
        <f t="shared" si="17"/>
        <v>0.73333333333333328</v>
      </c>
      <c r="L155" s="129"/>
      <c r="Q155" s="129"/>
      <c r="S155" s="129"/>
    </row>
    <row r="156" spans="1:19" ht="12.75">
      <c r="A156" s="1276" t="s">
        <v>204</v>
      </c>
      <c r="B156" s="466">
        <v>74</v>
      </c>
      <c r="C156" s="466">
        <v>27</v>
      </c>
      <c r="D156" s="688">
        <f t="shared" si="16"/>
        <v>0.36486486486486486</v>
      </c>
      <c r="E156" s="1216">
        <v>25</v>
      </c>
      <c r="F156" s="1128">
        <f t="shared" si="17"/>
        <v>0.92592592592592593</v>
      </c>
      <c r="L156" s="129"/>
      <c r="Q156" s="129"/>
      <c r="S156" s="129"/>
    </row>
    <row r="157" spans="1:19" ht="12.75">
      <c r="A157" s="1276" t="s">
        <v>205</v>
      </c>
      <c r="B157" s="466">
        <v>21</v>
      </c>
      <c r="C157" s="466">
        <v>11</v>
      </c>
      <c r="D157" s="688">
        <f t="shared" si="16"/>
        <v>0.52380952380952384</v>
      </c>
      <c r="E157" s="1216">
        <v>1</v>
      </c>
      <c r="F157" s="1128">
        <f t="shared" si="17"/>
        <v>9.0909090909090912E-2</v>
      </c>
      <c r="L157" s="129"/>
      <c r="Q157" s="129"/>
      <c r="S157" s="129"/>
    </row>
    <row r="158" spans="1:19" ht="12.75">
      <c r="A158" s="1276" t="s">
        <v>579</v>
      </c>
      <c r="B158" s="466">
        <v>6</v>
      </c>
      <c r="C158" s="466">
        <v>3</v>
      </c>
      <c r="D158" s="688">
        <f t="shared" si="16"/>
        <v>0.5</v>
      </c>
      <c r="E158" s="1216">
        <v>0</v>
      </c>
      <c r="F158" s="1128">
        <f t="shared" si="17"/>
        <v>0</v>
      </c>
      <c r="L158" s="129"/>
      <c r="Q158" s="129"/>
      <c r="S158" s="129"/>
    </row>
    <row r="159" spans="1:19" ht="12.75">
      <c r="A159" s="1276" t="s">
        <v>206</v>
      </c>
      <c r="B159" s="466">
        <v>14</v>
      </c>
      <c r="C159" s="466">
        <v>0</v>
      </c>
      <c r="D159" s="688">
        <f t="shared" si="16"/>
        <v>0</v>
      </c>
      <c r="E159" s="1216">
        <v>0</v>
      </c>
      <c r="F159" s="1128"/>
      <c r="L159" s="129"/>
      <c r="Q159" s="129"/>
      <c r="S159" s="129"/>
    </row>
    <row r="160" spans="1:19" ht="12.75">
      <c r="A160" s="1276" t="s">
        <v>207</v>
      </c>
      <c r="B160" s="466">
        <v>21</v>
      </c>
      <c r="C160" s="466">
        <v>11</v>
      </c>
      <c r="D160" s="688">
        <f t="shared" si="16"/>
        <v>0.52380952380952384</v>
      </c>
      <c r="E160" s="1216">
        <v>10</v>
      </c>
      <c r="F160" s="1128">
        <f t="shared" si="17"/>
        <v>0.90909090909090906</v>
      </c>
      <c r="L160" s="129"/>
      <c r="Q160" s="129"/>
      <c r="S160" s="129"/>
    </row>
    <row r="161" spans="1:19" ht="12.75">
      <c r="A161" s="1275" t="s">
        <v>208</v>
      </c>
      <c r="B161" s="518">
        <v>5</v>
      </c>
      <c r="C161" s="518">
        <v>1</v>
      </c>
      <c r="D161" s="689">
        <f t="shared" si="16"/>
        <v>0.2</v>
      </c>
      <c r="E161" s="1217">
        <v>0</v>
      </c>
      <c r="F161" s="1129">
        <f t="shared" si="17"/>
        <v>0</v>
      </c>
      <c r="L161" s="129"/>
      <c r="Q161" s="129"/>
      <c r="S161" s="129"/>
    </row>
    <row r="162" spans="1:19" ht="12.75">
      <c r="A162" s="1136" t="s">
        <v>769</v>
      </c>
      <c r="B162" s="1122">
        <v>325</v>
      </c>
      <c r="C162" s="1122">
        <v>71</v>
      </c>
      <c r="D162" s="1123">
        <f t="shared" si="16"/>
        <v>0.21846153846153846</v>
      </c>
      <c r="E162" s="1218">
        <v>49</v>
      </c>
      <c r="F162" s="1130">
        <f t="shared" si="17"/>
        <v>0.6901408450704225</v>
      </c>
      <c r="L162" s="129"/>
      <c r="Q162" s="129"/>
      <c r="S162" s="129"/>
    </row>
    <row r="163" spans="1:19" ht="12.75">
      <c r="A163" s="1654" t="s">
        <v>770</v>
      </c>
      <c r="B163" s="467">
        <v>123</v>
      </c>
      <c r="C163" s="467">
        <v>14</v>
      </c>
      <c r="D163" s="690">
        <f t="shared" si="16"/>
        <v>0.11382113821138211</v>
      </c>
      <c r="E163" s="1215">
        <v>9</v>
      </c>
      <c r="F163" s="1127">
        <f t="shared" si="17"/>
        <v>0.6428571428571429</v>
      </c>
      <c r="L163" s="129"/>
      <c r="Q163" s="129"/>
      <c r="S163" s="129"/>
    </row>
    <row r="164" spans="1:19" ht="12.75">
      <c r="A164" s="1276" t="s">
        <v>771</v>
      </c>
      <c r="B164" s="466">
        <v>111</v>
      </c>
      <c r="C164" s="466">
        <v>19</v>
      </c>
      <c r="D164" s="688">
        <f t="shared" si="16"/>
        <v>0.17117117117117117</v>
      </c>
      <c r="E164" s="1216">
        <v>6</v>
      </c>
      <c r="F164" s="1128"/>
      <c r="L164" s="129"/>
      <c r="Q164" s="129"/>
      <c r="S164" s="129"/>
    </row>
    <row r="165" spans="1:19" ht="12.75">
      <c r="A165" s="1276" t="s">
        <v>772</v>
      </c>
      <c r="B165" s="466">
        <v>31</v>
      </c>
      <c r="C165" s="466">
        <v>7</v>
      </c>
      <c r="D165" s="688">
        <f t="shared" ref="D165:D171" si="18">C165/B165</f>
        <v>0.22580645161290322</v>
      </c>
      <c r="E165" s="1216">
        <v>0</v>
      </c>
      <c r="F165" s="1128">
        <f>E165/C165</f>
        <v>0</v>
      </c>
      <c r="L165" s="129"/>
      <c r="Q165" s="129"/>
      <c r="S165" s="129"/>
    </row>
    <row r="166" spans="1:19" ht="12.75">
      <c r="A166" s="1276" t="s">
        <v>773</v>
      </c>
      <c r="B166" s="466">
        <v>39</v>
      </c>
      <c r="C166" s="466">
        <v>9</v>
      </c>
      <c r="D166" s="688">
        <f t="shared" si="18"/>
        <v>0.23076923076923078</v>
      </c>
      <c r="E166" s="1216">
        <v>0</v>
      </c>
      <c r="F166" s="1128">
        <f>E166/C166</f>
        <v>0</v>
      </c>
      <c r="L166" s="129"/>
      <c r="Q166" s="129"/>
      <c r="S166" s="129"/>
    </row>
    <row r="167" spans="1:19" ht="12.75">
      <c r="A167" s="1276" t="s">
        <v>1203</v>
      </c>
      <c r="B167" s="466">
        <v>47</v>
      </c>
      <c r="C167" s="466">
        <v>6</v>
      </c>
      <c r="D167" s="688">
        <f t="shared" si="18"/>
        <v>0.1276595744680851</v>
      </c>
      <c r="E167" s="1216">
        <v>1</v>
      </c>
      <c r="F167" s="1128">
        <f>E167/C167</f>
        <v>0.16666666666666666</v>
      </c>
      <c r="L167" s="129"/>
      <c r="Q167" s="129"/>
      <c r="S167" s="129"/>
    </row>
    <row r="168" spans="1:19" ht="12.75">
      <c r="A168" s="1276" t="s">
        <v>775</v>
      </c>
      <c r="B168" s="466">
        <v>5</v>
      </c>
      <c r="C168" s="466">
        <v>3</v>
      </c>
      <c r="D168" s="688">
        <f t="shared" si="18"/>
        <v>0.6</v>
      </c>
      <c r="E168" s="1216">
        <v>1</v>
      </c>
      <c r="F168" s="1128"/>
      <c r="L168" s="129"/>
      <c r="Q168" s="129"/>
      <c r="S168" s="129"/>
    </row>
    <row r="169" spans="1:19" ht="12.75">
      <c r="A169" s="1276" t="s">
        <v>776</v>
      </c>
      <c r="B169" s="466">
        <v>2</v>
      </c>
      <c r="C169" s="466">
        <v>2</v>
      </c>
      <c r="D169" s="688">
        <f t="shared" si="18"/>
        <v>1</v>
      </c>
      <c r="E169" s="1216">
        <v>0</v>
      </c>
      <c r="F169" s="1128">
        <f t="shared" ref="F169" si="19">E169/C169</f>
        <v>0</v>
      </c>
      <c r="L169" s="129"/>
      <c r="Q169" s="129"/>
      <c r="S169" s="129"/>
    </row>
    <row r="170" spans="1:19" ht="12.75">
      <c r="A170" s="1275" t="s">
        <v>1210</v>
      </c>
      <c r="B170" s="518">
        <v>3</v>
      </c>
      <c r="C170" s="518">
        <v>0</v>
      </c>
      <c r="D170" s="689">
        <f t="shared" si="18"/>
        <v>0</v>
      </c>
      <c r="E170" s="1217">
        <v>0</v>
      </c>
      <c r="F170" s="1274" t="s">
        <v>425</v>
      </c>
      <c r="L170" s="129"/>
      <c r="Q170" s="129"/>
      <c r="S170" s="129"/>
    </row>
    <row r="171" spans="1:19" ht="12.75">
      <c r="A171" s="1136" t="s">
        <v>777</v>
      </c>
      <c r="B171" s="1122">
        <v>361</v>
      </c>
      <c r="C171" s="1122">
        <v>60</v>
      </c>
      <c r="D171" s="1123">
        <f t="shared" si="18"/>
        <v>0.16620498614958448</v>
      </c>
      <c r="E171" s="1218">
        <v>17</v>
      </c>
      <c r="F171" s="1130">
        <f>E171/C171</f>
        <v>0.28333333333333333</v>
      </c>
      <c r="L171" s="129"/>
      <c r="Q171" s="129"/>
      <c r="S171" s="129"/>
    </row>
    <row r="172" spans="1:19" ht="12.75">
      <c r="A172" s="1119"/>
      <c r="B172" s="1120"/>
      <c r="C172" s="1120"/>
      <c r="D172" s="1121"/>
      <c r="E172" s="1219"/>
      <c r="F172" s="1131"/>
      <c r="L172" s="129"/>
      <c r="Q172" s="129"/>
      <c r="S172" s="129"/>
    </row>
    <row r="173" spans="1:19" ht="13.5" thickBot="1">
      <c r="A173" s="1137" t="s">
        <v>550</v>
      </c>
      <c r="B173" s="692">
        <v>5323</v>
      </c>
      <c r="C173" s="692">
        <v>1283</v>
      </c>
      <c r="D173" s="691">
        <f>C173/B173</f>
        <v>0.24102949464587639</v>
      </c>
      <c r="E173" s="1221">
        <v>460</v>
      </c>
      <c r="F173" s="1133">
        <f>E173/C173</f>
        <v>0.35853468433359315</v>
      </c>
      <c r="L173" s="129"/>
      <c r="Q173" s="129"/>
      <c r="S173" s="129"/>
    </row>
    <row r="174" spans="1:19" ht="12.75">
      <c r="A174" s="129" t="str">
        <f>'fiche technique'!A4</f>
        <v>Source: Enquête enseignants non permanents, DGRH A1-1, juin 2013</v>
      </c>
      <c r="L174" s="129"/>
      <c r="Q174" s="129"/>
      <c r="S174" s="129"/>
    </row>
    <row r="175" spans="1:19" ht="12.75">
      <c r="A175" s="520" t="s">
        <v>833</v>
      </c>
      <c r="B175" s="521"/>
      <c r="C175" s="519"/>
      <c r="D175" s="519"/>
      <c r="E175" s="519"/>
      <c r="F175" s="519"/>
      <c r="L175" s="129"/>
      <c r="Q175" s="129"/>
      <c r="S175" s="129"/>
    </row>
    <row r="176" spans="1:19" ht="12.75">
      <c r="A176" s="519" t="s">
        <v>216</v>
      </c>
      <c r="B176" s="519"/>
      <c r="C176" s="519"/>
      <c r="D176" s="519"/>
      <c r="E176" s="519"/>
      <c r="F176" s="519"/>
      <c r="L176" s="129"/>
      <c r="Q176" s="129"/>
      <c r="S176" s="129"/>
    </row>
    <row r="177" spans="1:22" ht="12.75">
      <c r="A177" s="519" t="s">
        <v>831</v>
      </c>
      <c r="B177" s="519"/>
      <c r="C177" s="519"/>
      <c r="D177" s="519"/>
      <c r="E177" s="519"/>
      <c r="F177" s="519"/>
      <c r="L177" s="129"/>
      <c r="Q177" s="129"/>
      <c r="S177" s="129"/>
    </row>
    <row r="178" spans="1:22" ht="12.75">
      <c r="A178" s="519" t="s">
        <v>834</v>
      </c>
      <c r="L178" s="129"/>
      <c r="Q178" s="129"/>
      <c r="S178" s="129"/>
    </row>
    <row r="179" spans="1:22" ht="12.75">
      <c r="A179" s="519"/>
      <c r="L179" s="129"/>
      <c r="Q179" s="129"/>
      <c r="S179" s="129"/>
    </row>
    <row r="180" spans="1:22" ht="12.75">
      <c r="A180" s="519"/>
      <c r="L180" s="129"/>
      <c r="Q180" s="129"/>
      <c r="S180" s="129"/>
    </row>
    <row r="181" spans="1:22" ht="12.75">
      <c r="A181" s="519"/>
      <c r="L181" s="129"/>
      <c r="Q181" s="129"/>
      <c r="S181" s="129"/>
    </row>
    <row r="182" spans="1:22" ht="12.75">
      <c r="A182" s="519"/>
      <c r="L182" s="129"/>
      <c r="Q182" s="129"/>
      <c r="S182" s="129"/>
    </row>
    <row r="183" spans="1:22">
      <c r="A183" s="519"/>
      <c r="I183" s="1223"/>
      <c r="J183" s="1223"/>
      <c r="K183" s="1223"/>
      <c r="L183" s="1224"/>
      <c r="M183" s="1223"/>
      <c r="N183" s="1223"/>
      <c r="O183" s="1223"/>
      <c r="P183" s="1223"/>
      <c r="Q183" s="1267"/>
      <c r="S183" s="1273"/>
      <c r="T183" s="1223"/>
      <c r="U183" s="1223"/>
      <c r="V183" s="1223"/>
    </row>
    <row r="184" spans="1:22">
      <c r="A184" s="519"/>
      <c r="S184" s="1273"/>
      <c r="T184" s="1223"/>
    </row>
    <row r="185" spans="1:22">
      <c r="A185" s="519"/>
      <c r="S185" s="1273"/>
      <c r="T185" s="1223"/>
    </row>
  </sheetData>
  <phoneticPr fontId="64" type="noConversion"/>
  <printOptions horizontalCentered="1"/>
  <pageMargins left="0.78740157480314965" right="0.78740157480314965" top="0.70866141732283472" bottom="0.94488188976377963" header="0.51181102362204722" footer="0.51181102362204722"/>
  <pageSetup paperSize="9" scale="90" orientation="portrait" r:id="rId1"/>
  <headerFooter alignWithMargins="0">
    <oddHeader>&amp;L&amp;"Arial,Gras"DGRH A1-1&amp;RJuin 2013</oddHeader>
    <oddFooter>&amp;L&amp;"Times New Roman,Normal"&amp;9  (Source:  enquête enseignants non permanents, DGRH A1-1, juin 2013)&amp;R&amp;"Times New Roman,Normal"&amp;9&amp;P</oddFooter>
  </headerFooter>
</worksheet>
</file>

<file path=xl/worksheets/sheet29.xml><?xml version="1.0" encoding="utf-8"?>
<worksheet xmlns="http://schemas.openxmlformats.org/spreadsheetml/2006/main" xmlns:r="http://schemas.openxmlformats.org/officeDocument/2006/relationships">
  <sheetPr codeName="Feuil33"/>
  <dimension ref="B1:I802"/>
  <sheetViews>
    <sheetView showZeros="0" workbookViewId="0">
      <selection activeCell="F25" sqref="F25"/>
    </sheetView>
  </sheetViews>
  <sheetFormatPr baseColWidth="10" defaultColWidth="10.28515625" defaultRowHeight="12.75"/>
  <cols>
    <col min="1" max="16384" width="10.28515625" style="430"/>
  </cols>
  <sheetData>
    <row r="1" spans="2:8" ht="18" customHeight="1">
      <c r="B1" s="429"/>
      <c r="C1" s="429"/>
      <c r="D1" s="429"/>
    </row>
    <row r="2" spans="2:8">
      <c r="B2" s="431"/>
      <c r="C2" s="431"/>
      <c r="D2" s="431"/>
    </row>
    <row r="3" spans="2:8">
      <c r="B3" s="431"/>
      <c r="C3" s="431"/>
      <c r="D3" s="431"/>
    </row>
    <row r="4" spans="2:8">
      <c r="B4" s="431"/>
      <c r="C4" s="431"/>
      <c r="D4" s="431"/>
    </row>
    <row r="5" spans="2:8">
      <c r="B5" s="431"/>
      <c r="C5" s="431"/>
      <c r="D5" s="431"/>
      <c r="G5" s="431"/>
      <c r="H5" s="431"/>
    </row>
    <row r="6" spans="2:8">
      <c r="B6" s="431"/>
      <c r="C6" s="431"/>
      <c r="D6" s="431"/>
    </row>
    <row r="7" spans="2:8">
      <c r="B7" s="431"/>
      <c r="C7" s="431"/>
      <c r="D7" s="431"/>
    </row>
    <row r="8" spans="2:8">
      <c r="B8" s="431"/>
      <c r="C8" s="431"/>
      <c r="D8" s="431"/>
    </row>
    <row r="9" spans="2:8">
      <c r="B9" s="431"/>
      <c r="C9" s="431"/>
      <c r="D9" s="431"/>
    </row>
    <row r="10" spans="2:8">
      <c r="B10" s="431"/>
      <c r="C10" s="431"/>
      <c r="D10" s="431"/>
    </row>
    <row r="11" spans="2:8">
      <c r="B11" s="431"/>
      <c r="C11" s="431"/>
      <c r="D11" s="431"/>
    </row>
    <row r="12" spans="2:8">
      <c r="B12" s="431"/>
      <c r="C12" s="431"/>
      <c r="D12" s="431"/>
    </row>
    <row r="13" spans="2:8">
      <c r="B13" s="431"/>
      <c r="C13" s="431"/>
      <c r="D13" s="431"/>
    </row>
    <row r="14" spans="2:8">
      <c r="B14" s="431"/>
      <c r="C14" s="431"/>
      <c r="D14" s="431"/>
    </row>
    <row r="15" spans="2:8">
      <c r="B15" s="431"/>
      <c r="C15" s="431"/>
      <c r="D15" s="431"/>
    </row>
    <row r="16" spans="2:8">
      <c r="B16" s="431"/>
      <c r="C16" s="431"/>
      <c r="D16" s="431"/>
    </row>
    <row r="17" spans="2:9">
      <c r="B17" s="431"/>
      <c r="C17" s="431"/>
      <c r="D17" s="431"/>
    </row>
    <row r="18" spans="2:9">
      <c r="B18" s="431"/>
      <c r="C18" s="431"/>
      <c r="D18" s="431"/>
    </row>
    <row r="19" spans="2:9">
      <c r="B19" s="431"/>
      <c r="C19" s="431"/>
      <c r="D19" s="431"/>
    </row>
    <row r="20" spans="2:9">
      <c r="B20" s="431"/>
      <c r="C20" s="431"/>
      <c r="D20" s="431"/>
    </row>
    <row r="21" spans="2:9">
      <c r="B21" s="431"/>
      <c r="C21" s="431"/>
      <c r="D21" s="431"/>
    </row>
    <row r="22" spans="2:9">
      <c r="B22" s="431"/>
      <c r="C22" s="431"/>
      <c r="D22" s="431"/>
    </row>
    <row r="23" spans="2:9">
      <c r="B23" s="431"/>
      <c r="C23" s="431"/>
      <c r="D23" s="431"/>
    </row>
    <row r="24" spans="2:9">
      <c r="B24" s="431"/>
      <c r="C24" s="431"/>
      <c r="D24" s="431"/>
    </row>
    <row r="25" spans="2:9">
      <c r="B25" s="431"/>
      <c r="C25" s="431"/>
      <c r="D25" s="431"/>
    </row>
    <row r="26" spans="2:9" ht="13.5" thickBot="1">
      <c r="B26" s="431"/>
      <c r="C26" s="431"/>
      <c r="D26" s="431"/>
    </row>
    <row r="27" spans="2:9" ht="26.25" customHeight="1" thickTop="1">
      <c r="B27" s="1880"/>
      <c r="C27" s="1869"/>
      <c r="D27" s="1869"/>
      <c r="E27" s="1881"/>
      <c r="F27" s="1881"/>
      <c r="G27" s="1881"/>
      <c r="H27" s="1881"/>
      <c r="I27" s="1882"/>
    </row>
    <row r="28" spans="2:9" ht="19.5" customHeight="1">
      <c r="B28" s="432"/>
      <c r="C28" s="433" t="s">
        <v>1176</v>
      </c>
      <c r="D28" s="433"/>
      <c r="E28" s="433"/>
      <c r="F28" s="433"/>
      <c r="G28" s="433"/>
      <c r="H28" s="433"/>
      <c r="I28" s="434"/>
    </row>
    <row r="29" spans="2:9" ht="19.5" customHeight="1" thickBot="1">
      <c r="B29" s="1883"/>
      <c r="C29" s="1884"/>
      <c r="D29" s="1884"/>
      <c r="E29" s="1885"/>
      <c r="F29" s="1885"/>
      <c r="G29" s="1885"/>
      <c r="H29" s="1885"/>
      <c r="I29" s="1886"/>
    </row>
    <row r="30" spans="2:9" ht="13.5" thickTop="1">
      <c r="B30" s="435"/>
      <c r="C30" s="435"/>
      <c r="D30" s="435"/>
    </row>
    <row r="31" spans="2:9">
      <c r="B31" s="435"/>
      <c r="C31" s="435"/>
      <c r="D31" s="435"/>
    </row>
    <row r="32" spans="2:9">
      <c r="B32" s="431"/>
      <c r="C32" s="431"/>
      <c r="D32" s="431"/>
    </row>
    <row r="33" spans="2:9" ht="15.75">
      <c r="B33" s="436" t="str">
        <f>'fiche technique'!A1</f>
        <v xml:space="preserve">Année universitaire 2012-2013 </v>
      </c>
      <c r="C33" s="437"/>
      <c r="D33" s="437"/>
      <c r="E33" s="438"/>
      <c r="F33" s="438"/>
      <c r="G33" s="438"/>
      <c r="H33" s="438"/>
      <c r="I33" s="438"/>
    </row>
    <row r="34" spans="2:9">
      <c r="B34" s="431"/>
      <c r="C34" s="431"/>
      <c r="D34" s="431"/>
    </row>
    <row r="35" spans="2:9">
      <c r="B35" s="431"/>
      <c r="C35" s="431"/>
      <c r="D35" s="431"/>
    </row>
    <row r="36" spans="2:9" ht="15.75">
      <c r="B36" s="431"/>
      <c r="C36" s="431"/>
      <c r="D36" s="431"/>
      <c r="E36" s="439"/>
    </row>
    <row r="37" spans="2:9">
      <c r="B37" s="431"/>
      <c r="C37" s="440"/>
      <c r="D37" s="431"/>
    </row>
    <row r="38" spans="2:9">
      <c r="B38" s="431"/>
      <c r="C38" s="440"/>
      <c r="D38" s="431"/>
    </row>
    <row r="39" spans="2:9">
      <c r="B39" s="431"/>
      <c r="C39" s="441"/>
      <c r="D39" s="431"/>
    </row>
    <row r="40" spans="2:9">
      <c r="B40" s="431"/>
      <c r="C40" s="441"/>
      <c r="D40" s="431"/>
    </row>
    <row r="41" spans="2:9">
      <c r="B41" s="431"/>
      <c r="C41" s="442"/>
      <c r="D41" s="431"/>
    </row>
    <row r="42" spans="2:9">
      <c r="B42" s="431"/>
      <c r="C42" s="443"/>
      <c r="D42" s="443"/>
      <c r="E42" s="444"/>
      <c r="F42" s="444"/>
      <c r="G42" s="444"/>
      <c r="H42" s="444"/>
      <c r="I42" s="444"/>
    </row>
    <row r="43" spans="2:9">
      <c r="B43" s="431"/>
      <c r="C43" s="431"/>
      <c r="D43" s="431"/>
    </row>
    <row r="44" spans="2:9">
      <c r="B44" s="431"/>
      <c r="C44" s="431"/>
      <c r="D44" s="431"/>
    </row>
    <row r="45" spans="2:9">
      <c r="B45" s="431"/>
      <c r="C45" s="431"/>
      <c r="D45" s="431"/>
    </row>
    <row r="46" spans="2:9">
      <c r="B46" s="431"/>
      <c r="C46" s="431"/>
      <c r="D46" s="431"/>
    </row>
    <row r="47" spans="2:9">
      <c r="B47" s="431"/>
      <c r="C47" s="431"/>
      <c r="D47" s="431"/>
    </row>
    <row r="48" spans="2:9">
      <c r="B48" s="431"/>
      <c r="C48" s="431"/>
      <c r="D48" s="431"/>
    </row>
    <row r="49" spans="2:9">
      <c r="B49" s="431"/>
      <c r="C49" s="431"/>
      <c r="D49" s="431"/>
    </row>
    <row r="50" spans="2:9">
      <c r="B50" s="431"/>
      <c r="C50" s="431"/>
      <c r="D50" s="431"/>
    </row>
    <row r="51" spans="2:9">
      <c r="B51" s="431"/>
      <c r="C51" s="431"/>
      <c r="D51" s="431"/>
    </row>
    <row r="52" spans="2:9">
      <c r="B52" s="431"/>
      <c r="C52" s="431"/>
      <c r="D52" s="431"/>
      <c r="F52" s="1873"/>
      <c r="G52" s="1873"/>
      <c r="H52" s="1873"/>
    </row>
    <row r="53" spans="2:9" ht="16.5" customHeight="1">
      <c r="B53" s="431"/>
      <c r="C53" s="445" t="s">
        <v>798</v>
      </c>
      <c r="D53" s="446"/>
      <c r="E53" s="437"/>
      <c r="F53" s="437"/>
      <c r="G53" s="438"/>
      <c r="H53" s="438"/>
      <c r="I53" s="446"/>
    </row>
    <row r="54" spans="2:9" ht="16.5" customHeight="1">
      <c r="B54" s="431"/>
      <c r="C54" s="446" t="s">
        <v>799</v>
      </c>
      <c r="D54" s="446"/>
      <c r="E54" s="437"/>
      <c r="F54" s="437"/>
      <c r="G54" s="438"/>
      <c r="H54" s="438"/>
      <c r="I54" s="446"/>
    </row>
    <row r="55" spans="2:9" ht="16.5" customHeight="1">
      <c r="B55" s="431"/>
      <c r="C55" s="445" t="s">
        <v>800</v>
      </c>
      <c r="D55" s="446"/>
      <c r="E55" s="437"/>
      <c r="F55" s="437"/>
      <c r="G55" s="438"/>
      <c r="H55" s="438"/>
      <c r="I55" s="446"/>
    </row>
    <row r="56" spans="2:9">
      <c r="B56" s="431"/>
      <c r="C56" s="1465" t="s">
        <v>1143</v>
      </c>
      <c r="D56" s="446"/>
      <c r="E56" s="437"/>
      <c r="F56" s="437"/>
      <c r="G56" s="438"/>
      <c r="H56" s="438"/>
      <c r="I56" s="446"/>
    </row>
    <row r="57" spans="2:9">
      <c r="B57" s="431"/>
      <c r="C57" s="447" t="s">
        <v>801</v>
      </c>
      <c r="D57" s="446"/>
      <c r="E57" s="446"/>
      <c r="F57" s="446"/>
      <c r="G57" s="446"/>
      <c r="H57" s="446"/>
      <c r="I57" s="446"/>
    </row>
    <row r="58" spans="2:9">
      <c r="B58" s="431"/>
      <c r="C58" s="448"/>
      <c r="D58" s="448"/>
    </row>
    <row r="59" spans="2:9">
      <c r="B59" s="449" t="s">
        <v>802</v>
      </c>
      <c r="C59" s="448"/>
      <c r="D59" s="448"/>
      <c r="I59" s="450" t="str">
        <f>'fiche technique'!A2</f>
        <v>juin 2013</v>
      </c>
    </row>
    <row r="60" spans="2:9">
      <c r="B60" s="448"/>
      <c r="C60" s="448"/>
      <c r="D60" s="448"/>
    </row>
    <row r="61" spans="2:9">
      <c r="B61" s="431"/>
      <c r="C61" s="448"/>
      <c r="D61" s="448"/>
    </row>
    <row r="62" spans="2:9">
      <c r="B62" s="448"/>
      <c r="C62" s="448"/>
      <c r="D62" s="448"/>
    </row>
    <row r="63" spans="2:9">
      <c r="B63" s="448"/>
      <c r="C63" s="448"/>
      <c r="D63" s="448"/>
    </row>
    <row r="64" spans="2:9">
      <c r="B64" s="448"/>
      <c r="C64" s="448"/>
      <c r="D64" s="448"/>
    </row>
    <row r="65" spans="2:4">
      <c r="B65" s="448"/>
      <c r="C65" s="448"/>
      <c r="D65" s="448"/>
    </row>
    <row r="66" spans="2:4">
      <c r="B66" s="448"/>
      <c r="C66" s="448"/>
      <c r="D66" s="448"/>
    </row>
    <row r="67" spans="2:4">
      <c r="B67" s="448"/>
      <c r="C67" s="448"/>
      <c r="D67" s="448"/>
    </row>
    <row r="68" spans="2:4">
      <c r="B68" s="448"/>
      <c r="C68" s="448"/>
      <c r="D68" s="448"/>
    </row>
    <row r="69" spans="2:4">
      <c r="B69" s="448"/>
      <c r="C69" s="448"/>
      <c r="D69" s="448"/>
    </row>
    <row r="70" spans="2:4">
      <c r="B70" s="448"/>
      <c r="C70" s="448"/>
      <c r="D70" s="448"/>
    </row>
    <row r="71" spans="2:4">
      <c r="B71" s="448"/>
      <c r="C71" s="448"/>
      <c r="D71" s="448"/>
    </row>
    <row r="72" spans="2:4">
      <c r="B72" s="448"/>
      <c r="C72" s="448"/>
      <c r="D72" s="448"/>
    </row>
    <row r="73" spans="2:4">
      <c r="B73" s="448"/>
      <c r="C73" s="448"/>
      <c r="D73" s="448"/>
    </row>
    <row r="74" spans="2:4">
      <c r="B74" s="448"/>
      <c r="C74" s="448"/>
      <c r="D74" s="448"/>
    </row>
    <row r="75" spans="2:4">
      <c r="B75" s="448"/>
      <c r="C75" s="448"/>
      <c r="D75" s="448"/>
    </row>
    <row r="76" spans="2:4">
      <c r="B76" s="448"/>
      <c r="C76" s="448"/>
      <c r="D76" s="448"/>
    </row>
    <row r="77" spans="2:4">
      <c r="B77" s="448"/>
      <c r="C77" s="448"/>
      <c r="D77" s="448"/>
    </row>
    <row r="78" spans="2:4">
      <c r="B78" s="448"/>
      <c r="C78" s="448"/>
      <c r="D78" s="448"/>
    </row>
    <row r="79" spans="2:4">
      <c r="B79" s="448"/>
      <c r="C79" s="448"/>
      <c r="D79" s="448"/>
    </row>
    <row r="80" spans="2:4">
      <c r="B80" s="448"/>
      <c r="C80" s="448"/>
      <c r="D80" s="448"/>
    </row>
    <row r="81" spans="2:4">
      <c r="B81" s="448"/>
      <c r="C81" s="448"/>
      <c r="D81" s="448"/>
    </row>
    <row r="82" spans="2:4">
      <c r="B82" s="448"/>
      <c r="C82" s="448"/>
      <c r="D82" s="448"/>
    </row>
    <row r="83" spans="2:4">
      <c r="B83" s="448"/>
      <c r="C83" s="448"/>
      <c r="D83" s="448"/>
    </row>
    <row r="84" spans="2:4">
      <c r="B84" s="448"/>
      <c r="C84" s="448"/>
      <c r="D84" s="448"/>
    </row>
    <row r="85" spans="2:4">
      <c r="B85" s="448"/>
      <c r="C85" s="448"/>
      <c r="D85" s="448"/>
    </row>
    <row r="86" spans="2:4">
      <c r="B86" s="448"/>
      <c r="C86" s="448"/>
      <c r="D86" s="448"/>
    </row>
    <row r="87" spans="2:4">
      <c r="B87" s="448"/>
      <c r="C87" s="448"/>
      <c r="D87" s="448"/>
    </row>
    <row r="88" spans="2:4">
      <c r="B88" s="448"/>
      <c r="C88" s="448"/>
      <c r="D88" s="448"/>
    </row>
    <row r="89" spans="2:4">
      <c r="B89" s="448"/>
      <c r="C89" s="448"/>
      <c r="D89" s="448"/>
    </row>
    <row r="90" spans="2:4">
      <c r="B90" s="448"/>
      <c r="C90" s="448"/>
      <c r="D90" s="448"/>
    </row>
    <row r="91" spans="2:4">
      <c r="B91" s="448"/>
      <c r="C91" s="448"/>
      <c r="D91" s="448"/>
    </row>
    <row r="92" spans="2:4">
      <c r="B92" s="448"/>
      <c r="C92" s="448"/>
      <c r="D92" s="448"/>
    </row>
    <row r="93" spans="2:4">
      <c r="B93" s="448"/>
      <c r="C93" s="448"/>
      <c r="D93" s="448"/>
    </row>
    <row r="94" spans="2:4">
      <c r="B94" s="448"/>
      <c r="C94" s="448"/>
      <c r="D94" s="448"/>
    </row>
    <row r="95" spans="2:4">
      <c r="B95" s="448"/>
      <c r="C95" s="448"/>
      <c r="D95" s="448"/>
    </row>
    <row r="96" spans="2:4">
      <c r="B96" s="448"/>
      <c r="C96" s="448"/>
      <c r="D96" s="448"/>
    </row>
    <row r="97" spans="2:4">
      <c r="B97" s="448"/>
      <c r="C97" s="448"/>
      <c r="D97" s="448"/>
    </row>
    <row r="98" spans="2:4">
      <c r="B98" s="448"/>
      <c r="C98" s="448"/>
      <c r="D98" s="448"/>
    </row>
    <row r="99" spans="2:4">
      <c r="B99" s="448"/>
      <c r="C99" s="448"/>
      <c r="D99" s="448"/>
    </row>
    <row r="100" spans="2:4">
      <c r="B100" s="448"/>
      <c r="C100" s="448"/>
      <c r="D100" s="448"/>
    </row>
    <row r="101" spans="2:4">
      <c r="B101" s="448"/>
      <c r="C101" s="448"/>
      <c r="D101" s="448"/>
    </row>
    <row r="102" spans="2:4">
      <c r="B102" s="448"/>
      <c r="C102" s="448"/>
      <c r="D102" s="448"/>
    </row>
    <row r="103" spans="2:4">
      <c r="B103" s="448"/>
      <c r="C103" s="448"/>
      <c r="D103" s="448"/>
    </row>
    <row r="104" spans="2:4">
      <c r="B104" s="448"/>
      <c r="C104" s="448"/>
      <c r="D104" s="448"/>
    </row>
    <row r="105" spans="2:4">
      <c r="B105" s="448"/>
      <c r="C105" s="448"/>
      <c r="D105" s="448"/>
    </row>
    <row r="106" spans="2:4">
      <c r="B106" s="448"/>
      <c r="C106" s="448"/>
      <c r="D106" s="448"/>
    </row>
    <row r="107" spans="2:4">
      <c r="B107" s="448"/>
      <c r="C107" s="448"/>
      <c r="D107" s="448"/>
    </row>
    <row r="108" spans="2:4">
      <c r="B108" s="448"/>
      <c r="C108" s="448"/>
      <c r="D108" s="448"/>
    </row>
    <row r="109" spans="2:4">
      <c r="B109" s="448"/>
      <c r="C109" s="448"/>
      <c r="D109" s="448"/>
    </row>
    <row r="110" spans="2:4">
      <c r="B110" s="448"/>
      <c r="C110" s="448"/>
      <c r="D110" s="448"/>
    </row>
    <row r="111" spans="2:4">
      <c r="B111" s="448"/>
      <c r="C111" s="448"/>
      <c r="D111" s="448"/>
    </row>
    <row r="112" spans="2:4">
      <c r="B112" s="448"/>
      <c r="C112" s="448"/>
      <c r="D112" s="448"/>
    </row>
    <row r="113" spans="2:4">
      <c r="B113" s="448"/>
      <c r="C113" s="448"/>
      <c r="D113" s="448"/>
    </row>
    <row r="114" spans="2:4">
      <c r="B114" s="448"/>
      <c r="C114" s="448"/>
      <c r="D114" s="448"/>
    </row>
    <row r="115" spans="2:4">
      <c r="B115" s="448"/>
      <c r="C115" s="448"/>
      <c r="D115" s="448"/>
    </row>
    <row r="116" spans="2:4">
      <c r="B116" s="448"/>
      <c r="C116" s="448"/>
      <c r="D116" s="448"/>
    </row>
    <row r="117" spans="2:4">
      <c r="B117" s="448"/>
      <c r="C117" s="448"/>
      <c r="D117" s="448"/>
    </row>
    <row r="118" spans="2:4">
      <c r="B118" s="448"/>
      <c r="C118" s="448"/>
      <c r="D118" s="448"/>
    </row>
    <row r="119" spans="2:4">
      <c r="B119" s="448"/>
      <c r="C119" s="448"/>
      <c r="D119" s="448"/>
    </row>
    <row r="120" spans="2:4">
      <c r="B120" s="448"/>
      <c r="C120" s="448"/>
      <c r="D120" s="448"/>
    </row>
    <row r="121" spans="2:4">
      <c r="B121" s="448"/>
      <c r="C121" s="448"/>
      <c r="D121" s="448"/>
    </row>
    <row r="122" spans="2:4">
      <c r="B122" s="448"/>
      <c r="C122" s="448"/>
      <c r="D122" s="448"/>
    </row>
    <row r="123" spans="2:4">
      <c r="B123" s="448"/>
      <c r="C123" s="448"/>
      <c r="D123" s="448"/>
    </row>
    <row r="124" spans="2:4">
      <c r="B124" s="448"/>
      <c r="C124" s="448"/>
      <c r="D124" s="448"/>
    </row>
    <row r="125" spans="2:4">
      <c r="B125" s="448"/>
      <c r="C125" s="448"/>
      <c r="D125" s="448"/>
    </row>
    <row r="126" spans="2:4">
      <c r="B126" s="448"/>
      <c r="C126" s="448"/>
      <c r="D126" s="448"/>
    </row>
    <row r="127" spans="2:4">
      <c r="B127" s="448"/>
      <c r="C127" s="448"/>
      <c r="D127" s="448"/>
    </row>
    <row r="128" spans="2:4">
      <c r="B128" s="448"/>
      <c r="C128" s="448"/>
      <c r="D128" s="448"/>
    </row>
    <row r="129" spans="2:4">
      <c r="B129" s="448"/>
      <c r="C129" s="448"/>
      <c r="D129" s="448"/>
    </row>
    <row r="130" spans="2:4">
      <c r="B130" s="448"/>
      <c r="C130" s="448"/>
      <c r="D130" s="448"/>
    </row>
    <row r="131" spans="2:4">
      <c r="B131" s="448"/>
      <c r="C131" s="448"/>
      <c r="D131" s="448"/>
    </row>
    <row r="132" spans="2:4">
      <c r="B132" s="448"/>
      <c r="C132" s="448"/>
      <c r="D132" s="448"/>
    </row>
    <row r="133" spans="2:4">
      <c r="B133" s="448"/>
      <c r="C133" s="448"/>
      <c r="D133" s="448"/>
    </row>
    <row r="134" spans="2:4">
      <c r="B134" s="448"/>
      <c r="C134" s="448"/>
      <c r="D134" s="448"/>
    </row>
    <row r="135" spans="2:4">
      <c r="B135" s="448"/>
      <c r="C135" s="448"/>
      <c r="D135" s="448"/>
    </row>
    <row r="136" spans="2:4">
      <c r="B136" s="448"/>
      <c r="C136" s="448"/>
      <c r="D136" s="448"/>
    </row>
    <row r="137" spans="2:4">
      <c r="B137" s="448"/>
      <c r="C137" s="448"/>
      <c r="D137" s="448"/>
    </row>
    <row r="138" spans="2:4">
      <c r="B138" s="448"/>
      <c r="C138" s="448"/>
      <c r="D138" s="448"/>
    </row>
    <row r="139" spans="2:4">
      <c r="B139" s="448"/>
      <c r="C139" s="448"/>
      <c r="D139" s="448"/>
    </row>
    <row r="140" spans="2:4">
      <c r="B140" s="448"/>
      <c r="C140" s="448"/>
      <c r="D140" s="448"/>
    </row>
    <row r="141" spans="2:4">
      <c r="B141" s="448"/>
      <c r="C141" s="448"/>
      <c r="D141" s="448"/>
    </row>
    <row r="142" spans="2:4">
      <c r="B142" s="448"/>
      <c r="C142" s="448"/>
      <c r="D142" s="448"/>
    </row>
    <row r="143" spans="2:4">
      <c r="B143" s="448"/>
      <c r="C143" s="448"/>
      <c r="D143" s="448"/>
    </row>
    <row r="144" spans="2:4">
      <c r="B144" s="448"/>
      <c r="C144" s="448"/>
      <c r="D144" s="448"/>
    </row>
    <row r="145" spans="2:4">
      <c r="B145" s="448"/>
      <c r="C145" s="448"/>
      <c r="D145" s="448"/>
    </row>
    <row r="146" spans="2:4">
      <c r="B146" s="448"/>
      <c r="C146" s="448"/>
      <c r="D146" s="448"/>
    </row>
    <row r="147" spans="2:4">
      <c r="B147" s="448"/>
      <c r="C147" s="448"/>
      <c r="D147" s="448"/>
    </row>
    <row r="148" spans="2:4">
      <c r="B148" s="448"/>
      <c r="C148" s="448"/>
      <c r="D148" s="448"/>
    </row>
    <row r="149" spans="2:4">
      <c r="B149" s="448"/>
      <c r="C149" s="448"/>
      <c r="D149" s="448"/>
    </row>
    <row r="150" spans="2:4">
      <c r="B150" s="448"/>
      <c r="C150" s="448"/>
      <c r="D150" s="448"/>
    </row>
    <row r="151" spans="2:4">
      <c r="B151" s="448"/>
      <c r="C151" s="448"/>
      <c r="D151" s="448"/>
    </row>
    <row r="152" spans="2:4">
      <c r="B152" s="448"/>
      <c r="C152" s="448"/>
      <c r="D152" s="448"/>
    </row>
    <row r="153" spans="2:4">
      <c r="B153" s="448"/>
      <c r="C153" s="448"/>
      <c r="D153" s="448"/>
    </row>
    <row r="154" spans="2:4">
      <c r="B154" s="448"/>
      <c r="C154" s="448"/>
      <c r="D154" s="448"/>
    </row>
    <row r="155" spans="2:4">
      <c r="B155" s="448"/>
      <c r="C155" s="448"/>
      <c r="D155" s="448"/>
    </row>
    <row r="156" spans="2:4">
      <c r="B156" s="448"/>
      <c r="C156" s="448"/>
      <c r="D156" s="448"/>
    </row>
    <row r="157" spans="2:4">
      <c r="B157" s="448"/>
      <c r="C157" s="448"/>
      <c r="D157" s="448"/>
    </row>
    <row r="158" spans="2:4">
      <c r="B158" s="448"/>
      <c r="C158" s="448"/>
      <c r="D158" s="448"/>
    </row>
    <row r="159" spans="2:4">
      <c r="B159" s="448"/>
      <c r="C159" s="448"/>
      <c r="D159" s="448"/>
    </row>
    <row r="160" spans="2:4">
      <c r="B160" s="448"/>
      <c r="C160" s="448"/>
      <c r="D160" s="448"/>
    </row>
    <row r="161" spans="2:4">
      <c r="B161" s="448"/>
      <c r="C161" s="448"/>
      <c r="D161" s="448"/>
    </row>
    <row r="162" spans="2:4">
      <c r="B162" s="448"/>
      <c r="C162" s="448"/>
      <c r="D162" s="448"/>
    </row>
    <row r="163" spans="2:4">
      <c r="B163" s="448"/>
      <c r="C163" s="448"/>
      <c r="D163" s="448"/>
    </row>
    <row r="164" spans="2:4">
      <c r="B164" s="448"/>
      <c r="C164" s="448"/>
      <c r="D164" s="448"/>
    </row>
    <row r="165" spans="2:4">
      <c r="B165" s="448"/>
      <c r="C165" s="448"/>
      <c r="D165" s="448"/>
    </row>
    <row r="166" spans="2:4">
      <c r="B166" s="448"/>
      <c r="C166" s="448"/>
      <c r="D166" s="448"/>
    </row>
    <row r="167" spans="2:4">
      <c r="B167" s="448"/>
      <c r="C167" s="448"/>
      <c r="D167" s="448"/>
    </row>
    <row r="168" spans="2:4">
      <c r="B168" s="448"/>
      <c r="C168" s="448"/>
      <c r="D168" s="448"/>
    </row>
    <row r="169" spans="2:4">
      <c r="B169" s="448"/>
      <c r="C169" s="448"/>
      <c r="D169" s="448"/>
    </row>
    <row r="170" spans="2:4">
      <c r="B170" s="448"/>
      <c r="C170" s="448"/>
      <c r="D170" s="448"/>
    </row>
    <row r="171" spans="2:4">
      <c r="B171" s="448"/>
      <c r="C171" s="448"/>
      <c r="D171" s="448"/>
    </row>
    <row r="172" spans="2:4">
      <c r="B172" s="448"/>
      <c r="C172" s="448"/>
      <c r="D172" s="448"/>
    </row>
    <row r="173" spans="2:4">
      <c r="B173" s="448"/>
      <c r="C173" s="448"/>
      <c r="D173" s="448"/>
    </row>
    <row r="174" spans="2:4">
      <c r="B174" s="448"/>
      <c r="C174" s="448"/>
      <c r="D174" s="448"/>
    </row>
    <row r="175" spans="2:4">
      <c r="B175" s="448"/>
      <c r="C175" s="448"/>
      <c r="D175" s="448"/>
    </row>
    <row r="176" spans="2:4">
      <c r="B176" s="448"/>
      <c r="C176" s="448"/>
      <c r="D176" s="448"/>
    </row>
    <row r="177" spans="2:4">
      <c r="B177" s="448"/>
      <c r="C177" s="448"/>
      <c r="D177" s="448"/>
    </row>
    <row r="178" spans="2:4">
      <c r="B178" s="448"/>
      <c r="C178" s="448"/>
      <c r="D178" s="448"/>
    </row>
    <row r="179" spans="2:4">
      <c r="B179" s="448"/>
      <c r="C179" s="448"/>
      <c r="D179" s="448"/>
    </row>
    <row r="180" spans="2:4">
      <c r="B180" s="448"/>
      <c r="C180" s="448"/>
      <c r="D180" s="448"/>
    </row>
    <row r="181" spans="2:4">
      <c r="B181" s="448"/>
      <c r="C181" s="448"/>
      <c r="D181" s="448"/>
    </row>
    <row r="182" spans="2:4">
      <c r="B182" s="448"/>
      <c r="C182" s="448"/>
      <c r="D182" s="448"/>
    </row>
    <row r="183" spans="2:4">
      <c r="B183" s="448"/>
      <c r="C183" s="448"/>
      <c r="D183" s="448"/>
    </row>
    <row r="184" spans="2:4">
      <c r="B184" s="448"/>
      <c r="C184" s="448"/>
      <c r="D184" s="448"/>
    </row>
    <row r="185" spans="2:4">
      <c r="B185" s="448"/>
      <c r="C185" s="448"/>
      <c r="D185" s="448"/>
    </row>
    <row r="186" spans="2:4">
      <c r="B186" s="448"/>
      <c r="C186" s="448"/>
      <c r="D186" s="448"/>
    </row>
    <row r="187" spans="2:4">
      <c r="B187" s="448"/>
      <c r="C187" s="448"/>
      <c r="D187" s="448"/>
    </row>
    <row r="188" spans="2:4">
      <c r="B188" s="448"/>
      <c r="C188" s="448"/>
      <c r="D188" s="448"/>
    </row>
    <row r="189" spans="2:4">
      <c r="B189" s="448"/>
      <c r="C189" s="448"/>
      <c r="D189" s="448"/>
    </row>
    <row r="190" spans="2:4">
      <c r="B190" s="448"/>
      <c r="C190" s="448"/>
      <c r="D190" s="448"/>
    </row>
    <row r="191" spans="2:4">
      <c r="B191" s="448"/>
      <c r="C191" s="448"/>
      <c r="D191" s="448"/>
    </row>
    <row r="192" spans="2:4">
      <c r="B192" s="448"/>
      <c r="C192" s="448"/>
      <c r="D192" s="448"/>
    </row>
    <row r="193" spans="2:4">
      <c r="B193" s="448"/>
      <c r="C193" s="448"/>
      <c r="D193" s="448"/>
    </row>
    <row r="194" spans="2:4">
      <c r="B194" s="448"/>
      <c r="C194" s="448"/>
      <c r="D194" s="448"/>
    </row>
    <row r="195" spans="2:4">
      <c r="B195" s="448"/>
      <c r="C195" s="448"/>
      <c r="D195" s="448"/>
    </row>
    <row r="196" spans="2:4">
      <c r="B196" s="448"/>
      <c r="C196" s="448"/>
      <c r="D196" s="448"/>
    </row>
    <row r="197" spans="2:4">
      <c r="B197" s="448"/>
      <c r="C197" s="448"/>
      <c r="D197" s="448"/>
    </row>
    <row r="198" spans="2:4">
      <c r="B198" s="448"/>
      <c r="C198" s="448"/>
      <c r="D198" s="448"/>
    </row>
    <row r="199" spans="2:4">
      <c r="B199" s="448"/>
      <c r="C199" s="448"/>
      <c r="D199" s="448"/>
    </row>
    <row r="200" spans="2:4">
      <c r="B200" s="448"/>
      <c r="C200" s="448"/>
      <c r="D200" s="448"/>
    </row>
    <row r="201" spans="2:4">
      <c r="B201" s="448"/>
      <c r="C201" s="448"/>
      <c r="D201" s="448"/>
    </row>
    <row r="202" spans="2:4">
      <c r="B202" s="448"/>
      <c r="C202" s="448"/>
      <c r="D202" s="448"/>
    </row>
    <row r="203" spans="2:4">
      <c r="B203" s="448"/>
      <c r="C203" s="448"/>
      <c r="D203" s="448"/>
    </row>
    <row r="204" spans="2:4">
      <c r="B204" s="448"/>
      <c r="C204" s="448"/>
      <c r="D204" s="448"/>
    </row>
    <row r="205" spans="2:4">
      <c r="B205" s="448"/>
      <c r="C205" s="448"/>
      <c r="D205" s="448"/>
    </row>
    <row r="206" spans="2:4">
      <c r="B206" s="448"/>
      <c r="C206" s="448"/>
      <c r="D206" s="448"/>
    </row>
    <row r="207" spans="2:4">
      <c r="B207" s="448"/>
      <c r="C207" s="448"/>
      <c r="D207" s="448"/>
    </row>
    <row r="208" spans="2:4">
      <c r="B208" s="448"/>
      <c r="C208" s="448"/>
      <c r="D208" s="448"/>
    </row>
    <row r="209" spans="2:4">
      <c r="B209" s="448"/>
      <c r="C209" s="448"/>
      <c r="D209" s="448"/>
    </row>
    <row r="210" spans="2:4">
      <c r="B210" s="448"/>
      <c r="C210" s="448"/>
      <c r="D210" s="448"/>
    </row>
    <row r="211" spans="2:4">
      <c r="B211" s="448"/>
      <c r="C211" s="448"/>
      <c r="D211" s="448"/>
    </row>
    <row r="212" spans="2:4">
      <c r="B212" s="448"/>
      <c r="C212" s="448"/>
      <c r="D212" s="448"/>
    </row>
    <row r="213" spans="2:4">
      <c r="B213" s="448"/>
      <c r="C213" s="448"/>
      <c r="D213" s="448"/>
    </row>
    <row r="214" spans="2:4">
      <c r="B214" s="448"/>
      <c r="C214" s="448"/>
      <c r="D214" s="448"/>
    </row>
    <row r="215" spans="2:4">
      <c r="B215" s="448"/>
      <c r="C215" s="448"/>
      <c r="D215" s="448"/>
    </row>
    <row r="216" spans="2:4">
      <c r="B216" s="448"/>
      <c r="C216" s="448"/>
      <c r="D216" s="448"/>
    </row>
    <row r="217" spans="2:4">
      <c r="B217" s="448"/>
      <c r="C217" s="448"/>
      <c r="D217" s="448"/>
    </row>
    <row r="218" spans="2:4">
      <c r="B218" s="448"/>
      <c r="C218" s="448"/>
      <c r="D218" s="448"/>
    </row>
    <row r="219" spans="2:4">
      <c r="B219" s="448"/>
      <c r="C219" s="448"/>
      <c r="D219" s="448"/>
    </row>
    <row r="220" spans="2:4">
      <c r="B220" s="448"/>
      <c r="C220" s="448"/>
      <c r="D220" s="448"/>
    </row>
    <row r="221" spans="2:4">
      <c r="B221" s="448"/>
      <c r="C221" s="448"/>
      <c r="D221" s="448"/>
    </row>
    <row r="222" spans="2:4">
      <c r="B222" s="448"/>
      <c r="C222" s="448"/>
      <c r="D222" s="448"/>
    </row>
    <row r="223" spans="2:4">
      <c r="B223" s="448"/>
      <c r="C223" s="448"/>
      <c r="D223" s="448"/>
    </row>
    <row r="224" spans="2:4">
      <c r="B224" s="448"/>
      <c r="C224" s="448"/>
      <c r="D224" s="448"/>
    </row>
    <row r="225" spans="2:4">
      <c r="B225" s="448"/>
      <c r="C225" s="448"/>
      <c r="D225" s="448"/>
    </row>
    <row r="226" spans="2:4">
      <c r="B226" s="448"/>
      <c r="C226" s="448"/>
      <c r="D226" s="448"/>
    </row>
    <row r="227" spans="2:4">
      <c r="B227" s="448"/>
      <c r="C227" s="448"/>
      <c r="D227" s="448"/>
    </row>
    <row r="228" spans="2:4">
      <c r="B228" s="448"/>
      <c r="C228" s="448"/>
      <c r="D228" s="448"/>
    </row>
    <row r="229" spans="2:4">
      <c r="B229" s="448"/>
      <c r="C229" s="448"/>
      <c r="D229" s="448"/>
    </row>
    <row r="230" spans="2:4">
      <c r="B230" s="448"/>
      <c r="C230" s="448"/>
      <c r="D230" s="448"/>
    </row>
    <row r="231" spans="2:4">
      <c r="B231" s="448"/>
      <c r="C231" s="448"/>
      <c r="D231" s="448"/>
    </row>
    <row r="232" spans="2:4">
      <c r="B232" s="448"/>
      <c r="C232" s="448"/>
      <c r="D232" s="448"/>
    </row>
    <row r="233" spans="2:4">
      <c r="B233" s="448"/>
      <c r="C233" s="448"/>
      <c r="D233" s="448"/>
    </row>
    <row r="234" spans="2:4">
      <c r="B234" s="448"/>
      <c r="C234" s="448"/>
      <c r="D234" s="448"/>
    </row>
    <row r="235" spans="2:4">
      <c r="B235" s="448"/>
      <c r="C235" s="448"/>
      <c r="D235" s="448"/>
    </row>
    <row r="236" spans="2:4">
      <c r="B236" s="448"/>
      <c r="C236" s="448"/>
      <c r="D236" s="448"/>
    </row>
    <row r="237" spans="2:4">
      <c r="B237" s="448"/>
      <c r="C237" s="448"/>
      <c r="D237" s="448"/>
    </row>
    <row r="238" spans="2:4">
      <c r="B238" s="448"/>
      <c r="C238" s="448"/>
      <c r="D238" s="448"/>
    </row>
    <row r="239" spans="2:4">
      <c r="B239" s="448"/>
      <c r="C239" s="448"/>
      <c r="D239" s="448"/>
    </row>
    <row r="240" spans="2:4">
      <c r="B240" s="448"/>
      <c r="C240" s="448"/>
      <c r="D240" s="448"/>
    </row>
    <row r="241" spans="2:4">
      <c r="B241" s="448"/>
      <c r="C241" s="448"/>
      <c r="D241" s="448"/>
    </row>
    <row r="242" spans="2:4">
      <c r="B242" s="448"/>
      <c r="C242" s="448"/>
      <c r="D242" s="448"/>
    </row>
    <row r="243" spans="2:4">
      <c r="B243" s="448"/>
      <c r="C243" s="448"/>
      <c r="D243" s="448"/>
    </row>
    <row r="244" spans="2:4">
      <c r="B244" s="448"/>
      <c r="C244" s="448"/>
      <c r="D244" s="448"/>
    </row>
    <row r="245" spans="2:4">
      <c r="B245" s="448"/>
      <c r="C245" s="448"/>
      <c r="D245" s="448"/>
    </row>
    <row r="246" spans="2:4">
      <c r="B246" s="448"/>
      <c r="C246" s="448"/>
      <c r="D246" s="448"/>
    </row>
    <row r="247" spans="2:4">
      <c r="B247" s="448"/>
      <c r="C247" s="448"/>
      <c r="D247" s="448"/>
    </row>
    <row r="248" spans="2:4">
      <c r="B248" s="448"/>
      <c r="C248" s="448"/>
      <c r="D248" s="448"/>
    </row>
    <row r="249" spans="2:4">
      <c r="B249" s="448"/>
      <c r="C249" s="448"/>
      <c r="D249" s="448"/>
    </row>
    <row r="250" spans="2:4">
      <c r="B250" s="448"/>
      <c r="C250" s="448"/>
      <c r="D250" s="448"/>
    </row>
    <row r="251" spans="2:4">
      <c r="B251" s="448"/>
      <c r="C251" s="448"/>
      <c r="D251" s="448"/>
    </row>
    <row r="252" spans="2:4">
      <c r="B252" s="448"/>
      <c r="C252" s="448"/>
      <c r="D252" s="448"/>
    </row>
    <row r="253" spans="2:4">
      <c r="B253" s="448"/>
      <c r="C253" s="448"/>
      <c r="D253" s="448"/>
    </row>
    <row r="254" spans="2:4">
      <c r="B254" s="448"/>
      <c r="C254" s="448"/>
      <c r="D254" s="448"/>
    </row>
    <row r="255" spans="2:4">
      <c r="B255" s="448"/>
      <c r="C255" s="448"/>
      <c r="D255" s="448"/>
    </row>
    <row r="256" spans="2:4">
      <c r="B256" s="448"/>
      <c r="C256" s="448"/>
      <c r="D256" s="448"/>
    </row>
    <row r="257" spans="2:4">
      <c r="B257" s="448"/>
      <c r="C257" s="448"/>
      <c r="D257" s="448"/>
    </row>
    <row r="258" spans="2:4">
      <c r="B258" s="448"/>
      <c r="C258" s="448"/>
      <c r="D258" s="448"/>
    </row>
    <row r="259" spans="2:4">
      <c r="B259" s="448"/>
      <c r="C259" s="448"/>
      <c r="D259" s="448"/>
    </row>
    <row r="260" spans="2:4">
      <c r="B260" s="448"/>
      <c r="C260" s="448"/>
      <c r="D260" s="448"/>
    </row>
    <row r="261" spans="2:4">
      <c r="B261" s="448"/>
      <c r="C261" s="448"/>
      <c r="D261" s="448"/>
    </row>
    <row r="262" spans="2:4">
      <c r="B262" s="448"/>
      <c r="C262" s="448"/>
      <c r="D262" s="448"/>
    </row>
    <row r="263" spans="2:4">
      <c r="B263" s="448"/>
      <c r="C263" s="448"/>
      <c r="D263" s="448"/>
    </row>
    <row r="264" spans="2:4">
      <c r="B264" s="448"/>
      <c r="C264" s="448"/>
      <c r="D264" s="448"/>
    </row>
    <row r="265" spans="2:4">
      <c r="B265" s="448"/>
      <c r="C265" s="448"/>
      <c r="D265" s="448"/>
    </row>
    <row r="266" spans="2:4">
      <c r="B266" s="448"/>
      <c r="C266" s="448"/>
      <c r="D266" s="448"/>
    </row>
    <row r="267" spans="2:4">
      <c r="B267" s="448"/>
      <c r="C267" s="448"/>
      <c r="D267" s="448"/>
    </row>
    <row r="268" spans="2:4">
      <c r="B268" s="448"/>
      <c r="C268" s="448"/>
      <c r="D268" s="448"/>
    </row>
    <row r="269" spans="2:4">
      <c r="B269" s="448"/>
      <c r="C269" s="448"/>
      <c r="D269" s="448"/>
    </row>
    <row r="270" spans="2:4">
      <c r="B270" s="448"/>
      <c r="C270" s="448"/>
      <c r="D270" s="448"/>
    </row>
    <row r="271" spans="2:4">
      <c r="B271" s="448"/>
      <c r="C271" s="448"/>
      <c r="D271" s="448"/>
    </row>
    <row r="272" spans="2:4">
      <c r="B272" s="448"/>
      <c r="C272" s="448"/>
      <c r="D272" s="448"/>
    </row>
    <row r="273" spans="2:4">
      <c r="B273" s="448"/>
      <c r="C273" s="448"/>
      <c r="D273" s="448"/>
    </row>
    <row r="274" spans="2:4">
      <c r="B274" s="448"/>
      <c r="C274" s="448"/>
      <c r="D274" s="448"/>
    </row>
    <row r="275" spans="2:4">
      <c r="B275" s="448"/>
      <c r="C275" s="448"/>
      <c r="D275" s="448"/>
    </row>
    <row r="276" spans="2:4">
      <c r="B276" s="448"/>
      <c r="C276" s="448"/>
      <c r="D276" s="448"/>
    </row>
    <row r="277" spans="2:4">
      <c r="B277" s="448"/>
      <c r="C277" s="448"/>
      <c r="D277" s="448"/>
    </row>
    <row r="278" spans="2:4">
      <c r="B278" s="448"/>
      <c r="C278" s="448"/>
      <c r="D278" s="448"/>
    </row>
    <row r="279" spans="2:4">
      <c r="B279" s="448"/>
      <c r="C279" s="448"/>
      <c r="D279" s="448"/>
    </row>
    <row r="280" spans="2:4">
      <c r="B280" s="448"/>
      <c r="C280" s="448"/>
      <c r="D280" s="448"/>
    </row>
    <row r="281" spans="2:4">
      <c r="B281" s="448"/>
      <c r="C281" s="448"/>
      <c r="D281" s="448"/>
    </row>
    <row r="282" spans="2:4">
      <c r="B282" s="448"/>
      <c r="C282" s="448"/>
      <c r="D282" s="448"/>
    </row>
    <row r="283" spans="2:4">
      <c r="B283" s="448"/>
      <c r="C283" s="448"/>
      <c r="D283" s="448"/>
    </row>
    <row r="284" spans="2:4">
      <c r="B284" s="448"/>
      <c r="C284" s="448"/>
      <c r="D284" s="448"/>
    </row>
    <row r="285" spans="2:4">
      <c r="B285" s="448"/>
      <c r="C285" s="448"/>
      <c r="D285" s="448"/>
    </row>
    <row r="286" spans="2:4">
      <c r="B286" s="448"/>
      <c r="C286" s="448"/>
      <c r="D286" s="448"/>
    </row>
    <row r="287" spans="2:4">
      <c r="B287" s="448"/>
      <c r="C287" s="448"/>
      <c r="D287" s="448"/>
    </row>
    <row r="288" spans="2:4">
      <c r="B288" s="448"/>
      <c r="C288" s="448"/>
      <c r="D288" s="448"/>
    </row>
    <row r="289" spans="2:4">
      <c r="B289" s="448"/>
      <c r="C289" s="448"/>
      <c r="D289" s="448"/>
    </row>
    <row r="290" spans="2:4">
      <c r="B290" s="448"/>
      <c r="C290" s="448"/>
      <c r="D290" s="448"/>
    </row>
    <row r="291" spans="2:4">
      <c r="B291" s="448"/>
      <c r="C291" s="448"/>
      <c r="D291" s="448"/>
    </row>
    <row r="292" spans="2:4">
      <c r="B292" s="448"/>
      <c r="C292" s="448"/>
      <c r="D292" s="448"/>
    </row>
    <row r="293" spans="2:4">
      <c r="B293" s="448"/>
      <c r="C293" s="448"/>
      <c r="D293" s="448"/>
    </row>
    <row r="294" spans="2:4">
      <c r="B294" s="448"/>
      <c r="C294" s="448"/>
      <c r="D294" s="448"/>
    </row>
    <row r="295" spans="2:4">
      <c r="B295" s="448"/>
      <c r="C295" s="448"/>
      <c r="D295" s="448"/>
    </row>
    <row r="296" spans="2:4">
      <c r="B296" s="448"/>
      <c r="C296" s="448"/>
      <c r="D296" s="448"/>
    </row>
    <row r="297" spans="2:4">
      <c r="B297" s="448"/>
      <c r="C297" s="448"/>
      <c r="D297" s="448"/>
    </row>
    <row r="298" spans="2:4">
      <c r="B298" s="448"/>
      <c r="C298" s="448"/>
      <c r="D298" s="448"/>
    </row>
    <row r="299" spans="2:4">
      <c r="B299" s="448"/>
      <c r="C299" s="448"/>
      <c r="D299" s="448"/>
    </row>
    <row r="300" spans="2:4">
      <c r="B300" s="448"/>
      <c r="C300" s="448"/>
      <c r="D300" s="448"/>
    </row>
    <row r="301" spans="2:4">
      <c r="B301" s="448"/>
      <c r="C301" s="448"/>
      <c r="D301" s="448"/>
    </row>
    <row r="302" spans="2:4">
      <c r="B302" s="448"/>
      <c r="C302" s="448"/>
      <c r="D302" s="448"/>
    </row>
    <row r="303" spans="2:4">
      <c r="B303" s="448"/>
      <c r="C303" s="448"/>
      <c r="D303" s="448"/>
    </row>
    <row r="304" spans="2:4">
      <c r="B304" s="448"/>
      <c r="C304" s="448"/>
      <c r="D304" s="448"/>
    </row>
    <row r="305" spans="2:4">
      <c r="B305" s="448"/>
      <c r="C305" s="448"/>
      <c r="D305" s="448"/>
    </row>
    <row r="306" spans="2:4">
      <c r="B306" s="448"/>
      <c r="C306" s="448"/>
      <c r="D306" s="448"/>
    </row>
    <row r="307" spans="2:4">
      <c r="B307" s="448"/>
      <c r="C307" s="448"/>
      <c r="D307" s="448"/>
    </row>
    <row r="308" spans="2:4">
      <c r="B308" s="448"/>
      <c r="C308" s="448"/>
      <c r="D308" s="448"/>
    </row>
    <row r="309" spans="2:4">
      <c r="B309" s="448"/>
      <c r="C309" s="448"/>
      <c r="D309" s="448"/>
    </row>
    <row r="310" spans="2:4">
      <c r="B310" s="448"/>
      <c r="C310" s="448"/>
      <c r="D310" s="448"/>
    </row>
    <row r="311" spans="2:4">
      <c r="B311" s="448"/>
      <c r="C311" s="448"/>
      <c r="D311" s="448"/>
    </row>
    <row r="312" spans="2:4">
      <c r="B312" s="448"/>
      <c r="C312" s="448"/>
      <c r="D312" s="448"/>
    </row>
    <row r="313" spans="2:4">
      <c r="B313" s="448"/>
      <c r="C313" s="448"/>
      <c r="D313" s="448"/>
    </row>
    <row r="314" spans="2:4">
      <c r="B314" s="448"/>
      <c r="C314" s="448"/>
      <c r="D314" s="448"/>
    </row>
    <row r="315" spans="2:4">
      <c r="B315" s="448"/>
      <c r="C315" s="448"/>
      <c r="D315" s="448"/>
    </row>
    <row r="316" spans="2:4">
      <c r="B316" s="448"/>
      <c r="C316" s="448"/>
      <c r="D316" s="448"/>
    </row>
    <row r="317" spans="2:4">
      <c r="B317" s="448"/>
      <c r="C317" s="448"/>
      <c r="D317" s="448"/>
    </row>
    <row r="318" spans="2:4">
      <c r="B318" s="448"/>
      <c r="C318" s="448"/>
      <c r="D318" s="448"/>
    </row>
    <row r="319" spans="2:4">
      <c r="B319" s="448"/>
      <c r="C319" s="448"/>
      <c r="D319" s="448"/>
    </row>
    <row r="320" spans="2:4">
      <c r="B320" s="448"/>
      <c r="C320" s="448"/>
      <c r="D320" s="448"/>
    </row>
    <row r="321" spans="2:4">
      <c r="B321" s="448"/>
      <c r="C321" s="448"/>
      <c r="D321" s="448"/>
    </row>
    <row r="322" spans="2:4">
      <c r="B322" s="448"/>
      <c r="C322" s="448"/>
      <c r="D322" s="448"/>
    </row>
    <row r="323" spans="2:4">
      <c r="B323" s="448"/>
      <c r="C323" s="448"/>
      <c r="D323" s="448"/>
    </row>
    <row r="324" spans="2:4">
      <c r="B324" s="448"/>
      <c r="C324" s="448"/>
      <c r="D324" s="448"/>
    </row>
    <row r="325" spans="2:4">
      <c r="B325" s="448"/>
      <c r="C325" s="448"/>
      <c r="D325" s="448"/>
    </row>
    <row r="326" spans="2:4">
      <c r="B326" s="448"/>
      <c r="C326" s="448"/>
      <c r="D326" s="448"/>
    </row>
    <row r="327" spans="2:4">
      <c r="B327" s="448"/>
      <c r="C327" s="448"/>
      <c r="D327" s="448"/>
    </row>
    <row r="328" spans="2:4">
      <c r="B328" s="448"/>
      <c r="C328" s="448"/>
      <c r="D328" s="448"/>
    </row>
    <row r="329" spans="2:4">
      <c r="B329" s="448"/>
      <c r="C329" s="448"/>
      <c r="D329" s="448"/>
    </row>
    <row r="330" spans="2:4">
      <c r="B330" s="448"/>
      <c r="C330" s="448"/>
      <c r="D330" s="448"/>
    </row>
    <row r="331" spans="2:4">
      <c r="B331" s="448"/>
      <c r="C331" s="448"/>
      <c r="D331" s="448"/>
    </row>
    <row r="332" spans="2:4">
      <c r="B332" s="448"/>
      <c r="C332" s="448"/>
      <c r="D332" s="448"/>
    </row>
    <row r="333" spans="2:4">
      <c r="B333" s="448"/>
      <c r="C333" s="448"/>
      <c r="D333" s="448"/>
    </row>
    <row r="334" spans="2:4">
      <c r="B334" s="448"/>
      <c r="C334" s="448"/>
      <c r="D334" s="448"/>
    </row>
    <row r="335" spans="2:4">
      <c r="B335" s="448"/>
      <c r="C335" s="448"/>
      <c r="D335" s="448"/>
    </row>
    <row r="336" spans="2:4">
      <c r="B336" s="448"/>
      <c r="C336" s="448"/>
      <c r="D336" s="448"/>
    </row>
    <row r="337" spans="2:4">
      <c r="B337" s="448"/>
      <c r="C337" s="448"/>
      <c r="D337" s="448"/>
    </row>
    <row r="338" spans="2:4">
      <c r="B338" s="448"/>
      <c r="C338" s="448"/>
      <c r="D338" s="448"/>
    </row>
    <row r="339" spans="2:4">
      <c r="B339" s="448"/>
      <c r="C339" s="448"/>
      <c r="D339" s="448"/>
    </row>
    <row r="340" spans="2:4">
      <c r="B340" s="448"/>
      <c r="C340" s="448"/>
      <c r="D340" s="448"/>
    </row>
    <row r="341" spans="2:4">
      <c r="B341" s="448"/>
      <c r="C341" s="448"/>
      <c r="D341" s="448"/>
    </row>
    <row r="342" spans="2:4">
      <c r="B342" s="448"/>
      <c r="C342" s="448"/>
      <c r="D342" s="448"/>
    </row>
    <row r="343" spans="2:4">
      <c r="B343" s="448"/>
      <c r="C343" s="448"/>
      <c r="D343" s="448"/>
    </row>
    <row r="344" spans="2:4">
      <c r="B344" s="448"/>
      <c r="C344" s="448"/>
      <c r="D344" s="448"/>
    </row>
    <row r="345" spans="2:4">
      <c r="B345" s="448"/>
      <c r="C345" s="448"/>
      <c r="D345" s="448"/>
    </row>
    <row r="346" spans="2:4">
      <c r="B346" s="448"/>
      <c r="C346" s="448"/>
      <c r="D346" s="448"/>
    </row>
    <row r="347" spans="2:4">
      <c r="B347" s="448"/>
      <c r="C347" s="448"/>
      <c r="D347" s="448"/>
    </row>
    <row r="348" spans="2:4">
      <c r="B348" s="448"/>
      <c r="C348" s="448"/>
      <c r="D348" s="448"/>
    </row>
    <row r="349" spans="2:4">
      <c r="B349" s="448"/>
      <c r="C349" s="448"/>
      <c r="D349" s="448"/>
    </row>
    <row r="350" spans="2:4">
      <c r="B350" s="448"/>
      <c r="C350" s="448"/>
      <c r="D350" s="448"/>
    </row>
    <row r="351" spans="2:4">
      <c r="B351" s="448"/>
      <c r="C351" s="448"/>
      <c r="D351" s="448"/>
    </row>
    <row r="352" spans="2:4">
      <c r="B352" s="448"/>
      <c r="C352" s="448"/>
      <c r="D352" s="448"/>
    </row>
    <row r="353" spans="2:4">
      <c r="B353" s="448"/>
      <c r="C353" s="448"/>
      <c r="D353" s="448"/>
    </row>
    <row r="354" spans="2:4">
      <c r="B354" s="448"/>
      <c r="C354" s="448"/>
      <c r="D354" s="448"/>
    </row>
    <row r="355" spans="2:4">
      <c r="B355" s="448"/>
      <c r="C355" s="448"/>
      <c r="D355" s="448"/>
    </row>
    <row r="356" spans="2:4">
      <c r="B356" s="448"/>
      <c r="C356" s="448"/>
      <c r="D356" s="448"/>
    </row>
    <row r="357" spans="2:4">
      <c r="B357" s="448"/>
      <c r="C357" s="448"/>
      <c r="D357" s="448"/>
    </row>
    <row r="358" spans="2:4">
      <c r="B358" s="448"/>
      <c r="C358" s="448"/>
      <c r="D358" s="448"/>
    </row>
    <row r="359" spans="2:4">
      <c r="B359" s="448"/>
      <c r="C359" s="448"/>
      <c r="D359" s="448"/>
    </row>
    <row r="360" spans="2:4">
      <c r="B360" s="448"/>
      <c r="C360" s="448"/>
      <c r="D360" s="448"/>
    </row>
    <row r="361" spans="2:4">
      <c r="B361" s="448"/>
      <c r="C361" s="448"/>
      <c r="D361" s="448"/>
    </row>
    <row r="362" spans="2:4">
      <c r="B362" s="448"/>
      <c r="C362" s="448"/>
      <c r="D362" s="448"/>
    </row>
    <row r="363" spans="2:4">
      <c r="B363" s="448"/>
      <c r="C363" s="448"/>
      <c r="D363" s="448"/>
    </row>
    <row r="364" spans="2:4">
      <c r="B364" s="448"/>
      <c r="C364" s="448"/>
      <c r="D364" s="448"/>
    </row>
    <row r="365" spans="2:4">
      <c r="B365" s="448"/>
      <c r="C365" s="448"/>
      <c r="D365" s="448"/>
    </row>
    <row r="366" spans="2:4">
      <c r="B366" s="448"/>
      <c r="C366" s="448"/>
      <c r="D366" s="448"/>
    </row>
    <row r="367" spans="2:4">
      <c r="B367" s="448"/>
      <c r="C367" s="448"/>
      <c r="D367" s="448"/>
    </row>
    <row r="368" spans="2:4">
      <c r="B368" s="448"/>
      <c r="C368" s="448"/>
      <c r="D368" s="448"/>
    </row>
    <row r="369" spans="2:4">
      <c r="B369" s="448"/>
      <c r="C369" s="448"/>
      <c r="D369" s="448"/>
    </row>
    <row r="370" spans="2:4">
      <c r="B370" s="448"/>
      <c r="C370" s="448"/>
      <c r="D370" s="448"/>
    </row>
    <row r="371" spans="2:4">
      <c r="B371" s="448"/>
      <c r="C371" s="448"/>
      <c r="D371" s="448"/>
    </row>
    <row r="372" spans="2:4">
      <c r="B372" s="448"/>
      <c r="C372" s="448"/>
      <c r="D372" s="448"/>
    </row>
    <row r="373" spans="2:4">
      <c r="B373" s="448"/>
      <c r="C373" s="448"/>
      <c r="D373" s="448"/>
    </row>
    <row r="374" spans="2:4">
      <c r="B374" s="448"/>
      <c r="C374" s="448"/>
      <c r="D374" s="448"/>
    </row>
    <row r="375" spans="2:4">
      <c r="B375" s="448"/>
      <c r="C375" s="448"/>
      <c r="D375" s="448"/>
    </row>
    <row r="376" spans="2:4">
      <c r="B376" s="448"/>
      <c r="C376" s="448"/>
      <c r="D376" s="448"/>
    </row>
    <row r="377" spans="2:4">
      <c r="B377" s="448"/>
      <c r="C377" s="448"/>
      <c r="D377" s="448"/>
    </row>
    <row r="378" spans="2:4">
      <c r="B378" s="448"/>
      <c r="C378" s="448"/>
      <c r="D378" s="448"/>
    </row>
    <row r="379" spans="2:4">
      <c r="B379" s="448"/>
      <c r="C379" s="448"/>
      <c r="D379" s="448"/>
    </row>
    <row r="380" spans="2:4">
      <c r="B380" s="448"/>
      <c r="C380" s="448"/>
      <c r="D380" s="448"/>
    </row>
    <row r="381" spans="2:4">
      <c r="B381" s="448"/>
      <c r="C381" s="448"/>
      <c r="D381" s="448"/>
    </row>
    <row r="382" spans="2:4">
      <c r="B382" s="448"/>
      <c r="C382" s="448"/>
      <c r="D382" s="448"/>
    </row>
    <row r="383" spans="2:4">
      <c r="B383" s="448"/>
      <c r="C383" s="448"/>
      <c r="D383" s="448"/>
    </row>
    <row r="384" spans="2:4">
      <c r="B384" s="448"/>
      <c r="C384" s="448"/>
      <c r="D384" s="448"/>
    </row>
    <row r="385" spans="2:4">
      <c r="B385" s="448"/>
      <c r="C385" s="448"/>
      <c r="D385" s="448"/>
    </row>
    <row r="386" spans="2:4">
      <c r="B386" s="448"/>
      <c r="C386" s="448"/>
      <c r="D386" s="448"/>
    </row>
    <row r="387" spans="2:4">
      <c r="B387" s="448"/>
      <c r="C387" s="448"/>
      <c r="D387" s="448"/>
    </row>
    <row r="388" spans="2:4">
      <c r="B388" s="448"/>
      <c r="C388" s="448"/>
      <c r="D388" s="448"/>
    </row>
    <row r="389" spans="2:4">
      <c r="B389" s="448"/>
      <c r="C389" s="448"/>
      <c r="D389" s="448"/>
    </row>
    <row r="390" spans="2:4">
      <c r="B390" s="448"/>
      <c r="C390" s="448"/>
      <c r="D390" s="448"/>
    </row>
    <row r="391" spans="2:4">
      <c r="B391" s="448"/>
      <c r="C391" s="448"/>
      <c r="D391" s="448"/>
    </row>
    <row r="392" spans="2:4">
      <c r="B392" s="448"/>
      <c r="C392" s="448"/>
      <c r="D392" s="448"/>
    </row>
    <row r="393" spans="2:4">
      <c r="B393" s="448"/>
      <c r="C393" s="448"/>
      <c r="D393" s="448"/>
    </row>
    <row r="394" spans="2:4">
      <c r="B394" s="448"/>
      <c r="C394" s="448"/>
      <c r="D394" s="448"/>
    </row>
    <row r="395" spans="2:4">
      <c r="B395" s="448"/>
      <c r="C395" s="448"/>
      <c r="D395" s="448"/>
    </row>
    <row r="396" spans="2:4">
      <c r="B396" s="448"/>
      <c r="C396" s="448"/>
      <c r="D396" s="448"/>
    </row>
    <row r="397" spans="2:4">
      <c r="B397" s="448"/>
      <c r="C397" s="448"/>
      <c r="D397" s="448"/>
    </row>
    <row r="398" spans="2:4">
      <c r="B398" s="448"/>
      <c r="C398" s="448"/>
      <c r="D398" s="448"/>
    </row>
    <row r="399" spans="2:4">
      <c r="B399" s="448"/>
      <c r="C399" s="448"/>
      <c r="D399" s="448"/>
    </row>
    <row r="400" spans="2:4">
      <c r="B400" s="448"/>
      <c r="C400" s="448"/>
      <c r="D400" s="448"/>
    </row>
    <row r="401" spans="2:4">
      <c r="B401" s="448"/>
      <c r="C401" s="448"/>
      <c r="D401" s="448"/>
    </row>
    <row r="402" spans="2:4">
      <c r="B402" s="448"/>
      <c r="C402" s="448"/>
      <c r="D402" s="448"/>
    </row>
    <row r="403" spans="2:4">
      <c r="B403" s="448"/>
      <c r="C403" s="448"/>
      <c r="D403" s="448"/>
    </row>
    <row r="404" spans="2:4">
      <c r="B404" s="448"/>
      <c r="C404" s="448"/>
      <c r="D404" s="448"/>
    </row>
    <row r="405" spans="2:4">
      <c r="B405" s="448"/>
      <c r="C405" s="448"/>
      <c r="D405" s="448"/>
    </row>
    <row r="406" spans="2:4">
      <c r="B406" s="448"/>
      <c r="C406" s="448"/>
      <c r="D406" s="448"/>
    </row>
    <row r="407" spans="2:4">
      <c r="B407" s="448"/>
      <c r="C407" s="448"/>
      <c r="D407" s="448"/>
    </row>
    <row r="408" spans="2:4">
      <c r="B408" s="448"/>
      <c r="C408" s="448"/>
      <c r="D408" s="448"/>
    </row>
    <row r="409" spans="2:4">
      <c r="B409" s="448"/>
      <c r="C409" s="448"/>
      <c r="D409" s="448"/>
    </row>
    <row r="410" spans="2:4">
      <c r="B410" s="448"/>
      <c r="C410" s="448"/>
      <c r="D410" s="448"/>
    </row>
    <row r="411" spans="2:4">
      <c r="B411" s="448"/>
      <c r="C411" s="448"/>
      <c r="D411" s="448"/>
    </row>
    <row r="412" spans="2:4">
      <c r="B412" s="448"/>
      <c r="C412" s="448"/>
      <c r="D412" s="448"/>
    </row>
    <row r="413" spans="2:4">
      <c r="B413" s="448"/>
      <c r="C413" s="448"/>
      <c r="D413" s="448"/>
    </row>
    <row r="414" spans="2:4">
      <c r="B414" s="448"/>
      <c r="C414" s="448"/>
      <c r="D414" s="448"/>
    </row>
    <row r="415" spans="2:4">
      <c r="B415" s="448"/>
      <c r="C415" s="448"/>
      <c r="D415" s="448"/>
    </row>
    <row r="416" spans="2:4">
      <c r="B416" s="448"/>
      <c r="C416" s="448"/>
      <c r="D416" s="448"/>
    </row>
    <row r="417" spans="2:4">
      <c r="B417" s="448"/>
      <c r="C417" s="448"/>
      <c r="D417" s="448"/>
    </row>
    <row r="418" spans="2:4">
      <c r="B418" s="448"/>
      <c r="C418" s="448"/>
      <c r="D418" s="448"/>
    </row>
    <row r="419" spans="2:4">
      <c r="B419" s="448"/>
      <c r="C419" s="448"/>
      <c r="D419" s="448"/>
    </row>
    <row r="420" spans="2:4">
      <c r="B420" s="448"/>
      <c r="C420" s="448"/>
      <c r="D420" s="448"/>
    </row>
    <row r="421" spans="2:4">
      <c r="B421" s="448"/>
      <c r="C421" s="448"/>
      <c r="D421" s="448"/>
    </row>
    <row r="422" spans="2:4">
      <c r="B422" s="448"/>
      <c r="C422" s="448"/>
      <c r="D422" s="448"/>
    </row>
    <row r="423" spans="2:4">
      <c r="B423" s="448"/>
      <c r="C423" s="448"/>
      <c r="D423" s="448"/>
    </row>
    <row r="424" spans="2:4">
      <c r="B424" s="448"/>
      <c r="C424" s="448"/>
      <c r="D424" s="448"/>
    </row>
    <row r="425" spans="2:4">
      <c r="B425" s="448"/>
      <c r="C425" s="448"/>
      <c r="D425" s="448"/>
    </row>
    <row r="426" spans="2:4">
      <c r="B426" s="448"/>
      <c r="C426" s="448"/>
      <c r="D426" s="448"/>
    </row>
    <row r="427" spans="2:4">
      <c r="B427" s="448"/>
      <c r="C427" s="448"/>
      <c r="D427" s="448"/>
    </row>
    <row r="428" spans="2:4">
      <c r="B428" s="448"/>
      <c r="C428" s="448"/>
      <c r="D428" s="448"/>
    </row>
    <row r="429" spans="2:4">
      <c r="B429" s="448"/>
      <c r="C429" s="448"/>
      <c r="D429" s="448"/>
    </row>
    <row r="430" spans="2:4">
      <c r="B430" s="448"/>
      <c r="C430" s="448"/>
      <c r="D430" s="448"/>
    </row>
    <row r="431" spans="2:4">
      <c r="B431" s="448"/>
      <c r="C431" s="448"/>
      <c r="D431" s="448"/>
    </row>
    <row r="432" spans="2:4">
      <c r="B432" s="448"/>
      <c r="C432" s="448"/>
      <c r="D432" s="448"/>
    </row>
    <row r="433" spans="2:4">
      <c r="B433" s="448"/>
      <c r="C433" s="448"/>
      <c r="D433" s="448"/>
    </row>
    <row r="434" spans="2:4">
      <c r="B434" s="448"/>
      <c r="C434" s="448"/>
      <c r="D434" s="448"/>
    </row>
    <row r="435" spans="2:4">
      <c r="B435" s="448"/>
      <c r="C435" s="448"/>
      <c r="D435" s="448"/>
    </row>
    <row r="436" spans="2:4">
      <c r="B436" s="448"/>
      <c r="C436" s="448"/>
      <c r="D436" s="448"/>
    </row>
    <row r="437" spans="2:4">
      <c r="B437" s="448"/>
      <c r="C437" s="448"/>
      <c r="D437" s="448"/>
    </row>
    <row r="438" spans="2:4">
      <c r="B438" s="448"/>
      <c r="C438" s="448"/>
      <c r="D438" s="448"/>
    </row>
    <row r="439" spans="2:4">
      <c r="B439" s="448"/>
      <c r="C439" s="448"/>
      <c r="D439" s="448"/>
    </row>
    <row r="440" spans="2:4">
      <c r="B440" s="448"/>
      <c r="C440" s="448"/>
      <c r="D440" s="448"/>
    </row>
    <row r="441" spans="2:4">
      <c r="B441" s="448"/>
      <c r="C441" s="448"/>
      <c r="D441" s="448"/>
    </row>
    <row r="442" spans="2:4">
      <c r="B442" s="448"/>
      <c r="C442" s="448"/>
      <c r="D442" s="448"/>
    </row>
    <row r="443" spans="2:4">
      <c r="B443" s="448"/>
      <c r="C443" s="448"/>
      <c r="D443" s="448"/>
    </row>
    <row r="444" spans="2:4">
      <c r="B444" s="448"/>
      <c r="C444" s="448"/>
      <c r="D444" s="448"/>
    </row>
    <row r="445" spans="2:4">
      <c r="B445" s="448"/>
      <c r="C445" s="448"/>
      <c r="D445" s="448"/>
    </row>
    <row r="446" spans="2:4">
      <c r="B446" s="448"/>
      <c r="C446" s="448"/>
      <c r="D446" s="448"/>
    </row>
    <row r="447" spans="2:4">
      <c r="B447" s="448"/>
      <c r="C447" s="448"/>
      <c r="D447" s="448"/>
    </row>
    <row r="448" spans="2:4">
      <c r="B448" s="448"/>
      <c r="C448" s="448"/>
      <c r="D448" s="448"/>
    </row>
    <row r="449" spans="2:4">
      <c r="B449" s="448"/>
      <c r="C449" s="448"/>
      <c r="D449" s="448"/>
    </row>
    <row r="450" spans="2:4">
      <c r="B450" s="448"/>
      <c r="C450" s="448"/>
      <c r="D450" s="448"/>
    </row>
    <row r="451" spans="2:4">
      <c r="B451" s="448"/>
      <c r="C451" s="448"/>
      <c r="D451" s="448"/>
    </row>
    <row r="452" spans="2:4">
      <c r="B452" s="448"/>
      <c r="C452" s="448"/>
      <c r="D452" s="448"/>
    </row>
    <row r="453" spans="2:4">
      <c r="B453" s="448"/>
      <c r="C453" s="448"/>
      <c r="D453" s="448"/>
    </row>
    <row r="454" spans="2:4">
      <c r="B454" s="448"/>
      <c r="C454" s="448"/>
      <c r="D454" s="448"/>
    </row>
    <row r="455" spans="2:4">
      <c r="B455" s="448"/>
      <c r="C455" s="448"/>
      <c r="D455" s="448"/>
    </row>
    <row r="456" spans="2:4">
      <c r="B456" s="448"/>
      <c r="C456" s="448"/>
      <c r="D456" s="448"/>
    </row>
    <row r="457" spans="2:4">
      <c r="B457" s="448"/>
      <c r="C457" s="448"/>
      <c r="D457" s="448"/>
    </row>
    <row r="458" spans="2:4">
      <c r="B458" s="448"/>
      <c r="C458" s="448"/>
      <c r="D458" s="448"/>
    </row>
    <row r="459" spans="2:4">
      <c r="B459" s="448"/>
      <c r="C459" s="448"/>
      <c r="D459" s="448"/>
    </row>
    <row r="460" spans="2:4">
      <c r="B460" s="448"/>
      <c r="C460" s="448"/>
      <c r="D460" s="448"/>
    </row>
    <row r="461" spans="2:4">
      <c r="B461" s="448"/>
      <c r="C461" s="448"/>
      <c r="D461" s="448"/>
    </row>
    <row r="462" spans="2:4">
      <c r="B462" s="448"/>
      <c r="C462" s="448"/>
      <c r="D462" s="448"/>
    </row>
    <row r="463" spans="2:4">
      <c r="B463" s="448"/>
      <c r="C463" s="448"/>
      <c r="D463" s="448"/>
    </row>
    <row r="464" spans="2:4">
      <c r="B464" s="448"/>
      <c r="C464" s="448"/>
      <c r="D464" s="448"/>
    </row>
    <row r="465" spans="2:4">
      <c r="B465" s="448"/>
      <c r="C465" s="448"/>
      <c r="D465" s="448"/>
    </row>
    <row r="466" spans="2:4">
      <c r="B466" s="448"/>
      <c r="C466" s="448"/>
      <c r="D466" s="448"/>
    </row>
    <row r="467" spans="2:4">
      <c r="B467" s="448"/>
      <c r="C467" s="448"/>
      <c r="D467" s="448"/>
    </row>
    <row r="468" spans="2:4">
      <c r="B468" s="448"/>
      <c r="C468" s="448"/>
      <c r="D468" s="448"/>
    </row>
    <row r="469" spans="2:4">
      <c r="B469" s="448"/>
      <c r="C469" s="448"/>
      <c r="D469" s="448"/>
    </row>
    <row r="470" spans="2:4">
      <c r="B470" s="448"/>
      <c r="C470" s="448"/>
      <c r="D470" s="448"/>
    </row>
    <row r="471" spans="2:4">
      <c r="B471" s="448"/>
      <c r="C471" s="448"/>
      <c r="D471" s="448"/>
    </row>
    <row r="472" spans="2:4">
      <c r="B472" s="448"/>
      <c r="C472" s="448"/>
      <c r="D472" s="448"/>
    </row>
    <row r="473" spans="2:4">
      <c r="B473" s="448"/>
      <c r="C473" s="448"/>
      <c r="D473" s="448"/>
    </row>
    <row r="474" spans="2:4">
      <c r="B474" s="448"/>
      <c r="C474" s="448"/>
      <c r="D474" s="448"/>
    </row>
    <row r="475" spans="2:4">
      <c r="B475" s="448"/>
      <c r="C475" s="448"/>
      <c r="D475" s="448"/>
    </row>
    <row r="476" spans="2:4">
      <c r="B476" s="448"/>
      <c r="C476" s="448"/>
      <c r="D476" s="448"/>
    </row>
    <row r="477" spans="2:4">
      <c r="B477" s="448"/>
      <c r="C477" s="448"/>
      <c r="D477" s="448"/>
    </row>
    <row r="478" spans="2:4">
      <c r="B478" s="448"/>
      <c r="C478" s="448"/>
      <c r="D478" s="448"/>
    </row>
    <row r="479" spans="2:4">
      <c r="B479" s="448"/>
      <c r="C479" s="448"/>
      <c r="D479" s="448"/>
    </row>
    <row r="480" spans="2:4">
      <c r="B480" s="448"/>
      <c r="C480" s="448"/>
      <c r="D480" s="448"/>
    </row>
    <row r="481" spans="2:4">
      <c r="B481" s="448"/>
      <c r="C481" s="448"/>
      <c r="D481" s="448"/>
    </row>
    <row r="482" spans="2:4">
      <c r="B482" s="448"/>
      <c r="C482" s="448"/>
      <c r="D482" s="448"/>
    </row>
    <row r="483" spans="2:4">
      <c r="B483" s="448"/>
      <c r="C483" s="448"/>
      <c r="D483" s="448"/>
    </row>
    <row r="484" spans="2:4">
      <c r="B484" s="448"/>
      <c r="C484" s="448"/>
      <c r="D484" s="448"/>
    </row>
    <row r="485" spans="2:4">
      <c r="B485" s="448"/>
      <c r="C485" s="448"/>
      <c r="D485" s="448"/>
    </row>
    <row r="486" spans="2:4">
      <c r="B486" s="448"/>
      <c r="C486" s="448"/>
      <c r="D486" s="448"/>
    </row>
    <row r="487" spans="2:4">
      <c r="B487" s="448"/>
      <c r="C487" s="448"/>
      <c r="D487" s="448"/>
    </row>
    <row r="488" spans="2:4">
      <c r="B488" s="448"/>
      <c r="C488" s="448"/>
      <c r="D488" s="448"/>
    </row>
    <row r="489" spans="2:4">
      <c r="B489" s="448"/>
      <c r="C489" s="448"/>
      <c r="D489" s="448"/>
    </row>
    <row r="490" spans="2:4">
      <c r="B490" s="448"/>
      <c r="C490" s="448"/>
      <c r="D490" s="448"/>
    </row>
    <row r="491" spans="2:4">
      <c r="B491" s="448"/>
      <c r="C491" s="448"/>
      <c r="D491" s="448"/>
    </row>
    <row r="492" spans="2:4">
      <c r="B492" s="448"/>
      <c r="C492" s="448"/>
      <c r="D492" s="448"/>
    </row>
    <row r="493" spans="2:4">
      <c r="B493" s="448"/>
      <c r="C493" s="448"/>
      <c r="D493" s="448"/>
    </row>
    <row r="494" spans="2:4">
      <c r="B494" s="448"/>
      <c r="C494" s="448"/>
      <c r="D494" s="448"/>
    </row>
    <row r="495" spans="2:4">
      <c r="B495" s="448"/>
      <c r="C495" s="448"/>
      <c r="D495" s="448"/>
    </row>
    <row r="496" spans="2:4">
      <c r="B496" s="448"/>
      <c r="C496" s="448"/>
      <c r="D496" s="448"/>
    </row>
    <row r="497" spans="2:4">
      <c r="B497" s="448"/>
      <c r="C497" s="448"/>
      <c r="D497" s="448"/>
    </row>
    <row r="498" spans="2:4">
      <c r="B498" s="448"/>
      <c r="C498" s="448"/>
      <c r="D498" s="448"/>
    </row>
    <row r="499" spans="2:4">
      <c r="B499" s="448"/>
      <c r="C499" s="448"/>
      <c r="D499" s="448"/>
    </row>
    <row r="500" spans="2:4">
      <c r="B500" s="448"/>
      <c r="C500" s="448"/>
      <c r="D500" s="448"/>
    </row>
    <row r="501" spans="2:4">
      <c r="B501" s="448"/>
      <c r="C501" s="448"/>
      <c r="D501" s="448"/>
    </row>
    <row r="502" spans="2:4">
      <c r="B502" s="448"/>
      <c r="C502" s="448"/>
      <c r="D502" s="448"/>
    </row>
    <row r="503" spans="2:4">
      <c r="B503" s="448"/>
      <c r="C503" s="448"/>
      <c r="D503" s="448"/>
    </row>
    <row r="504" spans="2:4">
      <c r="B504" s="448"/>
      <c r="C504" s="448"/>
      <c r="D504" s="448"/>
    </row>
    <row r="505" spans="2:4">
      <c r="B505" s="448"/>
      <c r="C505" s="448"/>
      <c r="D505" s="448"/>
    </row>
    <row r="506" spans="2:4">
      <c r="B506" s="448"/>
      <c r="C506" s="448"/>
      <c r="D506" s="448"/>
    </row>
    <row r="507" spans="2:4">
      <c r="B507" s="448"/>
      <c r="C507" s="448"/>
      <c r="D507" s="448"/>
    </row>
    <row r="508" spans="2:4">
      <c r="B508" s="448"/>
      <c r="C508" s="448"/>
      <c r="D508" s="448"/>
    </row>
    <row r="509" spans="2:4">
      <c r="B509" s="448"/>
      <c r="C509" s="448"/>
      <c r="D509" s="448"/>
    </row>
    <row r="510" spans="2:4">
      <c r="B510" s="448"/>
      <c r="C510" s="448"/>
      <c r="D510" s="448"/>
    </row>
    <row r="511" spans="2:4">
      <c r="B511" s="448"/>
      <c r="C511" s="448"/>
      <c r="D511" s="448"/>
    </row>
    <row r="512" spans="2:4">
      <c r="B512" s="448"/>
      <c r="C512" s="448"/>
      <c r="D512" s="448"/>
    </row>
    <row r="513" spans="2:4">
      <c r="B513" s="448"/>
      <c r="C513" s="448"/>
      <c r="D513" s="448"/>
    </row>
    <row r="514" spans="2:4">
      <c r="B514" s="448"/>
      <c r="C514" s="448"/>
      <c r="D514" s="448"/>
    </row>
    <row r="515" spans="2:4">
      <c r="B515" s="448"/>
      <c r="C515" s="448"/>
      <c r="D515" s="448"/>
    </row>
    <row r="516" spans="2:4">
      <c r="B516" s="448"/>
      <c r="C516" s="448"/>
      <c r="D516" s="448"/>
    </row>
    <row r="517" spans="2:4">
      <c r="B517" s="448"/>
      <c r="C517" s="448"/>
      <c r="D517" s="448"/>
    </row>
    <row r="518" spans="2:4">
      <c r="B518" s="448"/>
      <c r="C518" s="448"/>
      <c r="D518" s="448"/>
    </row>
    <row r="519" spans="2:4">
      <c r="B519" s="448"/>
      <c r="C519" s="448"/>
      <c r="D519" s="448"/>
    </row>
    <row r="520" spans="2:4">
      <c r="B520" s="448"/>
      <c r="C520" s="448"/>
      <c r="D520" s="448"/>
    </row>
    <row r="521" spans="2:4">
      <c r="B521" s="448"/>
      <c r="C521" s="448"/>
      <c r="D521" s="448"/>
    </row>
    <row r="522" spans="2:4">
      <c r="B522" s="448"/>
      <c r="C522" s="448"/>
      <c r="D522" s="448"/>
    </row>
    <row r="523" spans="2:4">
      <c r="B523" s="448"/>
      <c r="C523" s="448"/>
      <c r="D523" s="448"/>
    </row>
    <row r="524" spans="2:4">
      <c r="B524" s="448"/>
      <c r="C524" s="448"/>
      <c r="D524" s="448"/>
    </row>
    <row r="525" spans="2:4">
      <c r="B525" s="448"/>
      <c r="C525" s="448"/>
      <c r="D525" s="448"/>
    </row>
    <row r="526" spans="2:4">
      <c r="B526" s="448"/>
      <c r="C526" s="448"/>
      <c r="D526" s="448"/>
    </row>
    <row r="527" spans="2:4">
      <c r="B527" s="448"/>
      <c r="C527" s="448"/>
      <c r="D527" s="448"/>
    </row>
    <row r="528" spans="2:4">
      <c r="B528" s="448"/>
      <c r="C528" s="448"/>
      <c r="D528" s="448"/>
    </row>
    <row r="529" spans="2:4">
      <c r="B529" s="448"/>
      <c r="C529" s="448"/>
      <c r="D529" s="448"/>
    </row>
    <row r="530" spans="2:4">
      <c r="B530" s="448"/>
      <c r="C530" s="448"/>
      <c r="D530" s="448"/>
    </row>
    <row r="531" spans="2:4">
      <c r="B531" s="448"/>
      <c r="C531" s="448"/>
      <c r="D531" s="448"/>
    </row>
    <row r="532" spans="2:4">
      <c r="B532" s="448"/>
      <c r="C532" s="448"/>
      <c r="D532" s="448"/>
    </row>
    <row r="533" spans="2:4">
      <c r="B533" s="448"/>
      <c r="C533" s="448"/>
      <c r="D533" s="448"/>
    </row>
    <row r="534" spans="2:4">
      <c r="B534" s="448"/>
      <c r="C534" s="448"/>
      <c r="D534" s="448"/>
    </row>
    <row r="535" spans="2:4">
      <c r="B535" s="448"/>
      <c r="C535" s="448"/>
      <c r="D535" s="448"/>
    </row>
    <row r="536" spans="2:4">
      <c r="B536" s="448"/>
      <c r="C536" s="448"/>
      <c r="D536" s="448"/>
    </row>
    <row r="537" spans="2:4">
      <c r="B537" s="448"/>
      <c r="C537" s="448"/>
      <c r="D537" s="448"/>
    </row>
    <row r="538" spans="2:4">
      <c r="B538" s="448"/>
      <c r="C538" s="448"/>
      <c r="D538" s="448"/>
    </row>
    <row r="539" spans="2:4">
      <c r="B539" s="448"/>
      <c r="C539" s="448"/>
      <c r="D539" s="448"/>
    </row>
    <row r="540" spans="2:4">
      <c r="B540" s="448"/>
      <c r="C540" s="448"/>
      <c r="D540" s="448"/>
    </row>
    <row r="541" spans="2:4">
      <c r="B541" s="448"/>
      <c r="C541" s="448"/>
      <c r="D541" s="448"/>
    </row>
    <row r="542" spans="2:4">
      <c r="B542" s="448"/>
      <c r="C542" s="448"/>
      <c r="D542" s="448"/>
    </row>
    <row r="543" spans="2:4">
      <c r="B543" s="448"/>
      <c r="C543" s="448"/>
      <c r="D543" s="448"/>
    </row>
    <row r="544" spans="2:4">
      <c r="B544" s="448"/>
      <c r="C544" s="448"/>
      <c r="D544" s="448"/>
    </row>
    <row r="545" spans="2:4">
      <c r="B545" s="448"/>
      <c r="C545" s="448"/>
      <c r="D545" s="448"/>
    </row>
    <row r="546" spans="2:4">
      <c r="B546" s="448"/>
      <c r="C546" s="448"/>
      <c r="D546" s="448"/>
    </row>
    <row r="547" spans="2:4">
      <c r="B547" s="448"/>
      <c r="C547" s="448"/>
      <c r="D547" s="448"/>
    </row>
    <row r="548" spans="2:4">
      <c r="B548" s="448"/>
      <c r="C548" s="448"/>
      <c r="D548" s="448"/>
    </row>
    <row r="549" spans="2:4">
      <c r="B549" s="448"/>
      <c r="C549" s="448"/>
      <c r="D549" s="448"/>
    </row>
    <row r="550" spans="2:4">
      <c r="B550" s="448"/>
      <c r="C550" s="448"/>
      <c r="D550" s="448"/>
    </row>
    <row r="551" spans="2:4">
      <c r="B551" s="448"/>
      <c r="C551" s="448"/>
      <c r="D551" s="448"/>
    </row>
    <row r="552" spans="2:4">
      <c r="B552" s="448"/>
      <c r="C552" s="448"/>
      <c r="D552" s="448"/>
    </row>
    <row r="553" spans="2:4">
      <c r="B553" s="448"/>
      <c r="C553" s="448"/>
      <c r="D553" s="448"/>
    </row>
    <row r="554" spans="2:4">
      <c r="B554" s="448"/>
      <c r="C554" s="448"/>
      <c r="D554" s="448"/>
    </row>
    <row r="555" spans="2:4">
      <c r="B555" s="448"/>
      <c r="C555" s="448"/>
      <c r="D555" s="448"/>
    </row>
    <row r="556" spans="2:4">
      <c r="B556" s="448"/>
      <c r="C556" s="448"/>
      <c r="D556" s="448"/>
    </row>
    <row r="557" spans="2:4">
      <c r="B557" s="448"/>
      <c r="C557" s="448"/>
      <c r="D557" s="448"/>
    </row>
    <row r="558" spans="2:4">
      <c r="B558" s="448"/>
      <c r="C558" s="448"/>
      <c r="D558" s="448"/>
    </row>
    <row r="559" spans="2:4">
      <c r="B559" s="448"/>
      <c r="C559" s="448"/>
      <c r="D559" s="448"/>
    </row>
    <row r="560" spans="2:4">
      <c r="B560" s="448"/>
      <c r="C560" s="448"/>
      <c r="D560" s="448"/>
    </row>
    <row r="561" spans="2:4">
      <c r="B561" s="448"/>
      <c r="C561" s="448"/>
      <c r="D561" s="448"/>
    </row>
    <row r="562" spans="2:4">
      <c r="B562" s="448"/>
      <c r="C562" s="448"/>
      <c r="D562" s="448"/>
    </row>
    <row r="563" spans="2:4">
      <c r="B563" s="448"/>
      <c r="C563" s="448"/>
      <c r="D563" s="448"/>
    </row>
    <row r="564" spans="2:4">
      <c r="B564" s="448"/>
      <c r="C564" s="448"/>
      <c r="D564" s="448"/>
    </row>
    <row r="565" spans="2:4">
      <c r="B565" s="448"/>
      <c r="C565" s="448"/>
      <c r="D565" s="448"/>
    </row>
    <row r="566" spans="2:4">
      <c r="B566" s="448"/>
      <c r="C566" s="448"/>
      <c r="D566" s="448"/>
    </row>
    <row r="567" spans="2:4">
      <c r="B567" s="448"/>
      <c r="C567" s="448"/>
      <c r="D567" s="448"/>
    </row>
    <row r="568" spans="2:4">
      <c r="B568" s="448"/>
      <c r="C568" s="448"/>
      <c r="D568" s="448"/>
    </row>
    <row r="569" spans="2:4">
      <c r="B569" s="448"/>
      <c r="C569" s="448"/>
      <c r="D569" s="448"/>
    </row>
    <row r="570" spans="2:4">
      <c r="B570" s="448"/>
      <c r="C570" s="448"/>
      <c r="D570" s="448"/>
    </row>
    <row r="571" spans="2:4">
      <c r="B571" s="448"/>
      <c r="C571" s="448"/>
      <c r="D571" s="448"/>
    </row>
    <row r="572" spans="2:4">
      <c r="B572" s="448"/>
      <c r="C572" s="448"/>
      <c r="D572" s="448"/>
    </row>
    <row r="573" spans="2:4">
      <c r="B573" s="448"/>
      <c r="C573" s="448"/>
      <c r="D573" s="448"/>
    </row>
    <row r="574" spans="2:4">
      <c r="B574" s="448"/>
      <c r="C574" s="448"/>
      <c r="D574" s="448"/>
    </row>
    <row r="575" spans="2:4">
      <c r="B575" s="448"/>
      <c r="C575" s="448"/>
      <c r="D575" s="448"/>
    </row>
    <row r="576" spans="2:4">
      <c r="B576" s="448"/>
      <c r="C576" s="448"/>
      <c r="D576" s="448"/>
    </row>
    <row r="577" spans="2:4">
      <c r="B577" s="448"/>
      <c r="C577" s="448"/>
      <c r="D577" s="448"/>
    </row>
    <row r="578" spans="2:4">
      <c r="B578" s="448"/>
      <c r="C578" s="448"/>
      <c r="D578" s="448"/>
    </row>
    <row r="579" spans="2:4">
      <c r="B579" s="448"/>
      <c r="C579" s="448"/>
      <c r="D579" s="448"/>
    </row>
    <row r="580" spans="2:4">
      <c r="B580" s="448"/>
      <c r="C580" s="448"/>
      <c r="D580" s="448"/>
    </row>
    <row r="581" spans="2:4">
      <c r="B581" s="448"/>
      <c r="C581" s="448"/>
      <c r="D581" s="448"/>
    </row>
    <row r="582" spans="2:4">
      <c r="B582" s="448"/>
      <c r="C582" s="448"/>
      <c r="D582" s="448"/>
    </row>
    <row r="583" spans="2:4">
      <c r="B583" s="448"/>
      <c r="C583" s="448"/>
      <c r="D583" s="448"/>
    </row>
    <row r="584" spans="2:4">
      <c r="B584" s="448"/>
      <c r="C584" s="448"/>
      <c r="D584" s="448"/>
    </row>
    <row r="585" spans="2:4">
      <c r="B585" s="448"/>
      <c r="C585" s="448"/>
      <c r="D585" s="448"/>
    </row>
    <row r="586" spans="2:4">
      <c r="B586" s="448"/>
      <c r="C586" s="448"/>
      <c r="D586" s="448"/>
    </row>
    <row r="587" spans="2:4">
      <c r="B587" s="448"/>
      <c r="C587" s="448"/>
      <c r="D587" s="448"/>
    </row>
    <row r="588" spans="2:4">
      <c r="B588" s="448"/>
      <c r="C588" s="448"/>
      <c r="D588" s="448"/>
    </row>
    <row r="589" spans="2:4">
      <c r="B589" s="448"/>
      <c r="C589" s="448"/>
      <c r="D589" s="448"/>
    </row>
    <row r="590" spans="2:4">
      <c r="B590" s="448"/>
      <c r="C590" s="448"/>
      <c r="D590" s="448"/>
    </row>
    <row r="591" spans="2:4">
      <c r="B591" s="448"/>
      <c r="C591" s="448"/>
      <c r="D591" s="448"/>
    </row>
    <row r="592" spans="2:4">
      <c r="B592" s="448"/>
      <c r="C592" s="448"/>
      <c r="D592" s="448"/>
    </row>
    <row r="593" spans="2:4">
      <c r="B593" s="448"/>
      <c r="C593" s="448"/>
      <c r="D593" s="448"/>
    </row>
    <row r="594" spans="2:4">
      <c r="B594" s="448"/>
      <c r="C594" s="448"/>
      <c r="D594" s="448"/>
    </row>
    <row r="595" spans="2:4">
      <c r="B595" s="448"/>
      <c r="C595" s="448"/>
      <c r="D595" s="448"/>
    </row>
    <row r="596" spans="2:4">
      <c r="B596" s="448"/>
      <c r="C596" s="448"/>
      <c r="D596" s="448"/>
    </row>
    <row r="597" spans="2:4">
      <c r="B597" s="448"/>
      <c r="C597" s="448"/>
      <c r="D597" s="448"/>
    </row>
    <row r="598" spans="2:4">
      <c r="B598" s="448"/>
      <c r="C598" s="448"/>
      <c r="D598" s="448"/>
    </row>
    <row r="599" spans="2:4">
      <c r="B599" s="448"/>
      <c r="C599" s="448"/>
      <c r="D599" s="448"/>
    </row>
    <row r="600" spans="2:4">
      <c r="B600" s="448"/>
      <c r="C600" s="448"/>
      <c r="D600" s="448"/>
    </row>
    <row r="601" spans="2:4">
      <c r="B601" s="448"/>
      <c r="C601" s="448"/>
      <c r="D601" s="448"/>
    </row>
    <row r="602" spans="2:4">
      <c r="B602" s="448"/>
      <c r="C602" s="448"/>
      <c r="D602" s="448"/>
    </row>
    <row r="603" spans="2:4">
      <c r="B603" s="448"/>
      <c r="C603" s="448"/>
      <c r="D603" s="448"/>
    </row>
    <row r="604" spans="2:4">
      <c r="B604" s="448"/>
      <c r="C604" s="448"/>
      <c r="D604" s="448"/>
    </row>
    <row r="605" spans="2:4">
      <c r="B605" s="448"/>
      <c r="C605" s="448"/>
      <c r="D605" s="448"/>
    </row>
    <row r="606" spans="2:4">
      <c r="B606" s="448"/>
      <c r="C606" s="448"/>
      <c r="D606" s="448"/>
    </row>
    <row r="607" spans="2:4">
      <c r="B607" s="448"/>
      <c r="C607" s="448"/>
      <c r="D607" s="448"/>
    </row>
    <row r="608" spans="2:4">
      <c r="B608" s="448"/>
      <c r="C608" s="448"/>
      <c r="D608" s="448"/>
    </row>
    <row r="609" spans="2:4">
      <c r="B609" s="448"/>
      <c r="C609" s="448"/>
      <c r="D609" s="448"/>
    </row>
    <row r="610" spans="2:4">
      <c r="B610" s="448"/>
      <c r="C610" s="448"/>
      <c r="D610" s="448"/>
    </row>
    <row r="611" spans="2:4">
      <c r="B611" s="448"/>
      <c r="C611" s="448"/>
      <c r="D611" s="448"/>
    </row>
    <row r="612" spans="2:4">
      <c r="B612" s="448"/>
      <c r="C612" s="448"/>
      <c r="D612" s="448"/>
    </row>
    <row r="613" spans="2:4">
      <c r="B613" s="448"/>
      <c r="C613" s="448"/>
      <c r="D613" s="448"/>
    </row>
    <row r="614" spans="2:4">
      <c r="B614" s="448"/>
      <c r="C614" s="448"/>
      <c r="D614" s="448"/>
    </row>
    <row r="615" spans="2:4">
      <c r="B615" s="448"/>
      <c r="C615" s="448"/>
      <c r="D615" s="448"/>
    </row>
    <row r="616" spans="2:4">
      <c r="B616" s="448"/>
      <c r="C616" s="448"/>
      <c r="D616" s="448"/>
    </row>
    <row r="617" spans="2:4">
      <c r="B617" s="448"/>
      <c r="C617" s="448"/>
      <c r="D617" s="448"/>
    </row>
    <row r="618" spans="2:4">
      <c r="B618" s="448"/>
      <c r="C618" s="448"/>
      <c r="D618" s="448"/>
    </row>
    <row r="619" spans="2:4">
      <c r="B619" s="448"/>
      <c r="C619" s="448"/>
      <c r="D619" s="448"/>
    </row>
    <row r="620" spans="2:4">
      <c r="B620" s="448"/>
      <c r="C620" s="448"/>
      <c r="D620" s="448"/>
    </row>
    <row r="621" spans="2:4">
      <c r="B621" s="448"/>
      <c r="C621" s="448"/>
      <c r="D621" s="448"/>
    </row>
    <row r="622" spans="2:4">
      <c r="B622" s="448"/>
      <c r="C622" s="448"/>
      <c r="D622" s="448"/>
    </row>
    <row r="623" spans="2:4">
      <c r="B623" s="448"/>
      <c r="C623" s="448"/>
      <c r="D623" s="448"/>
    </row>
    <row r="624" spans="2:4">
      <c r="B624" s="448"/>
      <c r="C624" s="448"/>
      <c r="D624" s="448"/>
    </row>
    <row r="625" spans="2:4">
      <c r="B625" s="448"/>
      <c r="C625" s="448"/>
      <c r="D625" s="448"/>
    </row>
    <row r="626" spans="2:4">
      <c r="B626" s="448"/>
      <c r="C626" s="448"/>
      <c r="D626" s="448"/>
    </row>
    <row r="627" spans="2:4">
      <c r="B627" s="448"/>
      <c r="C627" s="448"/>
      <c r="D627" s="448"/>
    </row>
    <row r="628" spans="2:4">
      <c r="B628" s="448"/>
      <c r="C628" s="448"/>
      <c r="D628" s="448"/>
    </row>
    <row r="629" spans="2:4">
      <c r="B629" s="448"/>
      <c r="C629" s="448"/>
      <c r="D629" s="448"/>
    </row>
    <row r="630" spans="2:4">
      <c r="B630" s="448"/>
      <c r="C630" s="448"/>
      <c r="D630" s="448"/>
    </row>
    <row r="631" spans="2:4">
      <c r="B631" s="448"/>
      <c r="C631" s="448"/>
      <c r="D631" s="448"/>
    </row>
    <row r="632" spans="2:4">
      <c r="B632" s="448"/>
      <c r="C632" s="448"/>
      <c r="D632" s="448"/>
    </row>
    <row r="633" spans="2:4">
      <c r="B633" s="448"/>
      <c r="C633" s="448"/>
      <c r="D633" s="448"/>
    </row>
    <row r="634" spans="2:4">
      <c r="B634" s="448"/>
      <c r="C634" s="448"/>
      <c r="D634" s="448"/>
    </row>
    <row r="635" spans="2:4">
      <c r="B635" s="448"/>
      <c r="C635" s="448"/>
      <c r="D635" s="448"/>
    </row>
    <row r="636" spans="2:4">
      <c r="B636" s="448"/>
      <c r="C636" s="448"/>
      <c r="D636" s="448"/>
    </row>
    <row r="637" spans="2:4">
      <c r="B637" s="448"/>
      <c r="C637" s="448"/>
      <c r="D637" s="448"/>
    </row>
    <row r="638" spans="2:4">
      <c r="B638" s="448"/>
      <c r="C638" s="448"/>
      <c r="D638" s="448"/>
    </row>
    <row r="639" spans="2:4">
      <c r="B639" s="448"/>
      <c r="C639" s="448"/>
      <c r="D639" s="448"/>
    </row>
    <row r="640" spans="2:4">
      <c r="B640" s="448"/>
      <c r="C640" s="448"/>
      <c r="D640" s="448"/>
    </row>
    <row r="641" spans="2:4">
      <c r="B641" s="448"/>
      <c r="C641" s="448"/>
      <c r="D641" s="448"/>
    </row>
    <row r="642" spans="2:4">
      <c r="B642" s="448"/>
      <c r="C642" s="448"/>
      <c r="D642" s="448"/>
    </row>
    <row r="643" spans="2:4">
      <c r="B643" s="448"/>
      <c r="C643" s="448"/>
      <c r="D643" s="448"/>
    </row>
    <row r="644" spans="2:4">
      <c r="B644" s="448"/>
      <c r="C644" s="448"/>
      <c r="D644" s="448"/>
    </row>
    <row r="645" spans="2:4">
      <c r="B645" s="448"/>
      <c r="C645" s="448"/>
      <c r="D645" s="448"/>
    </row>
    <row r="646" spans="2:4">
      <c r="B646" s="448"/>
      <c r="C646" s="448"/>
      <c r="D646" s="448"/>
    </row>
    <row r="647" spans="2:4">
      <c r="B647" s="448"/>
      <c r="C647" s="448"/>
      <c r="D647" s="448"/>
    </row>
    <row r="648" spans="2:4">
      <c r="B648" s="448"/>
      <c r="C648" s="448"/>
      <c r="D648" s="448"/>
    </row>
    <row r="649" spans="2:4">
      <c r="B649" s="448"/>
      <c r="C649" s="448"/>
      <c r="D649" s="448"/>
    </row>
    <row r="650" spans="2:4">
      <c r="B650" s="448"/>
      <c r="C650" s="448"/>
      <c r="D650" s="448"/>
    </row>
    <row r="651" spans="2:4">
      <c r="B651" s="448"/>
      <c r="C651" s="448"/>
      <c r="D651" s="448"/>
    </row>
    <row r="652" spans="2:4">
      <c r="B652" s="448"/>
      <c r="C652" s="448"/>
      <c r="D652" s="448"/>
    </row>
    <row r="653" spans="2:4">
      <c r="B653" s="448"/>
      <c r="C653" s="448"/>
      <c r="D653" s="448"/>
    </row>
    <row r="654" spans="2:4">
      <c r="B654" s="448"/>
      <c r="C654" s="448"/>
      <c r="D654" s="448"/>
    </row>
    <row r="655" spans="2:4">
      <c r="B655" s="448"/>
      <c r="C655" s="448"/>
      <c r="D655" s="448"/>
    </row>
    <row r="656" spans="2:4">
      <c r="B656" s="448"/>
      <c r="C656" s="448"/>
      <c r="D656" s="448"/>
    </row>
    <row r="657" spans="2:4">
      <c r="B657" s="448"/>
      <c r="C657" s="448"/>
      <c r="D657" s="448"/>
    </row>
    <row r="658" spans="2:4">
      <c r="B658" s="448"/>
      <c r="C658" s="448"/>
      <c r="D658" s="448"/>
    </row>
    <row r="659" spans="2:4">
      <c r="B659" s="448"/>
      <c r="C659" s="448"/>
      <c r="D659" s="448"/>
    </row>
    <row r="660" spans="2:4">
      <c r="B660" s="448"/>
      <c r="C660" s="448"/>
      <c r="D660" s="448"/>
    </row>
    <row r="661" spans="2:4">
      <c r="B661" s="448"/>
      <c r="C661" s="448"/>
      <c r="D661" s="448"/>
    </row>
    <row r="662" spans="2:4">
      <c r="B662" s="448"/>
      <c r="C662" s="448"/>
      <c r="D662" s="448"/>
    </row>
    <row r="663" spans="2:4">
      <c r="B663" s="448"/>
      <c r="C663" s="448"/>
      <c r="D663" s="448"/>
    </row>
    <row r="664" spans="2:4">
      <c r="B664" s="448"/>
      <c r="C664" s="448"/>
      <c r="D664" s="448"/>
    </row>
    <row r="665" spans="2:4">
      <c r="B665" s="448"/>
      <c r="C665" s="448"/>
      <c r="D665" s="448"/>
    </row>
    <row r="666" spans="2:4">
      <c r="B666" s="448"/>
      <c r="C666" s="448"/>
      <c r="D666" s="448"/>
    </row>
    <row r="667" spans="2:4">
      <c r="B667" s="448"/>
      <c r="C667" s="448"/>
      <c r="D667" s="448"/>
    </row>
    <row r="668" spans="2:4">
      <c r="B668" s="448"/>
      <c r="C668" s="448"/>
      <c r="D668" s="448"/>
    </row>
    <row r="669" spans="2:4">
      <c r="B669" s="448"/>
      <c r="C669" s="448"/>
      <c r="D669" s="448"/>
    </row>
    <row r="670" spans="2:4">
      <c r="B670" s="448"/>
      <c r="C670" s="448"/>
      <c r="D670" s="448"/>
    </row>
    <row r="671" spans="2:4">
      <c r="B671" s="448"/>
      <c r="C671" s="448"/>
      <c r="D671" s="448"/>
    </row>
    <row r="672" spans="2:4">
      <c r="B672" s="448"/>
      <c r="C672" s="448"/>
      <c r="D672" s="448"/>
    </row>
    <row r="673" spans="2:4">
      <c r="B673" s="448"/>
      <c r="C673" s="448"/>
      <c r="D673" s="448"/>
    </row>
    <row r="674" spans="2:4">
      <c r="B674" s="448"/>
      <c r="C674" s="448"/>
      <c r="D674" s="448"/>
    </row>
    <row r="675" spans="2:4">
      <c r="B675" s="448"/>
      <c r="C675" s="448"/>
      <c r="D675" s="448"/>
    </row>
    <row r="676" spans="2:4">
      <c r="B676" s="448"/>
      <c r="C676" s="448"/>
      <c r="D676" s="448"/>
    </row>
    <row r="677" spans="2:4">
      <c r="B677" s="448"/>
      <c r="C677" s="448"/>
      <c r="D677" s="448"/>
    </row>
    <row r="678" spans="2:4">
      <c r="B678" s="448"/>
      <c r="C678" s="448"/>
      <c r="D678" s="448"/>
    </row>
    <row r="679" spans="2:4">
      <c r="B679" s="448"/>
      <c r="C679" s="448"/>
      <c r="D679" s="448"/>
    </row>
    <row r="680" spans="2:4">
      <c r="B680" s="448"/>
      <c r="C680" s="448"/>
      <c r="D680" s="448"/>
    </row>
    <row r="681" spans="2:4">
      <c r="B681" s="448"/>
      <c r="C681" s="448"/>
      <c r="D681" s="448"/>
    </row>
    <row r="682" spans="2:4">
      <c r="B682" s="448"/>
      <c r="C682" s="448"/>
      <c r="D682" s="448"/>
    </row>
    <row r="683" spans="2:4">
      <c r="B683" s="448"/>
      <c r="C683" s="448"/>
      <c r="D683" s="448"/>
    </row>
    <row r="684" spans="2:4">
      <c r="B684" s="448"/>
      <c r="C684" s="448"/>
      <c r="D684" s="448"/>
    </row>
    <row r="685" spans="2:4">
      <c r="B685" s="448"/>
      <c r="C685" s="448"/>
      <c r="D685" s="448"/>
    </row>
    <row r="686" spans="2:4">
      <c r="B686" s="448"/>
      <c r="C686" s="448"/>
      <c r="D686" s="448"/>
    </row>
    <row r="687" spans="2:4">
      <c r="B687" s="448"/>
      <c r="C687" s="448"/>
      <c r="D687" s="448"/>
    </row>
    <row r="688" spans="2:4">
      <c r="B688" s="448"/>
      <c r="C688" s="448"/>
      <c r="D688" s="448"/>
    </row>
    <row r="689" spans="2:4">
      <c r="B689" s="448"/>
      <c r="C689" s="448"/>
      <c r="D689" s="448"/>
    </row>
    <row r="690" spans="2:4">
      <c r="B690" s="448"/>
      <c r="C690" s="448"/>
      <c r="D690" s="448"/>
    </row>
    <row r="691" spans="2:4">
      <c r="B691" s="448"/>
      <c r="C691" s="448"/>
      <c r="D691" s="448"/>
    </row>
    <row r="692" spans="2:4">
      <c r="B692" s="448"/>
      <c r="C692" s="448"/>
      <c r="D692" s="448"/>
    </row>
    <row r="693" spans="2:4">
      <c r="B693" s="448"/>
      <c r="C693" s="448"/>
      <c r="D693" s="448"/>
    </row>
    <row r="694" spans="2:4">
      <c r="B694" s="448"/>
      <c r="C694" s="448"/>
      <c r="D694" s="448"/>
    </row>
    <row r="695" spans="2:4">
      <c r="B695" s="448"/>
      <c r="C695" s="448"/>
      <c r="D695" s="448"/>
    </row>
    <row r="696" spans="2:4">
      <c r="B696" s="448"/>
      <c r="C696" s="448"/>
      <c r="D696" s="448"/>
    </row>
    <row r="697" spans="2:4">
      <c r="B697" s="448"/>
      <c r="C697" s="448"/>
      <c r="D697" s="448"/>
    </row>
    <row r="698" spans="2:4">
      <c r="B698" s="448"/>
      <c r="C698" s="448"/>
      <c r="D698" s="448"/>
    </row>
    <row r="699" spans="2:4">
      <c r="B699" s="448"/>
      <c r="C699" s="448"/>
      <c r="D699" s="448"/>
    </row>
    <row r="700" spans="2:4">
      <c r="B700" s="448"/>
      <c r="C700" s="448"/>
      <c r="D700" s="448"/>
    </row>
    <row r="701" spans="2:4">
      <c r="B701" s="448"/>
      <c r="C701" s="448"/>
      <c r="D701" s="448"/>
    </row>
    <row r="702" spans="2:4">
      <c r="B702" s="448"/>
      <c r="C702" s="448"/>
      <c r="D702" s="448"/>
    </row>
    <row r="703" spans="2:4">
      <c r="B703" s="448"/>
      <c r="C703" s="448"/>
      <c r="D703" s="448"/>
    </row>
    <row r="704" spans="2:4">
      <c r="B704" s="448"/>
      <c r="C704" s="448"/>
      <c r="D704" s="448"/>
    </row>
    <row r="705" spans="2:4">
      <c r="B705" s="448"/>
      <c r="C705" s="448"/>
      <c r="D705" s="448"/>
    </row>
    <row r="706" spans="2:4">
      <c r="B706" s="448"/>
      <c r="C706" s="448"/>
      <c r="D706" s="448"/>
    </row>
    <row r="707" spans="2:4">
      <c r="B707" s="448"/>
      <c r="C707" s="448"/>
      <c r="D707" s="448"/>
    </row>
    <row r="708" spans="2:4">
      <c r="B708" s="448"/>
      <c r="C708" s="448"/>
      <c r="D708" s="448"/>
    </row>
    <row r="709" spans="2:4">
      <c r="B709" s="448"/>
      <c r="C709" s="448"/>
      <c r="D709" s="448"/>
    </row>
    <row r="710" spans="2:4">
      <c r="B710" s="448"/>
      <c r="C710" s="448"/>
      <c r="D710" s="448"/>
    </row>
    <row r="711" spans="2:4">
      <c r="B711" s="448"/>
      <c r="C711" s="448"/>
      <c r="D711" s="448"/>
    </row>
    <row r="712" spans="2:4">
      <c r="B712" s="448"/>
      <c r="C712" s="448"/>
      <c r="D712" s="448"/>
    </row>
    <row r="713" spans="2:4">
      <c r="B713" s="448"/>
      <c r="C713" s="448"/>
      <c r="D713" s="448"/>
    </row>
    <row r="714" spans="2:4">
      <c r="B714" s="448"/>
      <c r="C714" s="448"/>
      <c r="D714" s="448"/>
    </row>
    <row r="715" spans="2:4">
      <c r="B715" s="448"/>
      <c r="C715" s="448"/>
      <c r="D715" s="448"/>
    </row>
    <row r="716" spans="2:4">
      <c r="B716" s="448"/>
      <c r="C716" s="448"/>
      <c r="D716" s="448"/>
    </row>
    <row r="717" spans="2:4">
      <c r="B717" s="448"/>
      <c r="C717" s="448"/>
      <c r="D717" s="448"/>
    </row>
    <row r="718" spans="2:4">
      <c r="B718" s="448"/>
      <c r="C718" s="448"/>
      <c r="D718" s="448"/>
    </row>
    <row r="719" spans="2:4">
      <c r="B719" s="448"/>
      <c r="C719" s="448"/>
      <c r="D719" s="448"/>
    </row>
    <row r="720" spans="2:4">
      <c r="B720" s="448"/>
      <c r="C720" s="448"/>
      <c r="D720" s="448"/>
    </row>
    <row r="721" spans="2:4">
      <c r="B721" s="448"/>
      <c r="C721" s="448"/>
      <c r="D721" s="448"/>
    </row>
    <row r="722" spans="2:4">
      <c r="B722" s="448"/>
      <c r="C722" s="448"/>
      <c r="D722" s="448"/>
    </row>
    <row r="723" spans="2:4">
      <c r="B723" s="448"/>
      <c r="C723" s="448"/>
      <c r="D723" s="448"/>
    </row>
    <row r="724" spans="2:4">
      <c r="B724" s="448"/>
      <c r="C724" s="448"/>
      <c r="D724" s="448"/>
    </row>
    <row r="725" spans="2:4">
      <c r="B725" s="448"/>
      <c r="C725" s="448"/>
      <c r="D725" s="448"/>
    </row>
    <row r="726" spans="2:4">
      <c r="B726" s="448"/>
      <c r="C726" s="448"/>
      <c r="D726" s="448"/>
    </row>
    <row r="727" spans="2:4">
      <c r="B727" s="448"/>
      <c r="C727" s="448"/>
      <c r="D727" s="448"/>
    </row>
    <row r="728" spans="2:4">
      <c r="B728" s="448"/>
      <c r="C728" s="448"/>
      <c r="D728" s="448"/>
    </row>
    <row r="729" spans="2:4">
      <c r="B729" s="448"/>
      <c r="C729" s="448"/>
      <c r="D729" s="448"/>
    </row>
    <row r="730" spans="2:4">
      <c r="B730" s="448"/>
      <c r="C730" s="448"/>
      <c r="D730" s="448"/>
    </row>
    <row r="731" spans="2:4">
      <c r="B731" s="448"/>
      <c r="C731" s="448"/>
      <c r="D731" s="448"/>
    </row>
    <row r="732" spans="2:4">
      <c r="B732" s="448"/>
      <c r="C732" s="448"/>
      <c r="D732" s="448"/>
    </row>
    <row r="733" spans="2:4">
      <c r="B733" s="448"/>
      <c r="C733" s="448"/>
      <c r="D733" s="448"/>
    </row>
    <row r="734" spans="2:4">
      <c r="B734" s="448"/>
      <c r="C734" s="448"/>
      <c r="D734" s="448"/>
    </row>
    <row r="735" spans="2:4">
      <c r="B735" s="448"/>
      <c r="C735" s="448"/>
      <c r="D735" s="448"/>
    </row>
    <row r="736" spans="2:4">
      <c r="B736" s="448"/>
      <c r="C736" s="448"/>
      <c r="D736" s="448"/>
    </row>
    <row r="737" spans="2:4">
      <c r="B737" s="448"/>
      <c r="C737" s="448"/>
      <c r="D737" s="448"/>
    </row>
    <row r="738" spans="2:4">
      <c r="B738" s="448"/>
      <c r="C738" s="448"/>
      <c r="D738" s="448"/>
    </row>
    <row r="739" spans="2:4">
      <c r="B739" s="448"/>
      <c r="C739" s="448"/>
      <c r="D739" s="448"/>
    </row>
    <row r="740" spans="2:4">
      <c r="B740" s="448"/>
      <c r="C740" s="448"/>
      <c r="D740" s="448"/>
    </row>
    <row r="741" spans="2:4">
      <c r="B741" s="448"/>
      <c r="C741" s="448"/>
      <c r="D741" s="448"/>
    </row>
    <row r="742" spans="2:4">
      <c r="B742" s="448"/>
      <c r="C742" s="448"/>
      <c r="D742" s="448"/>
    </row>
    <row r="743" spans="2:4">
      <c r="B743" s="448"/>
      <c r="C743" s="448"/>
      <c r="D743" s="448"/>
    </row>
    <row r="744" spans="2:4">
      <c r="B744" s="448"/>
      <c r="C744" s="448"/>
      <c r="D744" s="448"/>
    </row>
    <row r="745" spans="2:4">
      <c r="B745" s="448"/>
      <c r="C745" s="448"/>
      <c r="D745" s="448"/>
    </row>
    <row r="746" spans="2:4">
      <c r="B746" s="448"/>
      <c r="C746" s="448"/>
      <c r="D746" s="448"/>
    </row>
    <row r="747" spans="2:4">
      <c r="B747" s="448"/>
      <c r="C747" s="448"/>
      <c r="D747" s="448"/>
    </row>
    <row r="748" spans="2:4">
      <c r="B748" s="448"/>
      <c r="C748" s="448"/>
      <c r="D748" s="448"/>
    </row>
    <row r="749" spans="2:4">
      <c r="B749" s="448"/>
      <c r="C749" s="448"/>
      <c r="D749" s="448"/>
    </row>
    <row r="750" spans="2:4">
      <c r="B750" s="448"/>
      <c r="C750" s="448"/>
      <c r="D750" s="448"/>
    </row>
    <row r="751" spans="2:4">
      <c r="B751" s="448"/>
      <c r="C751" s="448"/>
      <c r="D751" s="448"/>
    </row>
    <row r="752" spans="2:4">
      <c r="B752" s="448"/>
      <c r="C752" s="448"/>
      <c r="D752" s="448"/>
    </row>
    <row r="753" spans="2:4">
      <c r="B753" s="448"/>
      <c r="C753" s="448"/>
      <c r="D753" s="448"/>
    </row>
    <row r="754" spans="2:4">
      <c r="B754" s="448"/>
      <c r="C754" s="448"/>
      <c r="D754" s="448"/>
    </row>
    <row r="755" spans="2:4">
      <c r="B755" s="448"/>
      <c r="C755" s="448"/>
      <c r="D755" s="448"/>
    </row>
    <row r="756" spans="2:4">
      <c r="B756" s="448"/>
      <c r="C756" s="448"/>
      <c r="D756" s="448"/>
    </row>
    <row r="757" spans="2:4">
      <c r="B757" s="448"/>
      <c r="C757" s="448"/>
      <c r="D757" s="448"/>
    </row>
    <row r="758" spans="2:4">
      <c r="B758" s="448"/>
      <c r="C758" s="448"/>
      <c r="D758" s="448"/>
    </row>
    <row r="759" spans="2:4">
      <c r="B759" s="448"/>
      <c r="C759" s="448"/>
      <c r="D759" s="448"/>
    </row>
    <row r="760" spans="2:4">
      <c r="B760" s="448"/>
      <c r="C760" s="448"/>
      <c r="D760" s="448"/>
    </row>
    <row r="761" spans="2:4">
      <c r="B761" s="448"/>
      <c r="C761" s="448"/>
      <c r="D761" s="448"/>
    </row>
    <row r="762" spans="2:4">
      <c r="B762" s="448"/>
      <c r="C762" s="448"/>
      <c r="D762" s="448"/>
    </row>
    <row r="763" spans="2:4">
      <c r="B763" s="448"/>
      <c r="C763" s="448"/>
      <c r="D763" s="448"/>
    </row>
    <row r="764" spans="2:4">
      <c r="B764" s="448"/>
      <c r="C764" s="448"/>
      <c r="D764" s="448"/>
    </row>
    <row r="765" spans="2:4">
      <c r="B765" s="448"/>
      <c r="C765" s="448"/>
      <c r="D765" s="448"/>
    </row>
    <row r="766" spans="2:4">
      <c r="B766" s="448"/>
      <c r="C766" s="448"/>
      <c r="D766" s="448"/>
    </row>
    <row r="767" spans="2:4">
      <c r="B767" s="448"/>
      <c r="C767" s="448"/>
      <c r="D767" s="448"/>
    </row>
    <row r="768" spans="2:4">
      <c r="B768" s="448"/>
      <c r="C768" s="448"/>
      <c r="D768" s="448"/>
    </row>
    <row r="769" spans="2:4">
      <c r="B769" s="448"/>
      <c r="C769" s="448"/>
      <c r="D769" s="448"/>
    </row>
    <row r="770" spans="2:4">
      <c r="B770" s="448"/>
      <c r="C770" s="448"/>
      <c r="D770" s="448"/>
    </row>
    <row r="771" spans="2:4">
      <c r="B771" s="448"/>
      <c r="C771" s="448"/>
      <c r="D771" s="448"/>
    </row>
    <row r="772" spans="2:4">
      <c r="B772" s="448"/>
      <c r="C772" s="448"/>
      <c r="D772" s="448"/>
    </row>
    <row r="773" spans="2:4">
      <c r="B773" s="448"/>
      <c r="C773" s="448"/>
      <c r="D773" s="448"/>
    </row>
    <row r="774" spans="2:4">
      <c r="B774" s="448"/>
      <c r="C774" s="448"/>
      <c r="D774" s="448"/>
    </row>
    <row r="775" spans="2:4">
      <c r="B775" s="448"/>
      <c r="C775" s="448"/>
      <c r="D775" s="448"/>
    </row>
    <row r="776" spans="2:4">
      <c r="B776" s="448"/>
      <c r="C776" s="448"/>
      <c r="D776" s="448"/>
    </row>
    <row r="777" spans="2:4">
      <c r="B777" s="448"/>
      <c r="C777" s="448"/>
      <c r="D777" s="448"/>
    </row>
    <row r="778" spans="2:4">
      <c r="B778" s="448"/>
      <c r="C778" s="448"/>
      <c r="D778" s="448"/>
    </row>
    <row r="779" spans="2:4">
      <c r="B779" s="448"/>
      <c r="C779" s="448"/>
      <c r="D779" s="448"/>
    </row>
    <row r="780" spans="2:4">
      <c r="B780" s="448"/>
      <c r="C780" s="448"/>
      <c r="D780" s="448"/>
    </row>
    <row r="781" spans="2:4">
      <c r="B781" s="448"/>
      <c r="C781" s="448"/>
      <c r="D781" s="448"/>
    </row>
    <row r="782" spans="2:4">
      <c r="B782" s="448"/>
      <c r="C782" s="448"/>
      <c r="D782" s="448"/>
    </row>
    <row r="783" spans="2:4">
      <c r="B783" s="448"/>
      <c r="C783" s="448"/>
      <c r="D783" s="448"/>
    </row>
    <row r="784" spans="2:4">
      <c r="B784" s="448"/>
      <c r="C784" s="448"/>
      <c r="D784" s="448"/>
    </row>
    <row r="785" spans="2:4">
      <c r="B785" s="448"/>
      <c r="C785" s="448"/>
      <c r="D785" s="448"/>
    </row>
    <row r="786" spans="2:4">
      <c r="B786" s="448"/>
      <c r="C786" s="448"/>
      <c r="D786" s="448"/>
    </row>
    <row r="787" spans="2:4">
      <c r="B787" s="448"/>
      <c r="C787" s="448"/>
      <c r="D787" s="448"/>
    </row>
    <row r="788" spans="2:4">
      <c r="B788" s="448"/>
      <c r="C788" s="448"/>
      <c r="D788" s="448"/>
    </row>
    <row r="789" spans="2:4">
      <c r="B789" s="448"/>
      <c r="C789" s="448"/>
      <c r="D789" s="448"/>
    </row>
    <row r="790" spans="2:4">
      <c r="B790" s="448"/>
      <c r="C790" s="448"/>
      <c r="D790" s="448"/>
    </row>
    <row r="791" spans="2:4">
      <c r="B791" s="448"/>
      <c r="C791" s="448"/>
      <c r="D791" s="448"/>
    </row>
    <row r="792" spans="2:4">
      <c r="B792" s="448"/>
      <c r="C792" s="448"/>
      <c r="D792" s="448"/>
    </row>
    <row r="793" spans="2:4">
      <c r="B793" s="448"/>
      <c r="C793" s="448"/>
      <c r="D793" s="448"/>
    </row>
    <row r="794" spans="2:4">
      <c r="B794" s="448"/>
      <c r="C794" s="448"/>
      <c r="D794" s="448"/>
    </row>
    <row r="795" spans="2:4">
      <c r="B795" s="448"/>
      <c r="C795" s="448"/>
      <c r="D795" s="448"/>
    </row>
    <row r="796" spans="2:4">
      <c r="B796" s="448"/>
      <c r="C796" s="448"/>
      <c r="D796" s="448"/>
    </row>
    <row r="797" spans="2:4">
      <c r="B797" s="448"/>
      <c r="C797" s="448"/>
      <c r="D797" s="448"/>
    </row>
    <row r="798" spans="2:4">
      <c r="B798" s="448"/>
      <c r="C798" s="448"/>
      <c r="D798" s="448"/>
    </row>
    <row r="799" spans="2:4">
      <c r="B799" s="448"/>
      <c r="C799" s="448"/>
      <c r="D799" s="448"/>
    </row>
    <row r="800" spans="2:4">
      <c r="B800" s="448"/>
      <c r="C800" s="448"/>
      <c r="D800" s="448"/>
    </row>
    <row r="801" spans="2:4">
      <c r="B801" s="448"/>
      <c r="C801" s="448"/>
      <c r="D801" s="448"/>
    </row>
    <row r="802" spans="2:4">
      <c r="B802" s="448"/>
      <c r="C802" s="448"/>
      <c r="D802" s="448"/>
    </row>
  </sheetData>
  <mergeCells count="3">
    <mergeCell ref="B27:I27"/>
    <mergeCell ref="B29:I29"/>
    <mergeCell ref="F52:H52"/>
  </mergeCells>
  <pageMargins left="0.39370078740157483" right="0" top="0.39370078740157483" bottom="0.59055118110236227" header="0.51181102362204722" footer="0.51181102362204722"/>
  <pageSetup paperSize="9" scale="95" orientation="portrait" r:id="rId1"/>
  <headerFooter alignWithMargins="0">
    <oddFooter>&amp;CPage &amp;P</oddFooter>
  </headerFooter>
  <drawing r:id="rId2"/>
</worksheet>
</file>

<file path=xl/worksheets/sheet3.xml><?xml version="1.0" encoding="utf-8"?>
<worksheet xmlns="http://schemas.openxmlformats.org/spreadsheetml/2006/main" xmlns:r="http://schemas.openxmlformats.org/officeDocument/2006/relationships">
  <sheetPr codeName="Feuil21"/>
  <dimension ref="B1:I802"/>
  <sheetViews>
    <sheetView showZeros="0" topLeftCell="A44" workbookViewId="0">
      <selection activeCell="F25" sqref="F25"/>
    </sheetView>
  </sheetViews>
  <sheetFormatPr baseColWidth="10" defaultColWidth="10.28515625" defaultRowHeight="12.75"/>
  <cols>
    <col min="1" max="16384" width="10.28515625" style="430"/>
  </cols>
  <sheetData>
    <row r="1" spans="2:8" ht="18" customHeight="1">
      <c r="B1" s="429"/>
      <c r="C1" s="429"/>
      <c r="D1" s="429"/>
    </row>
    <row r="2" spans="2:8">
      <c r="B2" s="431"/>
      <c r="C2" s="431"/>
      <c r="D2" s="431"/>
    </row>
    <row r="3" spans="2:8">
      <c r="B3" s="431"/>
      <c r="C3" s="431"/>
      <c r="D3" s="431"/>
    </row>
    <row r="4" spans="2:8">
      <c r="B4" s="431"/>
      <c r="C4" s="431"/>
      <c r="D4" s="431"/>
    </row>
    <row r="5" spans="2:8">
      <c r="B5" s="431"/>
      <c r="C5" s="431"/>
      <c r="D5" s="431"/>
      <c r="G5" s="431"/>
      <c r="H5" s="431"/>
    </row>
    <row r="6" spans="2:8">
      <c r="B6" s="431"/>
      <c r="C6" s="431"/>
      <c r="D6" s="431"/>
    </row>
    <row r="7" spans="2:8">
      <c r="B7" s="431"/>
      <c r="C7" s="431"/>
      <c r="D7" s="431"/>
    </row>
    <row r="8" spans="2:8">
      <c r="B8" s="431"/>
      <c r="C8" s="431"/>
      <c r="D8" s="431"/>
    </row>
    <row r="9" spans="2:8">
      <c r="B9" s="431"/>
      <c r="C9" s="431"/>
      <c r="D9" s="431"/>
    </row>
    <row r="10" spans="2:8">
      <c r="B10" s="431"/>
      <c r="C10" s="431"/>
      <c r="D10" s="431"/>
    </row>
    <row r="11" spans="2:8">
      <c r="B11" s="431"/>
      <c r="C11" s="431"/>
      <c r="D11" s="431"/>
    </row>
    <row r="12" spans="2:8">
      <c r="B12" s="431"/>
      <c r="C12" s="431"/>
      <c r="D12" s="431"/>
    </row>
    <row r="13" spans="2:8">
      <c r="B13" s="431"/>
      <c r="C13" s="431"/>
      <c r="D13" s="431"/>
    </row>
    <row r="14" spans="2:8">
      <c r="B14" s="431"/>
      <c r="C14" s="431"/>
      <c r="D14" s="431"/>
    </row>
    <row r="15" spans="2:8">
      <c r="B15" s="431"/>
      <c r="C15" s="431"/>
      <c r="D15" s="431"/>
    </row>
    <row r="16" spans="2:8">
      <c r="B16" s="431"/>
      <c r="C16" s="431"/>
      <c r="D16" s="431"/>
    </row>
    <row r="17" spans="2:9">
      <c r="B17" s="431"/>
      <c r="C17" s="431"/>
      <c r="D17" s="431"/>
    </row>
    <row r="18" spans="2:9">
      <c r="B18" s="431"/>
      <c r="C18" s="431"/>
      <c r="D18" s="431"/>
    </row>
    <row r="19" spans="2:9">
      <c r="B19" s="431"/>
      <c r="C19" s="431"/>
      <c r="D19" s="431"/>
    </row>
    <row r="20" spans="2:9">
      <c r="B20" s="431"/>
      <c r="C20" s="431"/>
      <c r="D20" s="431"/>
    </row>
    <row r="21" spans="2:9">
      <c r="B21" s="431"/>
      <c r="C21" s="431"/>
      <c r="D21" s="431"/>
    </row>
    <row r="22" spans="2:9">
      <c r="B22" s="431"/>
      <c r="C22" s="431"/>
      <c r="D22" s="431"/>
    </row>
    <row r="23" spans="2:9">
      <c r="B23" s="431"/>
      <c r="C23" s="431"/>
      <c r="D23" s="431"/>
    </row>
    <row r="24" spans="2:9">
      <c r="B24" s="431"/>
      <c r="C24" s="431"/>
      <c r="D24" s="431"/>
    </row>
    <row r="25" spans="2:9">
      <c r="B25" s="431"/>
      <c r="C25" s="431"/>
      <c r="D25" s="431"/>
    </row>
    <row r="26" spans="2:9" ht="13.5" thickBot="1">
      <c r="B26" s="431"/>
      <c r="C26" s="431"/>
      <c r="D26" s="431"/>
    </row>
    <row r="27" spans="2:9" ht="26.25" customHeight="1" thickTop="1">
      <c r="B27" s="1880"/>
      <c r="C27" s="1869"/>
      <c r="D27" s="1869"/>
      <c r="E27" s="1881"/>
      <c r="F27" s="1881"/>
      <c r="G27" s="1881"/>
      <c r="H27" s="1881"/>
      <c r="I27" s="1882"/>
    </row>
    <row r="28" spans="2:9" ht="19.5" customHeight="1">
      <c r="B28" s="432"/>
      <c r="C28" s="433" t="s">
        <v>804</v>
      </c>
      <c r="D28" s="433"/>
      <c r="E28" s="433"/>
      <c r="F28" s="433"/>
      <c r="G28" s="433"/>
      <c r="H28" s="433"/>
      <c r="I28" s="434"/>
    </row>
    <row r="29" spans="2:9" ht="19.5" customHeight="1" thickBot="1">
      <c r="B29" s="1883"/>
      <c r="C29" s="1884"/>
      <c r="D29" s="1884"/>
      <c r="E29" s="1885"/>
      <c r="F29" s="1885"/>
      <c r="G29" s="1885"/>
      <c r="H29" s="1885"/>
      <c r="I29" s="1886"/>
    </row>
    <row r="30" spans="2:9" ht="13.5" thickTop="1">
      <c r="B30" s="435"/>
      <c r="C30" s="435"/>
      <c r="D30" s="435"/>
    </row>
    <row r="31" spans="2:9">
      <c r="B31" s="435"/>
      <c r="C31" s="435"/>
      <c r="D31" s="435"/>
    </row>
    <row r="32" spans="2:9">
      <c r="B32" s="431"/>
      <c r="C32" s="431"/>
      <c r="D32" s="431"/>
    </row>
    <row r="33" spans="2:9" ht="15.75">
      <c r="B33" s="436" t="str">
        <f>'fiche technique'!A1</f>
        <v xml:space="preserve">Année universitaire 2012-2013 </v>
      </c>
      <c r="C33" s="437"/>
      <c r="D33" s="437"/>
      <c r="E33" s="438"/>
      <c r="F33" s="438"/>
      <c r="G33" s="438"/>
      <c r="H33" s="438"/>
      <c r="I33" s="438"/>
    </row>
    <row r="34" spans="2:9">
      <c r="B34" s="431"/>
      <c r="C34" s="431"/>
      <c r="D34" s="431"/>
    </row>
    <row r="35" spans="2:9">
      <c r="B35" s="431"/>
      <c r="C35" s="431"/>
      <c r="D35" s="431"/>
    </row>
    <row r="36" spans="2:9" ht="15.75">
      <c r="B36" s="431"/>
      <c r="C36" s="431"/>
      <c r="D36" s="431"/>
      <c r="E36" s="439"/>
    </row>
    <row r="37" spans="2:9">
      <c r="B37" s="431"/>
      <c r="C37" s="440"/>
      <c r="D37" s="431"/>
    </row>
    <row r="38" spans="2:9">
      <c r="B38" s="431"/>
      <c r="C38" s="440"/>
      <c r="D38" s="431"/>
    </row>
    <row r="39" spans="2:9">
      <c r="B39" s="431"/>
      <c r="C39" s="441"/>
      <c r="D39" s="431"/>
    </row>
    <row r="40" spans="2:9">
      <c r="B40" s="431"/>
      <c r="C40" s="441"/>
      <c r="D40" s="431"/>
    </row>
    <row r="41" spans="2:9">
      <c r="B41" s="431"/>
      <c r="C41" s="442"/>
      <c r="D41" s="431"/>
    </row>
    <row r="42" spans="2:9">
      <c r="B42" s="431"/>
      <c r="C42" s="443"/>
      <c r="D42" s="443"/>
      <c r="E42" s="444"/>
      <c r="F42" s="444"/>
      <c r="G42" s="444"/>
      <c r="H42" s="444"/>
      <c r="I42" s="444"/>
    </row>
    <row r="43" spans="2:9">
      <c r="B43" s="431"/>
      <c r="C43" s="431"/>
      <c r="D43" s="431"/>
    </row>
    <row r="44" spans="2:9">
      <c r="B44" s="431"/>
      <c r="C44" s="431"/>
      <c r="D44" s="431"/>
    </row>
    <row r="45" spans="2:9">
      <c r="B45" s="431"/>
      <c r="C45" s="431"/>
      <c r="D45" s="431"/>
    </row>
    <row r="46" spans="2:9">
      <c r="B46" s="431"/>
      <c r="C46" s="431"/>
      <c r="D46" s="431"/>
    </row>
    <row r="47" spans="2:9">
      <c r="B47" s="431"/>
      <c r="C47" s="431"/>
      <c r="D47" s="431"/>
    </row>
    <row r="48" spans="2:9">
      <c r="B48" s="431"/>
      <c r="C48" s="431"/>
      <c r="D48" s="431"/>
    </row>
    <row r="49" spans="2:9">
      <c r="B49" s="431"/>
      <c r="C49" s="431"/>
      <c r="D49" s="431"/>
    </row>
    <row r="50" spans="2:9">
      <c r="B50" s="431"/>
      <c r="C50" s="431"/>
      <c r="D50" s="431"/>
    </row>
    <row r="51" spans="2:9">
      <c r="B51" s="431"/>
      <c r="C51" s="431"/>
      <c r="D51" s="431"/>
    </row>
    <row r="52" spans="2:9">
      <c r="B52" s="431"/>
      <c r="C52" s="431"/>
      <c r="D52" s="431"/>
      <c r="F52" s="1873"/>
      <c r="G52" s="1873"/>
      <c r="H52" s="1873"/>
    </row>
    <row r="53" spans="2:9" ht="16.5" customHeight="1">
      <c r="B53" s="431"/>
      <c r="C53" s="445" t="s">
        <v>798</v>
      </c>
      <c r="D53" s="446"/>
      <c r="E53" s="437"/>
      <c r="F53" s="437"/>
      <c r="G53" s="438"/>
      <c r="H53" s="438"/>
      <c r="I53" s="446"/>
    </row>
    <row r="54" spans="2:9" ht="16.5" customHeight="1">
      <c r="B54" s="431"/>
      <c r="C54" s="446" t="s">
        <v>799</v>
      </c>
      <c r="D54" s="446"/>
      <c r="E54" s="437"/>
      <c r="F54" s="437"/>
      <c r="G54" s="438"/>
      <c r="H54" s="438"/>
      <c r="I54" s="446"/>
    </row>
    <row r="55" spans="2:9" ht="16.5" customHeight="1">
      <c r="B55" s="431"/>
      <c r="C55" s="445" t="s">
        <v>800</v>
      </c>
      <c r="D55" s="446"/>
      <c r="E55" s="437"/>
      <c r="F55" s="437"/>
      <c r="G55" s="438"/>
      <c r="H55" s="438"/>
      <c r="I55" s="446"/>
    </row>
    <row r="56" spans="2:9">
      <c r="B56" s="431"/>
      <c r="C56" s="1465" t="s">
        <v>1143</v>
      </c>
      <c r="D56" s="446"/>
      <c r="E56" s="437"/>
      <c r="F56" s="437"/>
      <c r="G56" s="438"/>
      <c r="H56" s="438"/>
      <c r="I56" s="446"/>
    </row>
    <row r="57" spans="2:9">
      <c r="B57" s="431"/>
      <c r="C57" s="447" t="s">
        <v>801</v>
      </c>
      <c r="D57" s="446"/>
      <c r="E57" s="446"/>
      <c r="F57" s="446"/>
      <c r="G57" s="446"/>
      <c r="H57" s="446"/>
      <c r="I57" s="446"/>
    </row>
    <row r="58" spans="2:9">
      <c r="B58" s="431"/>
      <c r="C58" s="448"/>
      <c r="D58" s="448"/>
    </row>
    <row r="59" spans="2:9">
      <c r="B59" s="449" t="s">
        <v>802</v>
      </c>
      <c r="C59" s="448"/>
      <c r="D59" s="448"/>
      <c r="I59" s="450" t="str">
        <f>'fiche technique'!A2</f>
        <v>juin 2013</v>
      </c>
    </row>
    <row r="60" spans="2:9">
      <c r="B60" s="448"/>
      <c r="C60" s="448"/>
      <c r="D60" s="448"/>
    </row>
    <row r="61" spans="2:9">
      <c r="B61" s="431"/>
      <c r="C61" s="448"/>
      <c r="D61" s="448"/>
    </row>
    <row r="62" spans="2:9">
      <c r="B62" s="448"/>
      <c r="C62" s="448"/>
      <c r="D62" s="448"/>
    </row>
    <row r="63" spans="2:9">
      <c r="B63" s="448"/>
      <c r="C63" s="448"/>
      <c r="D63" s="448"/>
    </row>
    <row r="64" spans="2:9">
      <c r="B64" s="448"/>
      <c r="C64" s="448"/>
      <c r="D64" s="448"/>
    </row>
    <row r="65" spans="2:4">
      <c r="B65" s="448"/>
      <c r="C65" s="448"/>
      <c r="D65" s="448"/>
    </row>
    <row r="66" spans="2:4">
      <c r="B66" s="448"/>
      <c r="C66" s="448"/>
      <c r="D66" s="448"/>
    </row>
    <row r="67" spans="2:4">
      <c r="B67" s="448"/>
      <c r="C67" s="448"/>
      <c r="D67" s="448"/>
    </row>
    <row r="68" spans="2:4">
      <c r="B68" s="448"/>
      <c r="C68" s="448"/>
      <c r="D68" s="448"/>
    </row>
    <row r="69" spans="2:4">
      <c r="B69" s="448"/>
      <c r="C69" s="448"/>
      <c r="D69" s="448"/>
    </row>
    <row r="70" spans="2:4">
      <c r="B70" s="448"/>
      <c r="C70" s="448"/>
      <c r="D70" s="448"/>
    </row>
    <row r="71" spans="2:4">
      <c r="B71" s="448"/>
      <c r="C71" s="448"/>
      <c r="D71" s="448"/>
    </row>
    <row r="72" spans="2:4">
      <c r="B72" s="448"/>
      <c r="C72" s="448"/>
      <c r="D72" s="448"/>
    </row>
    <row r="73" spans="2:4">
      <c r="B73" s="448"/>
      <c r="C73" s="448"/>
      <c r="D73" s="448"/>
    </row>
    <row r="74" spans="2:4">
      <c r="B74" s="448"/>
      <c r="C74" s="448"/>
      <c r="D74" s="448"/>
    </row>
    <row r="75" spans="2:4">
      <c r="B75" s="448"/>
      <c r="C75" s="448"/>
      <c r="D75" s="448"/>
    </row>
    <row r="76" spans="2:4">
      <c r="B76" s="448"/>
      <c r="C76" s="448"/>
      <c r="D76" s="448"/>
    </row>
    <row r="77" spans="2:4">
      <c r="B77" s="448"/>
      <c r="C77" s="448"/>
      <c r="D77" s="448"/>
    </row>
    <row r="78" spans="2:4">
      <c r="B78" s="448"/>
      <c r="C78" s="448"/>
      <c r="D78" s="448"/>
    </row>
    <row r="79" spans="2:4">
      <c r="B79" s="448"/>
      <c r="C79" s="448"/>
      <c r="D79" s="448"/>
    </row>
    <row r="80" spans="2:4">
      <c r="B80" s="448"/>
      <c r="C80" s="448"/>
      <c r="D80" s="448"/>
    </row>
    <row r="81" spans="2:4">
      <c r="B81" s="448"/>
      <c r="C81" s="448"/>
      <c r="D81" s="448"/>
    </row>
    <row r="82" spans="2:4">
      <c r="B82" s="448"/>
      <c r="C82" s="448"/>
      <c r="D82" s="448"/>
    </row>
    <row r="83" spans="2:4">
      <c r="B83" s="448"/>
      <c r="C83" s="448"/>
      <c r="D83" s="448"/>
    </row>
    <row r="84" spans="2:4">
      <c r="B84" s="448"/>
      <c r="C84" s="448"/>
      <c r="D84" s="448"/>
    </row>
    <row r="85" spans="2:4">
      <c r="B85" s="448"/>
      <c r="C85" s="448"/>
      <c r="D85" s="448"/>
    </row>
    <row r="86" spans="2:4">
      <c r="B86" s="448"/>
      <c r="C86" s="448"/>
      <c r="D86" s="448"/>
    </row>
    <row r="87" spans="2:4">
      <c r="B87" s="448"/>
      <c r="C87" s="448"/>
      <c r="D87" s="448"/>
    </row>
    <row r="88" spans="2:4">
      <c r="B88" s="448"/>
      <c r="C88" s="448"/>
      <c r="D88" s="448"/>
    </row>
    <row r="89" spans="2:4">
      <c r="B89" s="448"/>
      <c r="C89" s="448"/>
      <c r="D89" s="448"/>
    </row>
    <row r="90" spans="2:4">
      <c r="B90" s="448"/>
      <c r="C90" s="448"/>
      <c r="D90" s="448"/>
    </row>
    <row r="91" spans="2:4">
      <c r="B91" s="448"/>
      <c r="C91" s="448"/>
      <c r="D91" s="448"/>
    </row>
    <row r="92" spans="2:4">
      <c r="B92" s="448"/>
      <c r="C92" s="448"/>
      <c r="D92" s="448"/>
    </row>
    <row r="93" spans="2:4">
      <c r="B93" s="448"/>
      <c r="C93" s="448"/>
      <c r="D93" s="448"/>
    </row>
    <row r="94" spans="2:4">
      <c r="B94" s="448"/>
      <c r="C94" s="448"/>
      <c r="D94" s="448"/>
    </row>
    <row r="95" spans="2:4">
      <c r="B95" s="448"/>
      <c r="C95" s="448"/>
      <c r="D95" s="448"/>
    </row>
    <row r="96" spans="2:4">
      <c r="B96" s="448"/>
      <c r="C96" s="448"/>
      <c r="D96" s="448"/>
    </row>
    <row r="97" spans="2:4">
      <c r="B97" s="448"/>
      <c r="C97" s="448"/>
      <c r="D97" s="448"/>
    </row>
    <row r="98" spans="2:4">
      <c r="B98" s="448"/>
      <c r="C98" s="448"/>
      <c r="D98" s="448"/>
    </row>
    <row r="99" spans="2:4">
      <c r="B99" s="448"/>
      <c r="C99" s="448"/>
      <c r="D99" s="448"/>
    </row>
    <row r="100" spans="2:4">
      <c r="B100" s="448"/>
      <c r="C100" s="448"/>
      <c r="D100" s="448"/>
    </row>
    <row r="101" spans="2:4">
      <c r="B101" s="448"/>
      <c r="C101" s="448"/>
      <c r="D101" s="448"/>
    </row>
    <row r="102" spans="2:4">
      <c r="B102" s="448"/>
      <c r="C102" s="448"/>
      <c r="D102" s="448"/>
    </row>
    <row r="103" spans="2:4">
      <c r="B103" s="448"/>
      <c r="C103" s="448"/>
      <c r="D103" s="448"/>
    </row>
    <row r="104" spans="2:4">
      <c r="B104" s="448"/>
      <c r="C104" s="448"/>
      <c r="D104" s="448"/>
    </row>
    <row r="105" spans="2:4">
      <c r="B105" s="448"/>
      <c r="C105" s="448"/>
      <c r="D105" s="448"/>
    </row>
    <row r="106" spans="2:4">
      <c r="B106" s="448"/>
      <c r="C106" s="448"/>
      <c r="D106" s="448"/>
    </row>
    <row r="107" spans="2:4">
      <c r="B107" s="448"/>
      <c r="C107" s="448"/>
      <c r="D107" s="448"/>
    </row>
    <row r="108" spans="2:4">
      <c r="B108" s="448"/>
      <c r="C108" s="448"/>
      <c r="D108" s="448"/>
    </row>
    <row r="109" spans="2:4">
      <c r="B109" s="448"/>
      <c r="C109" s="448"/>
      <c r="D109" s="448"/>
    </row>
    <row r="110" spans="2:4">
      <c r="B110" s="448"/>
      <c r="C110" s="448"/>
      <c r="D110" s="448"/>
    </row>
    <row r="111" spans="2:4">
      <c r="B111" s="448"/>
      <c r="C111" s="448"/>
      <c r="D111" s="448"/>
    </row>
    <row r="112" spans="2:4">
      <c r="B112" s="448"/>
      <c r="C112" s="448"/>
      <c r="D112" s="448"/>
    </row>
    <row r="113" spans="2:4">
      <c r="B113" s="448"/>
      <c r="C113" s="448"/>
      <c r="D113" s="448"/>
    </row>
    <row r="114" spans="2:4">
      <c r="B114" s="448"/>
      <c r="C114" s="448"/>
      <c r="D114" s="448"/>
    </row>
    <row r="115" spans="2:4">
      <c r="B115" s="448"/>
      <c r="C115" s="448"/>
      <c r="D115" s="448"/>
    </row>
    <row r="116" spans="2:4">
      <c r="B116" s="448"/>
      <c r="C116" s="448"/>
      <c r="D116" s="448"/>
    </row>
    <row r="117" spans="2:4">
      <c r="B117" s="448"/>
      <c r="C117" s="448"/>
      <c r="D117" s="448"/>
    </row>
    <row r="118" spans="2:4">
      <c r="B118" s="448"/>
      <c r="C118" s="448"/>
      <c r="D118" s="448"/>
    </row>
    <row r="119" spans="2:4">
      <c r="B119" s="448"/>
      <c r="C119" s="448"/>
      <c r="D119" s="448"/>
    </row>
    <row r="120" spans="2:4">
      <c r="B120" s="448"/>
      <c r="C120" s="448"/>
      <c r="D120" s="448"/>
    </row>
    <row r="121" spans="2:4">
      <c r="B121" s="448"/>
      <c r="C121" s="448"/>
      <c r="D121" s="448"/>
    </row>
    <row r="122" spans="2:4">
      <c r="B122" s="448"/>
      <c r="C122" s="448"/>
      <c r="D122" s="448"/>
    </row>
    <row r="123" spans="2:4">
      <c r="B123" s="448"/>
      <c r="C123" s="448"/>
      <c r="D123" s="448"/>
    </row>
    <row r="124" spans="2:4">
      <c r="B124" s="448"/>
      <c r="C124" s="448"/>
      <c r="D124" s="448"/>
    </row>
    <row r="125" spans="2:4">
      <c r="B125" s="448"/>
      <c r="C125" s="448"/>
      <c r="D125" s="448"/>
    </row>
    <row r="126" spans="2:4">
      <c r="B126" s="448"/>
      <c r="C126" s="448"/>
      <c r="D126" s="448"/>
    </row>
    <row r="127" spans="2:4">
      <c r="B127" s="448"/>
      <c r="C127" s="448"/>
      <c r="D127" s="448"/>
    </row>
    <row r="128" spans="2:4">
      <c r="B128" s="448"/>
      <c r="C128" s="448"/>
      <c r="D128" s="448"/>
    </row>
    <row r="129" spans="2:4">
      <c r="B129" s="448"/>
      <c r="C129" s="448"/>
      <c r="D129" s="448"/>
    </row>
    <row r="130" spans="2:4">
      <c r="B130" s="448"/>
      <c r="C130" s="448"/>
      <c r="D130" s="448"/>
    </row>
    <row r="131" spans="2:4">
      <c r="B131" s="448"/>
      <c r="C131" s="448"/>
      <c r="D131" s="448"/>
    </row>
    <row r="132" spans="2:4">
      <c r="B132" s="448"/>
      <c r="C132" s="448"/>
      <c r="D132" s="448"/>
    </row>
    <row r="133" spans="2:4">
      <c r="B133" s="448"/>
      <c r="C133" s="448"/>
      <c r="D133" s="448"/>
    </row>
    <row r="134" spans="2:4">
      <c r="B134" s="448"/>
      <c r="C134" s="448"/>
      <c r="D134" s="448"/>
    </row>
    <row r="135" spans="2:4">
      <c r="B135" s="448"/>
      <c r="C135" s="448"/>
      <c r="D135" s="448"/>
    </row>
    <row r="136" spans="2:4">
      <c r="B136" s="448"/>
      <c r="C136" s="448"/>
      <c r="D136" s="448"/>
    </row>
    <row r="137" spans="2:4">
      <c r="B137" s="448"/>
      <c r="C137" s="448"/>
      <c r="D137" s="448"/>
    </row>
    <row r="138" spans="2:4">
      <c r="B138" s="448"/>
      <c r="C138" s="448"/>
      <c r="D138" s="448"/>
    </row>
    <row r="139" spans="2:4">
      <c r="B139" s="448"/>
      <c r="C139" s="448"/>
      <c r="D139" s="448"/>
    </row>
    <row r="140" spans="2:4">
      <c r="B140" s="448"/>
      <c r="C140" s="448"/>
      <c r="D140" s="448"/>
    </row>
    <row r="141" spans="2:4">
      <c r="B141" s="448"/>
      <c r="C141" s="448"/>
      <c r="D141" s="448"/>
    </row>
    <row r="142" spans="2:4">
      <c r="B142" s="448"/>
      <c r="C142" s="448"/>
      <c r="D142" s="448"/>
    </row>
    <row r="143" spans="2:4">
      <c r="B143" s="448"/>
      <c r="C143" s="448"/>
      <c r="D143" s="448"/>
    </row>
    <row r="144" spans="2:4">
      <c r="B144" s="448"/>
      <c r="C144" s="448"/>
      <c r="D144" s="448"/>
    </row>
    <row r="145" spans="2:4">
      <c r="B145" s="448"/>
      <c r="C145" s="448"/>
      <c r="D145" s="448"/>
    </row>
    <row r="146" spans="2:4">
      <c r="B146" s="448"/>
      <c r="C146" s="448"/>
      <c r="D146" s="448"/>
    </row>
    <row r="147" spans="2:4">
      <c r="B147" s="448"/>
      <c r="C147" s="448"/>
      <c r="D147" s="448"/>
    </row>
    <row r="148" spans="2:4">
      <c r="B148" s="448"/>
      <c r="C148" s="448"/>
      <c r="D148" s="448"/>
    </row>
    <row r="149" spans="2:4">
      <c r="B149" s="448"/>
      <c r="C149" s="448"/>
      <c r="D149" s="448"/>
    </row>
    <row r="150" spans="2:4">
      <c r="B150" s="448"/>
      <c r="C150" s="448"/>
      <c r="D150" s="448"/>
    </row>
    <row r="151" spans="2:4">
      <c r="B151" s="448"/>
      <c r="C151" s="448"/>
      <c r="D151" s="448"/>
    </row>
    <row r="152" spans="2:4">
      <c r="B152" s="448"/>
      <c r="C152" s="448"/>
      <c r="D152" s="448"/>
    </row>
    <row r="153" spans="2:4">
      <c r="B153" s="448"/>
      <c r="C153" s="448"/>
      <c r="D153" s="448"/>
    </row>
    <row r="154" spans="2:4">
      <c r="B154" s="448"/>
      <c r="C154" s="448"/>
      <c r="D154" s="448"/>
    </row>
    <row r="155" spans="2:4">
      <c r="B155" s="448"/>
      <c r="C155" s="448"/>
      <c r="D155" s="448"/>
    </row>
    <row r="156" spans="2:4">
      <c r="B156" s="448"/>
      <c r="C156" s="448"/>
      <c r="D156" s="448"/>
    </row>
    <row r="157" spans="2:4">
      <c r="B157" s="448"/>
      <c r="C157" s="448"/>
      <c r="D157" s="448"/>
    </row>
    <row r="158" spans="2:4">
      <c r="B158" s="448"/>
      <c r="C158" s="448"/>
      <c r="D158" s="448"/>
    </row>
    <row r="159" spans="2:4">
      <c r="B159" s="448"/>
      <c r="C159" s="448"/>
      <c r="D159" s="448"/>
    </row>
    <row r="160" spans="2:4">
      <c r="B160" s="448"/>
      <c r="C160" s="448"/>
      <c r="D160" s="448"/>
    </row>
    <row r="161" spans="2:4">
      <c r="B161" s="448"/>
      <c r="C161" s="448"/>
      <c r="D161" s="448"/>
    </row>
    <row r="162" spans="2:4">
      <c r="B162" s="448"/>
      <c r="C162" s="448"/>
      <c r="D162" s="448"/>
    </row>
    <row r="163" spans="2:4">
      <c r="B163" s="448"/>
      <c r="C163" s="448"/>
      <c r="D163" s="448"/>
    </row>
    <row r="164" spans="2:4">
      <c r="B164" s="448"/>
      <c r="C164" s="448"/>
      <c r="D164" s="448"/>
    </row>
    <row r="165" spans="2:4">
      <c r="B165" s="448"/>
      <c r="C165" s="448"/>
      <c r="D165" s="448"/>
    </row>
    <row r="166" spans="2:4">
      <c r="B166" s="448"/>
      <c r="C166" s="448"/>
      <c r="D166" s="448"/>
    </row>
    <row r="167" spans="2:4">
      <c r="B167" s="448"/>
      <c r="C167" s="448"/>
      <c r="D167" s="448"/>
    </row>
    <row r="168" spans="2:4">
      <c r="B168" s="448"/>
      <c r="C168" s="448"/>
      <c r="D168" s="448"/>
    </row>
    <row r="169" spans="2:4">
      <c r="B169" s="448"/>
      <c r="C169" s="448"/>
      <c r="D169" s="448"/>
    </row>
    <row r="170" spans="2:4">
      <c r="B170" s="448"/>
      <c r="C170" s="448"/>
      <c r="D170" s="448"/>
    </row>
    <row r="171" spans="2:4">
      <c r="B171" s="448"/>
      <c r="C171" s="448"/>
      <c r="D171" s="448"/>
    </row>
    <row r="172" spans="2:4">
      <c r="B172" s="448"/>
      <c r="C172" s="448"/>
      <c r="D172" s="448"/>
    </row>
    <row r="173" spans="2:4">
      <c r="B173" s="448"/>
      <c r="C173" s="448"/>
      <c r="D173" s="448"/>
    </row>
    <row r="174" spans="2:4">
      <c r="B174" s="448"/>
      <c r="C174" s="448"/>
      <c r="D174" s="448"/>
    </row>
    <row r="175" spans="2:4">
      <c r="B175" s="448"/>
      <c r="C175" s="448"/>
      <c r="D175" s="448"/>
    </row>
    <row r="176" spans="2:4">
      <c r="B176" s="448"/>
      <c r="C176" s="448"/>
      <c r="D176" s="448"/>
    </row>
    <row r="177" spans="2:4">
      <c r="B177" s="448"/>
      <c r="C177" s="448"/>
      <c r="D177" s="448"/>
    </row>
    <row r="178" spans="2:4">
      <c r="B178" s="448"/>
      <c r="C178" s="448"/>
      <c r="D178" s="448"/>
    </row>
    <row r="179" spans="2:4">
      <c r="B179" s="448"/>
      <c r="C179" s="448"/>
      <c r="D179" s="448"/>
    </row>
    <row r="180" spans="2:4">
      <c r="B180" s="448"/>
      <c r="C180" s="448"/>
      <c r="D180" s="448"/>
    </row>
    <row r="181" spans="2:4">
      <c r="B181" s="448"/>
      <c r="C181" s="448"/>
      <c r="D181" s="448"/>
    </row>
    <row r="182" spans="2:4">
      <c r="B182" s="448"/>
      <c r="C182" s="448"/>
      <c r="D182" s="448"/>
    </row>
    <row r="183" spans="2:4">
      <c r="B183" s="448"/>
      <c r="C183" s="448"/>
      <c r="D183" s="448"/>
    </row>
    <row r="184" spans="2:4">
      <c r="B184" s="448"/>
      <c r="C184" s="448"/>
      <c r="D184" s="448"/>
    </row>
    <row r="185" spans="2:4">
      <c r="B185" s="448"/>
      <c r="C185" s="448"/>
      <c r="D185" s="448"/>
    </row>
    <row r="186" spans="2:4">
      <c r="B186" s="448"/>
      <c r="C186" s="448"/>
      <c r="D186" s="448"/>
    </row>
    <row r="187" spans="2:4">
      <c r="B187" s="448"/>
      <c r="C187" s="448"/>
      <c r="D187" s="448"/>
    </row>
    <row r="188" spans="2:4">
      <c r="B188" s="448"/>
      <c r="C188" s="448"/>
      <c r="D188" s="448"/>
    </row>
    <row r="189" spans="2:4">
      <c r="B189" s="448"/>
      <c r="C189" s="448"/>
      <c r="D189" s="448"/>
    </row>
    <row r="190" spans="2:4">
      <c r="B190" s="448"/>
      <c r="C190" s="448"/>
      <c r="D190" s="448"/>
    </row>
    <row r="191" spans="2:4">
      <c r="B191" s="448"/>
      <c r="C191" s="448"/>
      <c r="D191" s="448"/>
    </row>
    <row r="192" spans="2:4">
      <c r="B192" s="448"/>
      <c r="C192" s="448"/>
      <c r="D192" s="448"/>
    </row>
    <row r="193" spans="2:4">
      <c r="B193" s="448"/>
      <c r="C193" s="448"/>
      <c r="D193" s="448"/>
    </row>
    <row r="194" spans="2:4">
      <c r="B194" s="448"/>
      <c r="C194" s="448"/>
      <c r="D194" s="448"/>
    </row>
    <row r="195" spans="2:4">
      <c r="B195" s="448"/>
      <c r="C195" s="448"/>
      <c r="D195" s="448"/>
    </row>
    <row r="196" spans="2:4">
      <c r="B196" s="448"/>
      <c r="C196" s="448"/>
      <c r="D196" s="448"/>
    </row>
    <row r="197" spans="2:4">
      <c r="B197" s="448"/>
      <c r="C197" s="448"/>
      <c r="D197" s="448"/>
    </row>
    <row r="198" spans="2:4">
      <c r="B198" s="448"/>
      <c r="C198" s="448"/>
      <c r="D198" s="448"/>
    </row>
    <row r="199" spans="2:4">
      <c r="B199" s="448"/>
      <c r="C199" s="448"/>
      <c r="D199" s="448"/>
    </row>
    <row r="200" spans="2:4">
      <c r="B200" s="448"/>
      <c r="C200" s="448"/>
      <c r="D200" s="448"/>
    </row>
    <row r="201" spans="2:4">
      <c r="B201" s="448"/>
      <c r="C201" s="448"/>
      <c r="D201" s="448"/>
    </row>
    <row r="202" spans="2:4">
      <c r="B202" s="448"/>
      <c r="C202" s="448"/>
      <c r="D202" s="448"/>
    </row>
    <row r="203" spans="2:4">
      <c r="B203" s="448"/>
      <c r="C203" s="448"/>
      <c r="D203" s="448"/>
    </row>
    <row r="204" spans="2:4">
      <c r="B204" s="448"/>
      <c r="C204" s="448"/>
      <c r="D204" s="448"/>
    </row>
    <row r="205" spans="2:4">
      <c r="B205" s="448"/>
      <c r="C205" s="448"/>
      <c r="D205" s="448"/>
    </row>
    <row r="206" spans="2:4">
      <c r="B206" s="448"/>
      <c r="C206" s="448"/>
      <c r="D206" s="448"/>
    </row>
    <row r="207" spans="2:4">
      <c r="B207" s="448"/>
      <c r="C207" s="448"/>
      <c r="D207" s="448"/>
    </row>
    <row r="208" spans="2:4">
      <c r="B208" s="448"/>
      <c r="C208" s="448"/>
      <c r="D208" s="448"/>
    </row>
    <row r="209" spans="2:4">
      <c r="B209" s="448"/>
      <c r="C209" s="448"/>
      <c r="D209" s="448"/>
    </row>
    <row r="210" spans="2:4">
      <c r="B210" s="448"/>
      <c r="C210" s="448"/>
      <c r="D210" s="448"/>
    </row>
    <row r="211" spans="2:4">
      <c r="B211" s="448"/>
      <c r="C211" s="448"/>
      <c r="D211" s="448"/>
    </row>
    <row r="212" spans="2:4">
      <c r="B212" s="448"/>
      <c r="C212" s="448"/>
      <c r="D212" s="448"/>
    </row>
    <row r="213" spans="2:4">
      <c r="B213" s="448"/>
      <c r="C213" s="448"/>
      <c r="D213" s="448"/>
    </row>
    <row r="214" spans="2:4">
      <c r="B214" s="448"/>
      <c r="C214" s="448"/>
      <c r="D214" s="448"/>
    </row>
    <row r="215" spans="2:4">
      <c r="B215" s="448"/>
      <c r="C215" s="448"/>
      <c r="D215" s="448"/>
    </row>
    <row r="216" spans="2:4">
      <c r="B216" s="448"/>
      <c r="C216" s="448"/>
      <c r="D216" s="448"/>
    </row>
    <row r="217" spans="2:4">
      <c r="B217" s="448"/>
      <c r="C217" s="448"/>
      <c r="D217" s="448"/>
    </row>
    <row r="218" spans="2:4">
      <c r="B218" s="448"/>
      <c r="C218" s="448"/>
      <c r="D218" s="448"/>
    </row>
    <row r="219" spans="2:4">
      <c r="B219" s="448"/>
      <c r="C219" s="448"/>
      <c r="D219" s="448"/>
    </row>
    <row r="220" spans="2:4">
      <c r="B220" s="448"/>
      <c r="C220" s="448"/>
      <c r="D220" s="448"/>
    </row>
    <row r="221" spans="2:4">
      <c r="B221" s="448"/>
      <c r="C221" s="448"/>
      <c r="D221" s="448"/>
    </row>
    <row r="222" spans="2:4">
      <c r="B222" s="448"/>
      <c r="C222" s="448"/>
      <c r="D222" s="448"/>
    </row>
    <row r="223" spans="2:4">
      <c r="B223" s="448"/>
      <c r="C223" s="448"/>
      <c r="D223" s="448"/>
    </row>
    <row r="224" spans="2:4">
      <c r="B224" s="448"/>
      <c r="C224" s="448"/>
      <c r="D224" s="448"/>
    </row>
    <row r="225" spans="2:4">
      <c r="B225" s="448"/>
      <c r="C225" s="448"/>
      <c r="D225" s="448"/>
    </row>
    <row r="226" spans="2:4">
      <c r="B226" s="448"/>
      <c r="C226" s="448"/>
      <c r="D226" s="448"/>
    </row>
    <row r="227" spans="2:4">
      <c r="B227" s="448"/>
      <c r="C227" s="448"/>
      <c r="D227" s="448"/>
    </row>
    <row r="228" spans="2:4">
      <c r="B228" s="448"/>
      <c r="C228" s="448"/>
      <c r="D228" s="448"/>
    </row>
    <row r="229" spans="2:4">
      <c r="B229" s="448"/>
      <c r="C229" s="448"/>
      <c r="D229" s="448"/>
    </row>
    <row r="230" spans="2:4">
      <c r="B230" s="448"/>
      <c r="C230" s="448"/>
      <c r="D230" s="448"/>
    </row>
    <row r="231" spans="2:4">
      <c r="B231" s="448"/>
      <c r="C231" s="448"/>
      <c r="D231" s="448"/>
    </row>
    <row r="232" spans="2:4">
      <c r="B232" s="448"/>
      <c r="C232" s="448"/>
      <c r="D232" s="448"/>
    </row>
    <row r="233" spans="2:4">
      <c r="B233" s="448"/>
      <c r="C233" s="448"/>
      <c r="D233" s="448"/>
    </row>
    <row r="234" spans="2:4">
      <c r="B234" s="448"/>
      <c r="C234" s="448"/>
      <c r="D234" s="448"/>
    </row>
    <row r="235" spans="2:4">
      <c r="B235" s="448"/>
      <c r="C235" s="448"/>
      <c r="D235" s="448"/>
    </row>
    <row r="236" spans="2:4">
      <c r="B236" s="448"/>
      <c r="C236" s="448"/>
      <c r="D236" s="448"/>
    </row>
    <row r="237" spans="2:4">
      <c r="B237" s="448"/>
      <c r="C237" s="448"/>
      <c r="D237" s="448"/>
    </row>
    <row r="238" spans="2:4">
      <c r="B238" s="448"/>
      <c r="C238" s="448"/>
      <c r="D238" s="448"/>
    </row>
    <row r="239" spans="2:4">
      <c r="B239" s="448"/>
      <c r="C239" s="448"/>
      <c r="D239" s="448"/>
    </row>
    <row r="240" spans="2:4">
      <c r="B240" s="448"/>
      <c r="C240" s="448"/>
      <c r="D240" s="448"/>
    </row>
    <row r="241" spans="2:4">
      <c r="B241" s="448"/>
      <c r="C241" s="448"/>
      <c r="D241" s="448"/>
    </row>
    <row r="242" spans="2:4">
      <c r="B242" s="448"/>
      <c r="C242" s="448"/>
      <c r="D242" s="448"/>
    </row>
    <row r="243" spans="2:4">
      <c r="B243" s="448"/>
      <c r="C243" s="448"/>
      <c r="D243" s="448"/>
    </row>
    <row r="244" spans="2:4">
      <c r="B244" s="448"/>
      <c r="C244" s="448"/>
      <c r="D244" s="448"/>
    </row>
    <row r="245" spans="2:4">
      <c r="B245" s="448"/>
      <c r="C245" s="448"/>
      <c r="D245" s="448"/>
    </row>
    <row r="246" spans="2:4">
      <c r="B246" s="448"/>
      <c r="C246" s="448"/>
      <c r="D246" s="448"/>
    </row>
    <row r="247" spans="2:4">
      <c r="B247" s="448"/>
      <c r="C247" s="448"/>
      <c r="D247" s="448"/>
    </row>
    <row r="248" spans="2:4">
      <c r="B248" s="448"/>
      <c r="C248" s="448"/>
      <c r="D248" s="448"/>
    </row>
    <row r="249" spans="2:4">
      <c r="B249" s="448"/>
      <c r="C249" s="448"/>
      <c r="D249" s="448"/>
    </row>
    <row r="250" spans="2:4">
      <c r="B250" s="448"/>
      <c r="C250" s="448"/>
      <c r="D250" s="448"/>
    </row>
    <row r="251" spans="2:4">
      <c r="B251" s="448"/>
      <c r="C251" s="448"/>
      <c r="D251" s="448"/>
    </row>
    <row r="252" spans="2:4">
      <c r="B252" s="448"/>
      <c r="C252" s="448"/>
      <c r="D252" s="448"/>
    </row>
    <row r="253" spans="2:4">
      <c r="B253" s="448"/>
      <c r="C253" s="448"/>
      <c r="D253" s="448"/>
    </row>
    <row r="254" spans="2:4">
      <c r="B254" s="448"/>
      <c r="C254" s="448"/>
      <c r="D254" s="448"/>
    </row>
    <row r="255" spans="2:4">
      <c r="B255" s="448"/>
      <c r="C255" s="448"/>
      <c r="D255" s="448"/>
    </row>
    <row r="256" spans="2:4">
      <c r="B256" s="448"/>
      <c r="C256" s="448"/>
      <c r="D256" s="448"/>
    </row>
    <row r="257" spans="2:4">
      <c r="B257" s="448"/>
      <c r="C257" s="448"/>
      <c r="D257" s="448"/>
    </row>
    <row r="258" spans="2:4">
      <c r="B258" s="448"/>
      <c r="C258" s="448"/>
      <c r="D258" s="448"/>
    </row>
    <row r="259" spans="2:4">
      <c r="B259" s="448"/>
      <c r="C259" s="448"/>
      <c r="D259" s="448"/>
    </row>
    <row r="260" spans="2:4">
      <c r="B260" s="448"/>
      <c r="C260" s="448"/>
      <c r="D260" s="448"/>
    </row>
    <row r="261" spans="2:4">
      <c r="B261" s="448"/>
      <c r="C261" s="448"/>
      <c r="D261" s="448"/>
    </row>
    <row r="262" spans="2:4">
      <c r="B262" s="448"/>
      <c r="C262" s="448"/>
      <c r="D262" s="448"/>
    </row>
    <row r="263" spans="2:4">
      <c r="B263" s="448"/>
      <c r="C263" s="448"/>
      <c r="D263" s="448"/>
    </row>
    <row r="264" spans="2:4">
      <c r="B264" s="448"/>
      <c r="C264" s="448"/>
      <c r="D264" s="448"/>
    </row>
    <row r="265" spans="2:4">
      <c r="B265" s="448"/>
      <c r="C265" s="448"/>
      <c r="D265" s="448"/>
    </row>
    <row r="266" spans="2:4">
      <c r="B266" s="448"/>
      <c r="C266" s="448"/>
      <c r="D266" s="448"/>
    </row>
    <row r="267" spans="2:4">
      <c r="B267" s="448"/>
      <c r="C267" s="448"/>
      <c r="D267" s="448"/>
    </row>
    <row r="268" spans="2:4">
      <c r="B268" s="448"/>
      <c r="C268" s="448"/>
      <c r="D268" s="448"/>
    </row>
    <row r="269" spans="2:4">
      <c r="B269" s="448"/>
      <c r="C269" s="448"/>
      <c r="D269" s="448"/>
    </row>
    <row r="270" spans="2:4">
      <c r="B270" s="448"/>
      <c r="C270" s="448"/>
      <c r="D270" s="448"/>
    </row>
    <row r="271" spans="2:4">
      <c r="B271" s="448"/>
      <c r="C271" s="448"/>
      <c r="D271" s="448"/>
    </row>
    <row r="272" spans="2:4">
      <c r="B272" s="448"/>
      <c r="C272" s="448"/>
      <c r="D272" s="448"/>
    </row>
    <row r="273" spans="2:4">
      <c r="B273" s="448"/>
      <c r="C273" s="448"/>
      <c r="D273" s="448"/>
    </row>
    <row r="274" spans="2:4">
      <c r="B274" s="448"/>
      <c r="C274" s="448"/>
      <c r="D274" s="448"/>
    </row>
    <row r="275" spans="2:4">
      <c r="B275" s="448"/>
      <c r="C275" s="448"/>
      <c r="D275" s="448"/>
    </row>
    <row r="276" spans="2:4">
      <c r="B276" s="448"/>
      <c r="C276" s="448"/>
      <c r="D276" s="448"/>
    </row>
    <row r="277" spans="2:4">
      <c r="B277" s="448"/>
      <c r="C277" s="448"/>
      <c r="D277" s="448"/>
    </row>
    <row r="278" spans="2:4">
      <c r="B278" s="448"/>
      <c r="C278" s="448"/>
      <c r="D278" s="448"/>
    </row>
    <row r="279" spans="2:4">
      <c r="B279" s="448"/>
      <c r="C279" s="448"/>
      <c r="D279" s="448"/>
    </row>
    <row r="280" spans="2:4">
      <c r="B280" s="448"/>
      <c r="C280" s="448"/>
      <c r="D280" s="448"/>
    </row>
    <row r="281" spans="2:4">
      <c r="B281" s="448"/>
      <c r="C281" s="448"/>
      <c r="D281" s="448"/>
    </row>
    <row r="282" spans="2:4">
      <c r="B282" s="448"/>
      <c r="C282" s="448"/>
      <c r="D282" s="448"/>
    </row>
    <row r="283" spans="2:4">
      <c r="B283" s="448"/>
      <c r="C283" s="448"/>
      <c r="D283" s="448"/>
    </row>
    <row r="284" spans="2:4">
      <c r="B284" s="448"/>
      <c r="C284" s="448"/>
      <c r="D284" s="448"/>
    </row>
    <row r="285" spans="2:4">
      <c r="B285" s="448"/>
      <c r="C285" s="448"/>
      <c r="D285" s="448"/>
    </row>
    <row r="286" spans="2:4">
      <c r="B286" s="448"/>
      <c r="C286" s="448"/>
      <c r="D286" s="448"/>
    </row>
    <row r="287" spans="2:4">
      <c r="B287" s="448"/>
      <c r="C287" s="448"/>
      <c r="D287" s="448"/>
    </row>
    <row r="288" spans="2:4">
      <c r="B288" s="448"/>
      <c r="C288" s="448"/>
      <c r="D288" s="448"/>
    </row>
    <row r="289" spans="2:4">
      <c r="B289" s="448"/>
      <c r="C289" s="448"/>
      <c r="D289" s="448"/>
    </row>
    <row r="290" spans="2:4">
      <c r="B290" s="448"/>
      <c r="C290" s="448"/>
      <c r="D290" s="448"/>
    </row>
    <row r="291" spans="2:4">
      <c r="B291" s="448"/>
      <c r="C291" s="448"/>
      <c r="D291" s="448"/>
    </row>
    <row r="292" spans="2:4">
      <c r="B292" s="448"/>
      <c r="C292" s="448"/>
      <c r="D292" s="448"/>
    </row>
    <row r="293" spans="2:4">
      <c r="B293" s="448"/>
      <c r="C293" s="448"/>
      <c r="D293" s="448"/>
    </row>
    <row r="294" spans="2:4">
      <c r="B294" s="448"/>
      <c r="C294" s="448"/>
      <c r="D294" s="448"/>
    </row>
    <row r="295" spans="2:4">
      <c r="B295" s="448"/>
      <c r="C295" s="448"/>
      <c r="D295" s="448"/>
    </row>
    <row r="296" spans="2:4">
      <c r="B296" s="448"/>
      <c r="C296" s="448"/>
      <c r="D296" s="448"/>
    </row>
    <row r="297" spans="2:4">
      <c r="B297" s="448"/>
      <c r="C297" s="448"/>
      <c r="D297" s="448"/>
    </row>
    <row r="298" spans="2:4">
      <c r="B298" s="448"/>
      <c r="C298" s="448"/>
      <c r="D298" s="448"/>
    </row>
    <row r="299" spans="2:4">
      <c r="B299" s="448"/>
      <c r="C299" s="448"/>
      <c r="D299" s="448"/>
    </row>
    <row r="300" spans="2:4">
      <c r="B300" s="448"/>
      <c r="C300" s="448"/>
      <c r="D300" s="448"/>
    </row>
    <row r="301" spans="2:4">
      <c r="B301" s="448"/>
      <c r="C301" s="448"/>
      <c r="D301" s="448"/>
    </row>
    <row r="302" spans="2:4">
      <c r="B302" s="448"/>
      <c r="C302" s="448"/>
      <c r="D302" s="448"/>
    </row>
    <row r="303" spans="2:4">
      <c r="B303" s="448"/>
      <c r="C303" s="448"/>
      <c r="D303" s="448"/>
    </row>
    <row r="304" spans="2:4">
      <c r="B304" s="448"/>
      <c r="C304" s="448"/>
      <c r="D304" s="448"/>
    </row>
    <row r="305" spans="2:4">
      <c r="B305" s="448"/>
      <c r="C305" s="448"/>
      <c r="D305" s="448"/>
    </row>
    <row r="306" spans="2:4">
      <c r="B306" s="448"/>
      <c r="C306" s="448"/>
      <c r="D306" s="448"/>
    </row>
    <row r="307" spans="2:4">
      <c r="B307" s="448"/>
      <c r="C307" s="448"/>
      <c r="D307" s="448"/>
    </row>
    <row r="308" spans="2:4">
      <c r="B308" s="448"/>
      <c r="C308" s="448"/>
      <c r="D308" s="448"/>
    </row>
    <row r="309" spans="2:4">
      <c r="B309" s="448"/>
      <c r="C309" s="448"/>
      <c r="D309" s="448"/>
    </row>
    <row r="310" spans="2:4">
      <c r="B310" s="448"/>
      <c r="C310" s="448"/>
      <c r="D310" s="448"/>
    </row>
    <row r="311" spans="2:4">
      <c r="B311" s="448"/>
      <c r="C311" s="448"/>
      <c r="D311" s="448"/>
    </row>
    <row r="312" spans="2:4">
      <c r="B312" s="448"/>
      <c r="C312" s="448"/>
      <c r="D312" s="448"/>
    </row>
    <row r="313" spans="2:4">
      <c r="B313" s="448"/>
      <c r="C313" s="448"/>
      <c r="D313" s="448"/>
    </row>
    <row r="314" spans="2:4">
      <c r="B314" s="448"/>
      <c r="C314" s="448"/>
      <c r="D314" s="448"/>
    </row>
    <row r="315" spans="2:4">
      <c r="B315" s="448"/>
      <c r="C315" s="448"/>
      <c r="D315" s="448"/>
    </row>
    <row r="316" spans="2:4">
      <c r="B316" s="448"/>
      <c r="C316" s="448"/>
      <c r="D316" s="448"/>
    </row>
    <row r="317" spans="2:4">
      <c r="B317" s="448"/>
      <c r="C317" s="448"/>
      <c r="D317" s="448"/>
    </row>
    <row r="318" spans="2:4">
      <c r="B318" s="448"/>
      <c r="C318" s="448"/>
      <c r="D318" s="448"/>
    </row>
    <row r="319" spans="2:4">
      <c r="B319" s="448"/>
      <c r="C319" s="448"/>
      <c r="D319" s="448"/>
    </row>
    <row r="320" spans="2:4">
      <c r="B320" s="448"/>
      <c r="C320" s="448"/>
      <c r="D320" s="448"/>
    </row>
    <row r="321" spans="2:4">
      <c r="B321" s="448"/>
      <c r="C321" s="448"/>
      <c r="D321" s="448"/>
    </row>
    <row r="322" spans="2:4">
      <c r="B322" s="448"/>
      <c r="C322" s="448"/>
      <c r="D322" s="448"/>
    </row>
    <row r="323" spans="2:4">
      <c r="B323" s="448"/>
      <c r="C323" s="448"/>
      <c r="D323" s="448"/>
    </row>
    <row r="324" spans="2:4">
      <c r="B324" s="448"/>
      <c r="C324" s="448"/>
      <c r="D324" s="448"/>
    </row>
    <row r="325" spans="2:4">
      <c r="B325" s="448"/>
      <c r="C325" s="448"/>
      <c r="D325" s="448"/>
    </row>
    <row r="326" spans="2:4">
      <c r="B326" s="448"/>
      <c r="C326" s="448"/>
      <c r="D326" s="448"/>
    </row>
    <row r="327" spans="2:4">
      <c r="B327" s="448"/>
      <c r="C327" s="448"/>
      <c r="D327" s="448"/>
    </row>
    <row r="328" spans="2:4">
      <c r="B328" s="448"/>
      <c r="C328" s="448"/>
      <c r="D328" s="448"/>
    </row>
    <row r="329" spans="2:4">
      <c r="B329" s="448"/>
      <c r="C329" s="448"/>
      <c r="D329" s="448"/>
    </row>
    <row r="330" spans="2:4">
      <c r="B330" s="448"/>
      <c r="C330" s="448"/>
      <c r="D330" s="448"/>
    </row>
    <row r="331" spans="2:4">
      <c r="B331" s="448"/>
      <c r="C331" s="448"/>
      <c r="D331" s="448"/>
    </row>
    <row r="332" spans="2:4">
      <c r="B332" s="448"/>
      <c r="C332" s="448"/>
      <c r="D332" s="448"/>
    </row>
    <row r="333" spans="2:4">
      <c r="B333" s="448"/>
      <c r="C333" s="448"/>
      <c r="D333" s="448"/>
    </row>
    <row r="334" spans="2:4">
      <c r="B334" s="448"/>
      <c r="C334" s="448"/>
      <c r="D334" s="448"/>
    </row>
    <row r="335" spans="2:4">
      <c r="B335" s="448"/>
      <c r="C335" s="448"/>
      <c r="D335" s="448"/>
    </row>
    <row r="336" spans="2:4">
      <c r="B336" s="448"/>
      <c r="C336" s="448"/>
      <c r="D336" s="448"/>
    </row>
    <row r="337" spans="2:4">
      <c r="B337" s="448"/>
      <c r="C337" s="448"/>
      <c r="D337" s="448"/>
    </row>
    <row r="338" spans="2:4">
      <c r="B338" s="448"/>
      <c r="C338" s="448"/>
      <c r="D338" s="448"/>
    </row>
    <row r="339" spans="2:4">
      <c r="B339" s="448"/>
      <c r="C339" s="448"/>
      <c r="D339" s="448"/>
    </row>
    <row r="340" spans="2:4">
      <c r="B340" s="448"/>
      <c r="C340" s="448"/>
      <c r="D340" s="448"/>
    </row>
    <row r="341" spans="2:4">
      <c r="B341" s="448"/>
      <c r="C341" s="448"/>
      <c r="D341" s="448"/>
    </row>
    <row r="342" spans="2:4">
      <c r="B342" s="448"/>
      <c r="C342" s="448"/>
      <c r="D342" s="448"/>
    </row>
    <row r="343" spans="2:4">
      <c r="B343" s="448"/>
      <c r="C343" s="448"/>
      <c r="D343" s="448"/>
    </row>
    <row r="344" spans="2:4">
      <c r="B344" s="448"/>
      <c r="C344" s="448"/>
      <c r="D344" s="448"/>
    </row>
    <row r="345" spans="2:4">
      <c r="B345" s="448"/>
      <c r="C345" s="448"/>
      <c r="D345" s="448"/>
    </row>
    <row r="346" spans="2:4">
      <c r="B346" s="448"/>
      <c r="C346" s="448"/>
      <c r="D346" s="448"/>
    </row>
    <row r="347" spans="2:4">
      <c r="B347" s="448"/>
      <c r="C347" s="448"/>
      <c r="D347" s="448"/>
    </row>
    <row r="348" spans="2:4">
      <c r="B348" s="448"/>
      <c r="C348" s="448"/>
      <c r="D348" s="448"/>
    </row>
    <row r="349" spans="2:4">
      <c r="B349" s="448"/>
      <c r="C349" s="448"/>
      <c r="D349" s="448"/>
    </row>
    <row r="350" spans="2:4">
      <c r="B350" s="448"/>
      <c r="C350" s="448"/>
      <c r="D350" s="448"/>
    </row>
    <row r="351" spans="2:4">
      <c r="B351" s="448"/>
      <c r="C351" s="448"/>
      <c r="D351" s="448"/>
    </row>
    <row r="352" spans="2:4">
      <c r="B352" s="448"/>
      <c r="C352" s="448"/>
      <c r="D352" s="448"/>
    </row>
    <row r="353" spans="2:4">
      <c r="B353" s="448"/>
      <c r="C353" s="448"/>
      <c r="D353" s="448"/>
    </row>
    <row r="354" spans="2:4">
      <c r="B354" s="448"/>
      <c r="C354" s="448"/>
      <c r="D354" s="448"/>
    </row>
    <row r="355" spans="2:4">
      <c r="B355" s="448"/>
      <c r="C355" s="448"/>
      <c r="D355" s="448"/>
    </row>
    <row r="356" spans="2:4">
      <c r="B356" s="448"/>
      <c r="C356" s="448"/>
      <c r="D356" s="448"/>
    </row>
    <row r="357" spans="2:4">
      <c r="B357" s="448"/>
      <c r="C357" s="448"/>
      <c r="D357" s="448"/>
    </row>
    <row r="358" spans="2:4">
      <c r="B358" s="448"/>
      <c r="C358" s="448"/>
      <c r="D358" s="448"/>
    </row>
    <row r="359" spans="2:4">
      <c r="B359" s="448"/>
      <c r="C359" s="448"/>
      <c r="D359" s="448"/>
    </row>
    <row r="360" spans="2:4">
      <c r="B360" s="448"/>
      <c r="C360" s="448"/>
      <c r="D360" s="448"/>
    </row>
    <row r="361" spans="2:4">
      <c r="B361" s="448"/>
      <c r="C361" s="448"/>
      <c r="D361" s="448"/>
    </row>
    <row r="362" spans="2:4">
      <c r="B362" s="448"/>
      <c r="C362" s="448"/>
      <c r="D362" s="448"/>
    </row>
    <row r="363" spans="2:4">
      <c r="B363" s="448"/>
      <c r="C363" s="448"/>
      <c r="D363" s="448"/>
    </row>
    <row r="364" spans="2:4">
      <c r="B364" s="448"/>
      <c r="C364" s="448"/>
      <c r="D364" s="448"/>
    </row>
    <row r="365" spans="2:4">
      <c r="B365" s="448"/>
      <c r="C365" s="448"/>
      <c r="D365" s="448"/>
    </row>
    <row r="366" spans="2:4">
      <c r="B366" s="448"/>
      <c r="C366" s="448"/>
      <c r="D366" s="448"/>
    </row>
    <row r="367" spans="2:4">
      <c r="B367" s="448"/>
      <c r="C367" s="448"/>
      <c r="D367" s="448"/>
    </row>
    <row r="368" spans="2:4">
      <c r="B368" s="448"/>
      <c r="C368" s="448"/>
      <c r="D368" s="448"/>
    </row>
    <row r="369" spans="2:4">
      <c r="B369" s="448"/>
      <c r="C369" s="448"/>
      <c r="D369" s="448"/>
    </row>
    <row r="370" spans="2:4">
      <c r="B370" s="448"/>
      <c r="C370" s="448"/>
      <c r="D370" s="448"/>
    </row>
    <row r="371" spans="2:4">
      <c r="B371" s="448"/>
      <c r="C371" s="448"/>
      <c r="D371" s="448"/>
    </row>
    <row r="372" spans="2:4">
      <c r="B372" s="448"/>
      <c r="C372" s="448"/>
      <c r="D372" s="448"/>
    </row>
    <row r="373" spans="2:4">
      <c r="B373" s="448"/>
      <c r="C373" s="448"/>
      <c r="D373" s="448"/>
    </row>
    <row r="374" spans="2:4">
      <c r="B374" s="448"/>
      <c r="C374" s="448"/>
      <c r="D374" s="448"/>
    </row>
    <row r="375" spans="2:4">
      <c r="B375" s="448"/>
      <c r="C375" s="448"/>
      <c r="D375" s="448"/>
    </row>
    <row r="376" spans="2:4">
      <c r="B376" s="448"/>
      <c r="C376" s="448"/>
      <c r="D376" s="448"/>
    </row>
    <row r="377" spans="2:4">
      <c r="B377" s="448"/>
      <c r="C377" s="448"/>
      <c r="D377" s="448"/>
    </row>
    <row r="378" spans="2:4">
      <c r="B378" s="448"/>
      <c r="C378" s="448"/>
      <c r="D378" s="448"/>
    </row>
    <row r="379" spans="2:4">
      <c r="B379" s="448"/>
      <c r="C379" s="448"/>
      <c r="D379" s="448"/>
    </row>
    <row r="380" spans="2:4">
      <c r="B380" s="448"/>
      <c r="C380" s="448"/>
      <c r="D380" s="448"/>
    </row>
    <row r="381" spans="2:4">
      <c r="B381" s="448"/>
      <c r="C381" s="448"/>
      <c r="D381" s="448"/>
    </row>
    <row r="382" spans="2:4">
      <c r="B382" s="448"/>
      <c r="C382" s="448"/>
      <c r="D382" s="448"/>
    </row>
    <row r="383" spans="2:4">
      <c r="B383" s="448"/>
      <c r="C383" s="448"/>
      <c r="D383" s="448"/>
    </row>
    <row r="384" spans="2:4">
      <c r="B384" s="448"/>
      <c r="C384" s="448"/>
      <c r="D384" s="448"/>
    </row>
    <row r="385" spans="2:4">
      <c r="B385" s="448"/>
      <c r="C385" s="448"/>
      <c r="D385" s="448"/>
    </row>
    <row r="386" spans="2:4">
      <c r="B386" s="448"/>
      <c r="C386" s="448"/>
      <c r="D386" s="448"/>
    </row>
    <row r="387" spans="2:4">
      <c r="B387" s="448"/>
      <c r="C387" s="448"/>
      <c r="D387" s="448"/>
    </row>
    <row r="388" spans="2:4">
      <c r="B388" s="448"/>
      <c r="C388" s="448"/>
      <c r="D388" s="448"/>
    </row>
    <row r="389" spans="2:4">
      <c r="B389" s="448"/>
      <c r="C389" s="448"/>
      <c r="D389" s="448"/>
    </row>
    <row r="390" spans="2:4">
      <c r="B390" s="448"/>
      <c r="C390" s="448"/>
      <c r="D390" s="448"/>
    </row>
    <row r="391" spans="2:4">
      <c r="B391" s="448"/>
      <c r="C391" s="448"/>
      <c r="D391" s="448"/>
    </row>
    <row r="392" spans="2:4">
      <c r="B392" s="448"/>
      <c r="C392" s="448"/>
      <c r="D392" s="448"/>
    </row>
    <row r="393" spans="2:4">
      <c r="B393" s="448"/>
      <c r="C393" s="448"/>
      <c r="D393" s="448"/>
    </row>
    <row r="394" spans="2:4">
      <c r="B394" s="448"/>
      <c r="C394" s="448"/>
      <c r="D394" s="448"/>
    </row>
    <row r="395" spans="2:4">
      <c r="B395" s="448"/>
      <c r="C395" s="448"/>
      <c r="D395" s="448"/>
    </row>
    <row r="396" spans="2:4">
      <c r="B396" s="448"/>
      <c r="C396" s="448"/>
      <c r="D396" s="448"/>
    </row>
    <row r="397" spans="2:4">
      <c r="B397" s="448"/>
      <c r="C397" s="448"/>
      <c r="D397" s="448"/>
    </row>
    <row r="398" spans="2:4">
      <c r="B398" s="448"/>
      <c r="C398" s="448"/>
      <c r="D398" s="448"/>
    </row>
    <row r="399" spans="2:4">
      <c r="B399" s="448"/>
      <c r="C399" s="448"/>
      <c r="D399" s="448"/>
    </row>
    <row r="400" spans="2:4">
      <c r="B400" s="448"/>
      <c r="C400" s="448"/>
      <c r="D400" s="448"/>
    </row>
    <row r="401" spans="2:4">
      <c r="B401" s="448"/>
      <c r="C401" s="448"/>
      <c r="D401" s="448"/>
    </row>
    <row r="402" spans="2:4">
      <c r="B402" s="448"/>
      <c r="C402" s="448"/>
      <c r="D402" s="448"/>
    </row>
    <row r="403" spans="2:4">
      <c r="B403" s="448"/>
      <c r="C403" s="448"/>
      <c r="D403" s="448"/>
    </row>
    <row r="404" spans="2:4">
      <c r="B404" s="448"/>
      <c r="C404" s="448"/>
      <c r="D404" s="448"/>
    </row>
    <row r="405" spans="2:4">
      <c r="B405" s="448"/>
      <c r="C405" s="448"/>
      <c r="D405" s="448"/>
    </row>
    <row r="406" spans="2:4">
      <c r="B406" s="448"/>
      <c r="C406" s="448"/>
      <c r="D406" s="448"/>
    </row>
    <row r="407" spans="2:4">
      <c r="B407" s="448"/>
      <c r="C407" s="448"/>
      <c r="D407" s="448"/>
    </row>
    <row r="408" spans="2:4">
      <c r="B408" s="448"/>
      <c r="C408" s="448"/>
      <c r="D408" s="448"/>
    </row>
    <row r="409" spans="2:4">
      <c r="B409" s="448"/>
      <c r="C409" s="448"/>
      <c r="D409" s="448"/>
    </row>
    <row r="410" spans="2:4">
      <c r="B410" s="448"/>
      <c r="C410" s="448"/>
      <c r="D410" s="448"/>
    </row>
    <row r="411" spans="2:4">
      <c r="B411" s="448"/>
      <c r="C411" s="448"/>
      <c r="D411" s="448"/>
    </row>
    <row r="412" spans="2:4">
      <c r="B412" s="448"/>
      <c r="C412" s="448"/>
      <c r="D412" s="448"/>
    </row>
    <row r="413" spans="2:4">
      <c r="B413" s="448"/>
      <c r="C413" s="448"/>
      <c r="D413" s="448"/>
    </row>
    <row r="414" spans="2:4">
      <c r="B414" s="448"/>
      <c r="C414" s="448"/>
      <c r="D414" s="448"/>
    </row>
    <row r="415" spans="2:4">
      <c r="B415" s="448"/>
      <c r="C415" s="448"/>
      <c r="D415" s="448"/>
    </row>
    <row r="416" spans="2:4">
      <c r="B416" s="448"/>
      <c r="C416" s="448"/>
      <c r="D416" s="448"/>
    </row>
    <row r="417" spans="2:4">
      <c r="B417" s="448"/>
      <c r="C417" s="448"/>
      <c r="D417" s="448"/>
    </row>
    <row r="418" spans="2:4">
      <c r="B418" s="448"/>
      <c r="C418" s="448"/>
      <c r="D418" s="448"/>
    </row>
    <row r="419" spans="2:4">
      <c r="B419" s="448"/>
      <c r="C419" s="448"/>
      <c r="D419" s="448"/>
    </row>
    <row r="420" spans="2:4">
      <c r="B420" s="448"/>
      <c r="C420" s="448"/>
      <c r="D420" s="448"/>
    </row>
    <row r="421" spans="2:4">
      <c r="B421" s="448"/>
      <c r="C421" s="448"/>
      <c r="D421" s="448"/>
    </row>
    <row r="422" spans="2:4">
      <c r="B422" s="448"/>
      <c r="C422" s="448"/>
      <c r="D422" s="448"/>
    </row>
    <row r="423" spans="2:4">
      <c r="B423" s="448"/>
      <c r="C423" s="448"/>
      <c r="D423" s="448"/>
    </row>
    <row r="424" spans="2:4">
      <c r="B424" s="448"/>
      <c r="C424" s="448"/>
      <c r="D424" s="448"/>
    </row>
    <row r="425" spans="2:4">
      <c r="B425" s="448"/>
      <c r="C425" s="448"/>
      <c r="D425" s="448"/>
    </row>
    <row r="426" spans="2:4">
      <c r="B426" s="448"/>
      <c r="C426" s="448"/>
      <c r="D426" s="448"/>
    </row>
    <row r="427" spans="2:4">
      <c r="B427" s="448"/>
      <c r="C427" s="448"/>
      <c r="D427" s="448"/>
    </row>
    <row r="428" spans="2:4">
      <c r="B428" s="448"/>
      <c r="C428" s="448"/>
      <c r="D428" s="448"/>
    </row>
    <row r="429" spans="2:4">
      <c r="B429" s="448"/>
      <c r="C429" s="448"/>
      <c r="D429" s="448"/>
    </row>
    <row r="430" spans="2:4">
      <c r="B430" s="448"/>
      <c r="C430" s="448"/>
      <c r="D430" s="448"/>
    </row>
    <row r="431" spans="2:4">
      <c r="B431" s="448"/>
      <c r="C431" s="448"/>
      <c r="D431" s="448"/>
    </row>
    <row r="432" spans="2:4">
      <c r="B432" s="448"/>
      <c r="C432" s="448"/>
      <c r="D432" s="448"/>
    </row>
    <row r="433" spans="2:4">
      <c r="B433" s="448"/>
      <c r="C433" s="448"/>
      <c r="D433" s="448"/>
    </row>
    <row r="434" spans="2:4">
      <c r="B434" s="448"/>
      <c r="C434" s="448"/>
      <c r="D434" s="448"/>
    </row>
    <row r="435" spans="2:4">
      <c r="B435" s="448"/>
      <c r="C435" s="448"/>
      <c r="D435" s="448"/>
    </row>
    <row r="436" spans="2:4">
      <c r="B436" s="448"/>
      <c r="C436" s="448"/>
      <c r="D436" s="448"/>
    </row>
    <row r="437" spans="2:4">
      <c r="B437" s="448"/>
      <c r="C437" s="448"/>
      <c r="D437" s="448"/>
    </row>
    <row r="438" spans="2:4">
      <c r="B438" s="448"/>
      <c r="C438" s="448"/>
      <c r="D438" s="448"/>
    </row>
    <row r="439" spans="2:4">
      <c r="B439" s="448"/>
      <c r="C439" s="448"/>
      <c r="D439" s="448"/>
    </row>
    <row r="440" spans="2:4">
      <c r="B440" s="448"/>
      <c r="C440" s="448"/>
      <c r="D440" s="448"/>
    </row>
    <row r="441" spans="2:4">
      <c r="B441" s="448"/>
      <c r="C441" s="448"/>
      <c r="D441" s="448"/>
    </row>
    <row r="442" spans="2:4">
      <c r="B442" s="448"/>
      <c r="C442" s="448"/>
      <c r="D442" s="448"/>
    </row>
    <row r="443" spans="2:4">
      <c r="B443" s="448"/>
      <c r="C443" s="448"/>
      <c r="D443" s="448"/>
    </row>
    <row r="444" spans="2:4">
      <c r="B444" s="448"/>
      <c r="C444" s="448"/>
      <c r="D444" s="448"/>
    </row>
    <row r="445" spans="2:4">
      <c r="B445" s="448"/>
      <c r="C445" s="448"/>
      <c r="D445" s="448"/>
    </row>
    <row r="446" spans="2:4">
      <c r="B446" s="448"/>
      <c r="C446" s="448"/>
      <c r="D446" s="448"/>
    </row>
    <row r="447" spans="2:4">
      <c r="B447" s="448"/>
      <c r="C447" s="448"/>
      <c r="D447" s="448"/>
    </row>
    <row r="448" spans="2:4">
      <c r="B448" s="448"/>
      <c r="C448" s="448"/>
      <c r="D448" s="448"/>
    </row>
    <row r="449" spans="2:4">
      <c r="B449" s="448"/>
      <c r="C449" s="448"/>
      <c r="D449" s="448"/>
    </row>
    <row r="450" spans="2:4">
      <c r="B450" s="448"/>
      <c r="C450" s="448"/>
      <c r="D450" s="448"/>
    </row>
    <row r="451" spans="2:4">
      <c r="B451" s="448"/>
      <c r="C451" s="448"/>
      <c r="D451" s="448"/>
    </row>
    <row r="452" spans="2:4">
      <c r="B452" s="448"/>
      <c r="C452" s="448"/>
      <c r="D452" s="448"/>
    </row>
    <row r="453" spans="2:4">
      <c r="B453" s="448"/>
      <c r="C453" s="448"/>
      <c r="D453" s="448"/>
    </row>
    <row r="454" spans="2:4">
      <c r="B454" s="448"/>
      <c r="C454" s="448"/>
      <c r="D454" s="448"/>
    </row>
    <row r="455" spans="2:4">
      <c r="B455" s="448"/>
      <c r="C455" s="448"/>
      <c r="D455" s="448"/>
    </row>
    <row r="456" spans="2:4">
      <c r="B456" s="448"/>
      <c r="C456" s="448"/>
      <c r="D456" s="448"/>
    </row>
    <row r="457" spans="2:4">
      <c r="B457" s="448"/>
      <c r="C457" s="448"/>
      <c r="D457" s="448"/>
    </row>
    <row r="458" spans="2:4">
      <c r="B458" s="448"/>
      <c r="C458" s="448"/>
      <c r="D458" s="448"/>
    </row>
    <row r="459" spans="2:4">
      <c r="B459" s="448"/>
      <c r="C459" s="448"/>
      <c r="D459" s="448"/>
    </row>
    <row r="460" spans="2:4">
      <c r="B460" s="448"/>
      <c r="C460" s="448"/>
      <c r="D460" s="448"/>
    </row>
    <row r="461" spans="2:4">
      <c r="B461" s="448"/>
      <c r="C461" s="448"/>
      <c r="D461" s="448"/>
    </row>
    <row r="462" spans="2:4">
      <c r="B462" s="448"/>
      <c r="C462" s="448"/>
      <c r="D462" s="448"/>
    </row>
    <row r="463" spans="2:4">
      <c r="B463" s="448"/>
      <c r="C463" s="448"/>
      <c r="D463" s="448"/>
    </row>
    <row r="464" spans="2:4">
      <c r="B464" s="448"/>
      <c r="C464" s="448"/>
      <c r="D464" s="448"/>
    </row>
    <row r="465" spans="2:4">
      <c r="B465" s="448"/>
      <c r="C465" s="448"/>
      <c r="D465" s="448"/>
    </row>
    <row r="466" spans="2:4">
      <c r="B466" s="448"/>
      <c r="C466" s="448"/>
      <c r="D466" s="448"/>
    </row>
    <row r="467" spans="2:4">
      <c r="B467" s="448"/>
      <c r="C467" s="448"/>
      <c r="D467" s="448"/>
    </row>
    <row r="468" spans="2:4">
      <c r="B468" s="448"/>
      <c r="C468" s="448"/>
      <c r="D468" s="448"/>
    </row>
    <row r="469" spans="2:4">
      <c r="B469" s="448"/>
      <c r="C469" s="448"/>
      <c r="D469" s="448"/>
    </row>
    <row r="470" spans="2:4">
      <c r="B470" s="448"/>
      <c r="C470" s="448"/>
      <c r="D470" s="448"/>
    </row>
    <row r="471" spans="2:4">
      <c r="B471" s="448"/>
      <c r="C471" s="448"/>
      <c r="D471" s="448"/>
    </row>
    <row r="472" spans="2:4">
      <c r="B472" s="448"/>
      <c r="C472" s="448"/>
      <c r="D472" s="448"/>
    </row>
    <row r="473" spans="2:4">
      <c r="B473" s="448"/>
      <c r="C473" s="448"/>
      <c r="D473" s="448"/>
    </row>
    <row r="474" spans="2:4">
      <c r="B474" s="448"/>
      <c r="C474" s="448"/>
      <c r="D474" s="448"/>
    </row>
    <row r="475" spans="2:4">
      <c r="B475" s="448"/>
      <c r="C475" s="448"/>
      <c r="D475" s="448"/>
    </row>
    <row r="476" spans="2:4">
      <c r="B476" s="448"/>
      <c r="C476" s="448"/>
      <c r="D476" s="448"/>
    </row>
    <row r="477" spans="2:4">
      <c r="B477" s="448"/>
      <c r="C477" s="448"/>
      <c r="D477" s="448"/>
    </row>
    <row r="478" spans="2:4">
      <c r="B478" s="448"/>
      <c r="C478" s="448"/>
      <c r="D478" s="448"/>
    </row>
    <row r="479" spans="2:4">
      <c r="B479" s="448"/>
      <c r="C479" s="448"/>
      <c r="D479" s="448"/>
    </row>
    <row r="480" spans="2:4">
      <c r="B480" s="448"/>
      <c r="C480" s="448"/>
      <c r="D480" s="448"/>
    </row>
    <row r="481" spans="2:4">
      <c r="B481" s="448"/>
      <c r="C481" s="448"/>
      <c r="D481" s="448"/>
    </row>
    <row r="482" spans="2:4">
      <c r="B482" s="448"/>
      <c r="C482" s="448"/>
      <c r="D482" s="448"/>
    </row>
    <row r="483" spans="2:4">
      <c r="B483" s="448"/>
      <c r="C483" s="448"/>
      <c r="D483" s="448"/>
    </row>
    <row r="484" spans="2:4">
      <c r="B484" s="448"/>
      <c r="C484" s="448"/>
      <c r="D484" s="448"/>
    </row>
    <row r="485" spans="2:4">
      <c r="B485" s="448"/>
      <c r="C485" s="448"/>
      <c r="D485" s="448"/>
    </row>
    <row r="486" spans="2:4">
      <c r="B486" s="448"/>
      <c r="C486" s="448"/>
      <c r="D486" s="448"/>
    </row>
    <row r="487" spans="2:4">
      <c r="B487" s="448"/>
      <c r="C487" s="448"/>
      <c r="D487" s="448"/>
    </row>
    <row r="488" spans="2:4">
      <c r="B488" s="448"/>
      <c r="C488" s="448"/>
      <c r="D488" s="448"/>
    </row>
    <row r="489" spans="2:4">
      <c r="B489" s="448"/>
      <c r="C489" s="448"/>
      <c r="D489" s="448"/>
    </row>
    <row r="490" spans="2:4">
      <c r="B490" s="448"/>
      <c r="C490" s="448"/>
      <c r="D490" s="448"/>
    </row>
    <row r="491" spans="2:4">
      <c r="B491" s="448"/>
      <c r="C491" s="448"/>
      <c r="D491" s="448"/>
    </row>
    <row r="492" spans="2:4">
      <c r="B492" s="448"/>
      <c r="C492" s="448"/>
      <c r="D492" s="448"/>
    </row>
    <row r="493" spans="2:4">
      <c r="B493" s="448"/>
      <c r="C493" s="448"/>
      <c r="D493" s="448"/>
    </row>
    <row r="494" spans="2:4">
      <c r="B494" s="448"/>
      <c r="C494" s="448"/>
      <c r="D494" s="448"/>
    </row>
    <row r="495" spans="2:4">
      <c r="B495" s="448"/>
      <c r="C495" s="448"/>
      <c r="D495" s="448"/>
    </row>
    <row r="496" spans="2:4">
      <c r="B496" s="448"/>
      <c r="C496" s="448"/>
      <c r="D496" s="448"/>
    </row>
    <row r="497" spans="2:4">
      <c r="B497" s="448"/>
      <c r="C497" s="448"/>
      <c r="D497" s="448"/>
    </row>
    <row r="498" spans="2:4">
      <c r="B498" s="448"/>
      <c r="C498" s="448"/>
      <c r="D498" s="448"/>
    </row>
    <row r="499" spans="2:4">
      <c r="B499" s="448"/>
      <c r="C499" s="448"/>
      <c r="D499" s="448"/>
    </row>
    <row r="500" spans="2:4">
      <c r="B500" s="448"/>
      <c r="C500" s="448"/>
      <c r="D500" s="448"/>
    </row>
    <row r="501" spans="2:4">
      <c r="B501" s="448"/>
      <c r="C501" s="448"/>
      <c r="D501" s="448"/>
    </row>
    <row r="502" spans="2:4">
      <c r="B502" s="448"/>
      <c r="C502" s="448"/>
      <c r="D502" s="448"/>
    </row>
    <row r="503" spans="2:4">
      <c r="B503" s="448"/>
      <c r="C503" s="448"/>
      <c r="D503" s="448"/>
    </row>
    <row r="504" spans="2:4">
      <c r="B504" s="448"/>
      <c r="C504" s="448"/>
      <c r="D504" s="448"/>
    </row>
    <row r="505" spans="2:4">
      <c r="B505" s="448"/>
      <c r="C505" s="448"/>
      <c r="D505" s="448"/>
    </row>
    <row r="506" spans="2:4">
      <c r="B506" s="448"/>
      <c r="C506" s="448"/>
      <c r="D506" s="448"/>
    </row>
    <row r="507" spans="2:4">
      <c r="B507" s="448"/>
      <c r="C507" s="448"/>
      <c r="D507" s="448"/>
    </row>
    <row r="508" spans="2:4">
      <c r="B508" s="448"/>
      <c r="C508" s="448"/>
      <c r="D508" s="448"/>
    </row>
    <row r="509" spans="2:4">
      <c r="B509" s="448"/>
      <c r="C509" s="448"/>
      <c r="D509" s="448"/>
    </row>
    <row r="510" spans="2:4">
      <c r="B510" s="448"/>
      <c r="C510" s="448"/>
      <c r="D510" s="448"/>
    </row>
    <row r="511" spans="2:4">
      <c r="B511" s="448"/>
      <c r="C511" s="448"/>
      <c r="D511" s="448"/>
    </row>
    <row r="512" spans="2:4">
      <c r="B512" s="448"/>
      <c r="C512" s="448"/>
      <c r="D512" s="448"/>
    </row>
    <row r="513" spans="2:4">
      <c r="B513" s="448"/>
      <c r="C513" s="448"/>
      <c r="D513" s="448"/>
    </row>
    <row r="514" spans="2:4">
      <c r="B514" s="448"/>
      <c r="C514" s="448"/>
      <c r="D514" s="448"/>
    </row>
    <row r="515" spans="2:4">
      <c r="B515" s="448"/>
      <c r="C515" s="448"/>
      <c r="D515" s="448"/>
    </row>
    <row r="516" spans="2:4">
      <c r="B516" s="448"/>
      <c r="C516" s="448"/>
      <c r="D516" s="448"/>
    </row>
    <row r="517" spans="2:4">
      <c r="B517" s="448"/>
      <c r="C517" s="448"/>
      <c r="D517" s="448"/>
    </row>
    <row r="518" spans="2:4">
      <c r="B518" s="448"/>
      <c r="C518" s="448"/>
      <c r="D518" s="448"/>
    </row>
    <row r="519" spans="2:4">
      <c r="B519" s="448"/>
      <c r="C519" s="448"/>
      <c r="D519" s="448"/>
    </row>
    <row r="520" spans="2:4">
      <c r="B520" s="448"/>
      <c r="C520" s="448"/>
      <c r="D520" s="448"/>
    </row>
    <row r="521" spans="2:4">
      <c r="B521" s="448"/>
      <c r="C521" s="448"/>
      <c r="D521" s="448"/>
    </row>
    <row r="522" spans="2:4">
      <c r="B522" s="448"/>
      <c r="C522" s="448"/>
      <c r="D522" s="448"/>
    </row>
    <row r="523" spans="2:4">
      <c r="B523" s="448"/>
      <c r="C523" s="448"/>
      <c r="D523" s="448"/>
    </row>
    <row r="524" spans="2:4">
      <c r="B524" s="448"/>
      <c r="C524" s="448"/>
      <c r="D524" s="448"/>
    </row>
    <row r="525" spans="2:4">
      <c r="B525" s="448"/>
      <c r="C525" s="448"/>
      <c r="D525" s="448"/>
    </row>
    <row r="526" spans="2:4">
      <c r="B526" s="448"/>
      <c r="C526" s="448"/>
      <c r="D526" s="448"/>
    </row>
    <row r="527" spans="2:4">
      <c r="B527" s="448"/>
      <c r="C527" s="448"/>
      <c r="D527" s="448"/>
    </row>
    <row r="528" spans="2:4">
      <c r="B528" s="448"/>
      <c r="C528" s="448"/>
      <c r="D528" s="448"/>
    </row>
    <row r="529" spans="2:4">
      <c r="B529" s="448"/>
      <c r="C529" s="448"/>
      <c r="D529" s="448"/>
    </row>
    <row r="530" spans="2:4">
      <c r="B530" s="448"/>
      <c r="C530" s="448"/>
      <c r="D530" s="448"/>
    </row>
    <row r="531" spans="2:4">
      <c r="B531" s="448"/>
      <c r="C531" s="448"/>
      <c r="D531" s="448"/>
    </row>
    <row r="532" spans="2:4">
      <c r="B532" s="448"/>
      <c r="C532" s="448"/>
      <c r="D532" s="448"/>
    </row>
    <row r="533" spans="2:4">
      <c r="B533" s="448"/>
      <c r="C533" s="448"/>
      <c r="D533" s="448"/>
    </row>
    <row r="534" spans="2:4">
      <c r="B534" s="448"/>
      <c r="C534" s="448"/>
      <c r="D534" s="448"/>
    </row>
    <row r="535" spans="2:4">
      <c r="B535" s="448"/>
      <c r="C535" s="448"/>
      <c r="D535" s="448"/>
    </row>
    <row r="536" spans="2:4">
      <c r="B536" s="448"/>
      <c r="C536" s="448"/>
      <c r="D536" s="448"/>
    </row>
    <row r="537" spans="2:4">
      <c r="B537" s="448"/>
      <c r="C537" s="448"/>
      <c r="D537" s="448"/>
    </row>
    <row r="538" spans="2:4">
      <c r="B538" s="448"/>
      <c r="C538" s="448"/>
      <c r="D538" s="448"/>
    </row>
    <row r="539" spans="2:4">
      <c r="B539" s="448"/>
      <c r="C539" s="448"/>
      <c r="D539" s="448"/>
    </row>
    <row r="540" spans="2:4">
      <c r="B540" s="448"/>
      <c r="C540" s="448"/>
      <c r="D540" s="448"/>
    </row>
    <row r="541" spans="2:4">
      <c r="B541" s="448"/>
      <c r="C541" s="448"/>
      <c r="D541" s="448"/>
    </row>
    <row r="542" spans="2:4">
      <c r="B542" s="448"/>
      <c r="C542" s="448"/>
      <c r="D542" s="448"/>
    </row>
    <row r="543" spans="2:4">
      <c r="B543" s="448"/>
      <c r="C543" s="448"/>
      <c r="D543" s="448"/>
    </row>
    <row r="544" spans="2:4">
      <c r="B544" s="448"/>
      <c r="C544" s="448"/>
      <c r="D544" s="448"/>
    </row>
    <row r="545" spans="2:4">
      <c r="B545" s="448"/>
      <c r="C545" s="448"/>
      <c r="D545" s="448"/>
    </row>
    <row r="546" spans="2:4">
      <c r="B546" s="448"/>
      <c r="C546" s="448"/>
      <c r="D546" s="448"/>
    </row>
    <row r="547" spans="2:4">
      <c r="B547" s="448"/>
      <c r="C547" s="448"/>
      <c r="D547" s="448"/>
    </row>
    <row r="548" spans="2:4">
      <c r="B548" s="448"/>
      <c r="C548" s="448"/>
      <c r="D548" s="448"/>
    </row>
    <row r="549" spans="2:4">
      <c r="B549" s="448"/>
      <c r="C549" s="448"/>
      <c r="D549" s="448"/>
    </row>
    <row r="550" spans="2:4">
      <c r="B550" s="448"/>
      <c r="C550" s="448"/>
      <c r="D550" s="448"/>
    </row>
    <row r="551" spans="2:4">
      <c r="B551" s="448"/>
      <c r="C551" s="448"/>
      <c r="D551" s="448"/>
    </row>
    <row r="552" spans="2:4">
      <c r="B552" s="448"/>
      <c r="C552" s="448"/>
      <c r="D552" s="448"/>
    </row>
    <row r="553" spans="2:4">
      <c r="B553" s="448"/>
      <c r="C553" s="448"/>
      <c r="D553" s="448"/>
    </row>
    <row r="554" spans="2:4">
      <c r="B554" s="448"/>
      <c r="C554" s="448"/>
      <c r="D554" s="448"/>
    </row>
    <row r="555" spans="2:4">
      <c r="B555" s="448"/>
      <c r="C555" s="448"/>
      <c r="D555" s="448"/>
    </row>
    <row r="556" spans="2:4">
      <c r="B556" s="448"/>
      <c r="C556" s="448"/>
      <c r="D556" s="448"/>
    </row>
    <row r="557" spans="2:4">
      <c r="B557" s="448"/>
      <c r="C557" s="448"/>
      <c r="D557" s="448"/>
    </row>
    <row r="558" spans="2:4">
      <c r="B558" s="448"/>
      <c r="C558" s="448"/>
      <c r="D558" s="448"/>
    </row>
    <row r="559" spans="2:4">
      <c r="B559" s="448"/>
      <c r="C559" s="448"/>
      <c r="D559" s="448"/>
    </row>
    <row r="560" spans="2:4">
      <c r="B560" s="448"/>
      <c r="C560" s="448"/>
      <c r="D560" s="448"/>
    </row>
    <row r="561" spans="2:4">
      <c r="B561" s="448"/>
      <c r="C561" s="448"/>
      <c r="D561" s="448"/>
    </row>
    <row r="562" spans="2:4">
      <c r="B562" s="448"/>
      <c r="C562" s="448"/>
      <c r="D562" s="448"/>
    </row>
    <row r="563" spans="2:4">
      <c r="B563" s="448"/>
      <c r="C563" s="448"/>
      <c r="D563" s="448"/>
    </row>
    <row r="564" spans="2:4">
      <c r="B564" s="448"/>
      <c r="C564" s="448"/>
      <c r="D564" s="448"/>
    </row>
    <row r="565" spans="2:4">
      <c r="B565" s="448"/>
      <c r="C565" s="448"/>
      <c r="D565" s="448"/>
    </row>
    <row r="566" spans="2:4">
      <c r="B566" s="448"/>
      <c r="C566" s="448"/>
      <c r="D566" s="448"/>
    </row>
    <row r="567" spans="2:4">
      <c r="B567" s="448"/>
      <c r="C567" s="448"/>
      <c r="D567" s="448"/>
    </row>
    <row r="568" spans="2:4">
      <c r="B568" s="448"/>
      <c r="C568" s="448"/>
      <c r="D568" s="448"/>
    </row>
    <row r="569" spans="2:4">
      <c r="B569" s="448"/>
      <c r="C569" s="448"/>
      <c r="D569" s="448"/>
    </row>
    <row r="570" spans="2:4">
      <c r="B570" s="448"/>
      <c r="C570" s="448"/>
      <c r="D570" s="448"/>
    </row>
    <row r="571" spans="2:4">
      <c r="B571" s="448"/>
      <c r="C571" s="448"/>
      <c r="D571" s="448"/>
    </row>
    <row r="572" spans="2:4">
      <c r="B572" s="448"/>
      <c r="C572" s="448"/>
      <c r="D572" s="448"/>
    </row>
    <row r="573" spans="2:4">
      <c r="B573" s="448"/>
      <c r="C573" s="448"/>
      <c r="D573" s="448"/>
    </row>
    <row r="574" spans="2:4">
      <c r="B574" s="448"/>
      <c r="C574" s="448"/>
      <c r="D574" s="448"/>
    </row>
    <row r="575" spans="2:4">
      <c r="B575" s="448"/>
      <c r="C575" s="448"/>
      <c r="D575" s="448"/>
    </row>
    <row r="576" spans="2:4">
      <c r="B576" s="448"/>
      <c r="C576" s="448"/>
      <c r="D576" s="448"/>
    </row>
    <row r="577" spans="2:4">
      <c r="B577" s="448"/>
      <c r="C577" s="448"/>
      <c r="D577" s="448"/>
    </row>
    <row r="578" spans="2:4">
      <c r="B578" s="448"/>
      <c r="C578" s="448"/>
      <c r="D578" s="448"/>
    </row>
    <row r="579" spans="2:4">
      <c r="B579" s="448"/>
      <c r="C579" s="448"/>
      <c r="D579" s="448"/>
    </row>
    <row r="580" spans="2:4">
      <c r="B580" s="448"/>
      <c r="C580" s="448"/>
      <c r="D580" s="448"/>
    </row>
    <row r="581" spans="2:4">
      <c r="B581" s="448"/>
      <c r="C581" s="448"/>
      <c r="D581" s="448"/>
    </row>
    <row r="582" spans="2:4">
      <c r="B582" s="448"/>
      <c r="C582" s="448"/>
      <c r="D582" s="448"/>
    </row>
    <row r="583" spans="2:4">
      <c r="B583" s="448"/>
      <c r="C583" s="448"/>
      <c r="D583" s="448"/>
    </row>
    <row r="584" spans="2:4">
      <c r="B584" s="448"/>
      <c r="C584" s="448"/>
      <c r="D584" s="448"/>
    </row>
    <row r="585" spans="2:4">
      <c r="B585" s="448"/>
      <c r="C585" s="448"/>
      <c r="D585" s="448"/>
    </row>
    <row r="586" spans="2:4">
      <c r="B586" s="448"/>
      <c r="C586" s="448"/>
      <c r="D586" s="448"/>
    </row>
    <row r="587" spans="2:4">
      <c r="B587" s="448"/>
      <c r="C587" s="448"/>
      <c r="D587" s="448"/>
    </row>
    <row r="588" spans="2:4">
      <c r="B588" s="448"/>
      <c r="C588" s="448"/>
      <c r="D588" s="448"/>
    </row>
    <row r="589" spans="2:4">
      <c r="B589" s="448"/>
      <c r="C589" s="448"/>
      <c r="D589" s="448"/>
    </row>
    <row r="590" spans="2:4">
      <c r="B590" s="448"/>
      <c r="C590" s="448"/>
      <c r="D590" s="448"/>
    </row>
    <row r="591" spans="2:4">
      <c r="B591" s="448"/>
      <c r="C591" s="448"/>
      <c r="D591" s="448"/>
    </row>
    <row r="592" spans="2:4">
      <c r="B592" s="448"/>
      <c r="C592" s="448"/>
      <c r="D592" s="448"/>
    </row>
    <row r="593" spans="2:4">
      <c r="B593" s="448"/>
      <c r="C593" s="448"/>
      <c r="D593" s="448"/>
    </row>
    <row r="594" spans="2:4">
      <c r="B594" s="448"/>
      <c r="C594" s="448"/>
      <c r="D594" s="448"/>
    </row>
    <row r="595" spans="2:4">
      <c r="B595" s="448"/>
      <c r="C595" s="448"/>
      <c r="D595" s="448"/>
    </row>
    <row r="596" spans="2:4">
      <c r="B596" s="448"/>
      <c r="C596" s="448"/>
      <c r="D596" s="448"/>
    </row>
    <row r="597" spans="2:4">
      <c r="B597" s="448"/>
      <c r="C597" s="448"/>
      <c r="D597" s="448"/>
    </row>
    <row r="598" spans="2:4">
      <c r="B598" s="448"/>
      <c r="C598" s="448"/>
      <c r="D598" s="448"/>
    </row>
    <row r="599" spans="2:4">
      <c r="B599" s="448"/>
      <c r="C599" s="448"/>
      <c r="D599" s="448"/>
    </row>
    <row r="600" spans="2:4">
      <c r="B600" s="448"/>
      <c r="C600" s="448"/>
      <c r="D600" s="448"/>
    </row>
    <row r="601" spans="2:4">
      <c r="B601" s="448"/>
      <c r="C601" s="448"/>
      <c r="D601" s="448"/>
    </row>
    <row r="602" spans="2:4">
      <c r="B602" s="448"/>
      <c r="C602" s="448"/>
      <c r="D602" s="448"/>
    </row>
    <row r="603" spans="2:4">
      <c r="B603" s="448"/>
      <c r="C603" s="448"/>
      <c r="D603" s="448"/>
    </row>
    <row r="604" spans="2:4">
      <c r="B604" s="448"/>
      <c r="C604" s="448"/>
      <c r="D604" s="448"/>
    </row>
    <row r="605" spans="2:4">
      <c r="B605" s="448"/>
      <c r="C605" s="448"/>
      <c r="D605" s="448"/>
    </row>
    <row r="606" spans="2:4">
      <c r="B606" s="448"/>
      <c r="C606" s="448"/>
      <c r="D606" s="448"/>
    </row>
    <row r="607" spans="2:4">
      <c r="B607" s="448"/>
      <c r="C607" s="448"/>
      <c r="D607" s="448"/>
    </row>
    <row r="608" spans="2:4">
      <c r="B608" s="448"/>
      <c r="C608" s="448"/>
      <c r="D608" s="448"/>
    </row>
    <row r="609" spans="2:4">
      <c r="B609" s="448"/>
      <c r="C609" s="448"/>
      <c r="D609" s="448"/>
    </row>
    <row r="610" spans="2:4">
      <c r="B610" s="448"/>
      <c r="C610" s="448"/>
      <c r="D610" s="448"/>
    </row>
    <row r="611" spans="2:4">
      <c r="B611" s="448"/>
      <c r="C611" s="448"/>
      <c r="D611" s="448"/>
    </row>
    <row r="612" spans="2:4">
      <c r="B612" s="448"/>
      <c r="C612" s="448"/>
      <c r="D612" s="448"/>
    </row>
    <row r="613" spans="2:4">
      <c r="B613" s="448"/>
      <c r="C613" s="448"/>
      <c r="D613" s="448"/>
    </row>
    <row r="614" spans="2:4">
      <c r="B614" s="448"/>
      <c r="C614" s="448"/>
      <c r="D614" s="448"/>
    </row>
    <row r="615" spans="2:4">
      <c r="B615" s="448"/>
      <c r="C615" s="448"/>
      <c r="D615" s="448"/>
    </row>
    <row r="616" spans="2:4">
      <c r="B616" s="448"/>
      <c r="C616" s="448"/>
      <c r="D616" s="448"/>
    </row>
    <row r="617" spans="2:4">
      <c r="B617" s="448"/>
      <c r="C617" s="448"/>
      <c r="D617" s="448"/>
    </row>
    <row r="618" spans="2:4">
      <c r="B618" s="448"/>
      <c r="C618" s="448"/>
      <c r="D618" s="448"/>
    </row>
    <row r="619" spans="2:4">
      <c r="B619" s="448"/>
      <c r="C619" s="448"/>
      <c r="D619" s="448"/>
    </row>
    <row r="620" spans="2:4">
      <c r="B620" s="448"/>
      <c r="C620" s="448"/>
      <c r="D620" s="448"/>
    </row>
    <row r="621" spans="2:4">
      <c r="B621" s="448"/>
      <c r="C621" s="448"/>
      <c r="D621" s="448"/>
    </row>
    <row r="622" spans="2:4">
      <c r="B622" s="448"/>
      <c r="C622" s="448"/>
      <c r="D622" s="448"/>
    </row>
    <row r="623" spans="2:4">
      <c r="B623" s="448"/>
      <c r="C623" s="448"/>
      <c r="D623" s="448"/>
    </row>
    <row r="624" spans="2:4">
      <c r="B624" s="448"/>
      <c r="C624" s="448"/>
      <c r="D624" s="448"/>
    </row>
    <row r="625" spans="2:4">
      <c r="B625" s="448"/>
      <c r="C625" s="448"/>
      <c r="D625" s="448"/>
    </row>
    <row r="626" spans="2:4">
      <c r="B626" s="448"/>
      <c r="C626" s="448"/>
      <c r="D626" s="448"/>
    </row>
    <row r="627" spans="2:4">
      <c r="B627" s="448"/>
      <c r="C627" s="448"/>
      <c r="D627" s="448"/>
    </row>
    <row r="628" spans="2:4">
      <c r="B628" s="448"/>
      <c r="C628" s="448"/>
      <c r="D628" s="448"/>
    </row>
    <row r="629" spans="2:4">
      <c r="B629" s="448"/>
      <c r="C629" s="448"/>
      <c r="D629" s="448"/>
    </row>
    <row r="630" spans="2:4">
      <c r="B630" s="448"/>
      <c r="C630" s="448"/>
      <c r="D630" s="448"/>
    </row>
    <row r="631" spans="2:4">
      <c r="B631" s="448"/>
      <c r="C631" s="448"/>
      <c r="D631" s="448"/>
    </row>
    <row r="632" spans="2:4">
      <c r="B632" s="448"/>
      <c r="C632" s="448"/>
      <c r="D632" s="448"/>
    </row>
    <row r="633" spans="2:4">
      <c r="B633" s="448"/>
      <c r="C633" s="448"/>
      <c r="D633" s="448"/>
    </row>
    <row r="634" spans="2:4">
      <c r="B634" s="448"/>
      <c r="C634" s="448"/>
      <c r="D634" s="448"/>
    </row>
    <row r="635" spans="2:4">
      <c r="B635" s="448"/>
      <c r="C635" s="448"/>
      <c r="D635" s="448"/>
    </row>
    <row r="636" spans="2:4">
      <c r="B636" s="448"/>
      <c r="C636" s="448"/>
      <c r="D636" s="448"/>
    </row>
    <row r="637" spans="2:4">
      <c r="B637" s="448"/>
      <c r="C637" s="448"/>
      <c r="D637" s="448"/>
    </row>
    <row r="638" spans="2:4">
      <c r="B638" s="448"/>
      <c r="C638" s="448"/>
      <c r="D638" s="448"/>
    </row>
    <row r="639" spans="2:4">
      <c r="B639" s="448"/>
      <c r="C639" s="448"/>
      <c r="D639" s="448"/>
    </row>
    <row r="640" spans="2:4">
      <c r="B640" s="448"/>
      <c r="C640" s="448"/>
      <c r="D640" s="448"/>
    </row>
    <row r="641" spans="2:4">
      <c r="B641" s="448"/>
      <c r="C641" s="448"/>
      <c r="D641" s="448"/>
    </row>
    <row r="642" spans="2:4">
      <c r="B642" s="448"/>
      <c r="C642" s="448"/>
      <c r="D642" s="448"/>
    </row>
    <row r="643" spans="2:4">
      <c r="B643" s="448"/>
      <c r="C643" s="448"/>
      <c r="D643" s="448"/>
    </row>
    <row r="644" spans="2:4">
      <c r="B644" s="448"/>
      <c r="C644" s="448"/>
      <c r="D644" s="448"/>
    </row>
    <row r="645" spans="2:4">
      <c r="B645" s="448"/>
      <c r="C645" s="448"/>
      <c r="D645" s="448"/>
    </row>
    <row r="646" spans="2:4">
      <c r="B646" s="448"/>
      <c r="C646" s="448"/>
      <c r="D646" s="448"/>
    </row>
    <row r="647" spans="2:4">
      <c r="B647" s="448"/>
      <c r="C647" s="448"/>
      <c r="D647" s="448"/>
    </row>
    <row r="648" spans="2:4">
      <c r="B648" s="448"/>
      <c r="C648" s="448"/>
      <c r="D648" s="448"/>
    </row>
    <row r="649" spans="2:4">
      <c r="B649" s="448"/>
      <c r="C649" s="448"/>
      <c r="D649" s="448"/>
    </row>
    <row r="650" spans="2:4">
      <c r="B650" s="448"/>
      <c r="C650" s="448"/>
      <c r="D650" s="448"/>
    </row>
    <row r="651" spans="2:4">
      <c r="B651" s="448"/>
      <c r="C651" s="448"/>
      <c r="D651" s="448"/>
    </row>
    <row r="652" spans="2:4">
      <c r="B652" s="448"/>
      <c r="C652" s="448"/>
      <c r="D652" s="448"/>
    </row>
    <row r="653" spans="2:4">
      <c r="B653" s="448"/>
      <c r="C653" s="448"/>
      <c r="D653" s="448"/>
    </row>
    <row r="654" spans="2:4">
      <c r="B654" s="448"/>
      <c r="C654" s="448"/>
      <c r="D654" s="448"/>
    </row>
    <row r="655" spans="2:4">
      <c r="B655" s="448"/>
      <c r="C655" s="448"/>
      <c r="D655" s="448"/>
    </row>
    <row r="656" spans="2:4">
      <c r="B656" s="448"/>
      <c r="C656" s="448"/>
      <c r="D656" s="448"/>
    </row>
    <row r="657" spans="2:4">
      <c r="B657" s="448"/>
      <c r="C657" s="448"/>
      <c r="D657" s="448"/>
    </row>
    <row r="658" spans="2:4">
      <c r="B658" s="448"/>
      <c r="C658" s="448"/>
      <c r="D658" s="448"/>
    </row>
    <row r="659" spans="2:4">
      <c r="B659" s="448"/>
      <c r="C659" s="448"/>
      <c r="D659" s="448"/>
    </row>
    <row r="660" spans="2:4">
      <c r="B660" s="448"/>
      <c r="C660" s="448"/>
      <c r="D660" s="448"/>
    </row>
    <row r="661" spans="2:4">
      <c r="B661" s="448"/>
      <c r="C661" s="448"/>
      <c r="D661" s="448"/>
    </row>
    <row r="662" spans="2:4">
      <c r="B662" s="448"/>
      <c r="C662" s="448"/>
      <c r="D662" s="448"/>
    </row>
    <row r="663" spans="2:4">
      <c r="B663" s="448"/>
      <c r="C663" s="448"/>
      <c r="D663" s="448"/>
    </row>
    <row r="664" spans="2:4">
      <c r="B664" s="448"/>
      <c r="C664" s="448"/>
      <c r="D664" s="448"/>
    </row>
    <row r="665" spans="2:4">
      <c r="B665" s="448"/>
      <c r="C665" s="448"/>
      <c r="D665" s="448"/>
    </row>
    <row r="666" spans="2:4">
      <c r="B666" s="448"/>
      <c r="C666" s="448"/>
      <c r="D666" s="448"/>
    </row>
    <row r="667" spans="2:4">
      <c r="B667" s="448"/>
      <c r="C667" s="448"/>
      <c r="D667" s="448"/>
    </row>
    <row r="668" spans="2:4">
      <c r="B668" s="448"/>
      <c r="C668" s="448"/>
      <c r="D668" s="448"/>
    </row>
    <row r="669" spans="2:4">
      <c r="B669" s="448"/>
      <c r="C669" s="448"/>
      <c r="D669" s="448"/>
    </row>
    <row r="670" spans="2:4">
      <c r="B670" s="448"/>
      <c r="C670" s="448"/>
      <c r="D670" s="448"/>
    </row>
    <row r="671" spans="2:4">
      <c r="B671" s="448"/>
      <c r="C671" s="448"/>
      <c r="D671" s="448"/>
    </row>
    <row r="672" spans="2:4">
      <c r="B672" s="448"/>
      <c r="C672" s="448"/>
      <c r="D672" s="448"/>
    </row>
    <row r="673" spans="2:4">
      <c r="B673" s="448"/>
      <c r="C673" s="448"/>
      <c r="D673" s="448"/>
    </row>
    <row r="674" spans="2:4">
      <c r="B674" s="448"/>
      <c r="C674" s="448"/>
      <c r="D674" s="448"/>
    </row>
    <row r="675" spans="2:4">
      <c r="B675" s="448"/>
      <c r="C675" s="448"/>
      <c r="D675" s="448"/>
    </row>
    <row r="676" spans="2:4">
      <c r="B676" s="448"/>
      <c r="C676" s="448"/>
      <c r="D676" s="448"/>
    </row>
    <row r="677" spans="2:4">
      <c r="B677" s="448"/>
      <c r="C677" s="448"/>
      <c r="D677" s="448"/>
    </row>
    <row r="678" spans="2:4">
      <c r="B678" s="448"/>
      <c r="C678" s="448"/>
      <c r="D678" s="448"/>
    </row>
    <row r="679" spans="2:4">
      <c r="B679" s="448"/>
      <c r="C679" s="448"/>
      <c r="D679" s="448"/>
    </row>
    <row r="680" spans="2:4">
      <c r="B680" s="448"/>
      <c r="C680" s="448"/>
      <c r="D680" s="448"/>
    </row>
    <row r="681" spans="2:4">
      <c r="B681" s="448"/>
      <c r="C681" s="448"/>
      <c r="D681" s="448"/>
    </row>
    <row r="682" spans="2:4">
      <c r="B682" s="448"/>
      <c r="C682" s="448"/>
      <c r="D682" s="448"/>
    </row>
    <row r="683" spans="2:4">
      <c r="B683" s="448"/>
      <c r="C683" s="448"/>
      <c r="D683" s="448"/>
    </row>
    <row r="684" spans="2:4">
      <c r="B684" s="448"/>
      <c r="C684" s="448"/>
      <c r="D684" s="448"/>
    </row>
    <row r="685" spans="2:4">
      <c r="B685" s="448"/>
      <c r="C685" s="448"/>
      <c r="D685" s="448"/>
    </row>
    <row r="686" spans="2:4">
      <c r="B686" s="448"/>
      <c r="C686" s="448"/>
      <c r="D686" s="448"/>
    </row>
    <row r="687" spans="2:4">
      <c r="B687" s="448"/>
      <c r="C687" s="448"/>
      <c r="D687" s="448"/>
    </row>
    <row r="688" spans="2:4">
      <c r="B688" s="448"/>
      <c r="C688" s="448"/>
      <c r="D688" s="448"/>
    </row>
    <row r="689" spans="2:4">
      <c r="B689" s="448"/>
      <c r="C689" s="448"/>
      <c r="D689" s="448"/>
    </row>
    <row r="690" spans="2:4">
      <c r="B690" s="448"/>
      <c r="C690" s="448"/>
      <c r="D690" s="448"/>
    </row>
    <row r="691" spans="2:4">
      <c r="B691" s="448"/>
      <c r="C691" s="448"/>
      <c r="D691" s="448"/>
    </row>
    <row r="692" spans="2:4">
      <c r="B692" s="448"/>
      <c r="C692" s="448"/>
      <c r="D692" s="448"/>
    </row>
    <row r="693" spans="2:4">
      <c r="B693" s="448"/>
      <c r="C693" s="448"/>
      <c r="D693" s="448"/>
    </row>
    <row r="694" spans="2:4">
      <c r="B694" s="448"/>
      <c r="C694" s="448"/>
      <c r="D694" s="448"/>
    </row>
    <row r="695" spans="2:4">
      <c r="B695" s="448"/>
      <c r="C695" s="448"/>
      <c r="D695" s="448"/>
    </row>
    <row r="696" spans="2:4">
      <c r="B696" s="448"/>
      <c r="C696" s="448"/>
      <c r="D696" s="448"/>
    </row>
    <row r="697" spans="2:4">
      <c r="B697" s="448"/>
      <c r="C697" s="448"/>
      <c r="D697" s="448"/>
    </row>
    <row r="698" spans="2:4">
      <c r="B698" s="448"/>
      <c r="C698" s="448"/>
      <c r="D698" s="448"/>
    </row>
    <row r="699" spans="2:4">
      <c r="B699" s="448"/>
      <c r="C699" s="448"/>
      <c r="D699" s="448"/>
    </row>
    <row r="700" spans="2:4">
      <c r="B700" s="448"/>
      <c r="C700" s="448"/>
      <c r="D700" s="448"/>
    </row>
    <row r="701" spans="2:4">
      <c r="B701" s="448"/>
      <c r="C701" s="448"/>
      <c r="D701" s="448"/>
    </row>
    <row r="702" spans="2:4">
      <c r="B702" s="448"/>
      <c r="C702" s="448"/>
      <c r="D702" s="448"/>
    </row>
    <row r="703" spans="2:4">
      <c r="B703" s="448"/>
      <c r="C703" s="448"/>
      <c r="D703" s="448"/>
    </row>
    <row r="704" spans="2:4">
      <c r="B704" s="448"/>
      <c r="C704" s="448"/>
      <c r="D704" s="448"/>
    </row>
    <row r="705" spans="2:4">
      <c r="B705" s="448"/>
      <c r="C705" s="448"/>
      <c r="D705" s="448"/>
    </row>
    <row r="706" spans="2:4">
      <c r="B706" s="448"/>
      <c r="C706" s="448"/>
      <c r="D706" s="448"/>
    </row>
    <row r="707" spans="2:4">
      <c r="B707" s="448"/>
      <c r="C707" s="448"/>
      <c r="D707" s="448"/>
    </row>
    <row r="708" spans="2:4">
      <c r="B708" s="448"/>
      <c r="C708" s="448"/>
      <c r="D708" s="448"/>
    </row>
    <row r="709" spans="2:4">
      <c r="B709" s="448"/>
      <c r="C709" s="448"/>
      <c r="D709" s="448"/>
    </row>
    <row r="710" spans="2:4">
      <c r="B710" s="448"/>
      <c r="C710" s="448"/>
      <c r="D710" s="448"/>
    </row>
    <row r="711" spans="2:4">
      <c r="B711" s="448"/>
      <c r="C711" s="448"/>
      <c r="D711" s="448"/>
    </row>
    <row r="712" spans="2:4">
      <c r="B712" s="448"/>
      <c r="C712" s="448"/>
      <c r="D712" s="448"/>
    </row>
    <row r="713" spans="2:4">
      <c r="B713" s="448"/>
      <c r="C713" s="448"/>
      <c r="D713" s="448"/>
    </row>
    <row r="714" spans="2:4">
      <c r="B714" s="448"/>
      <c r="C714" s="448"/>
      <c r="D714" s="448"/>
    </row>
    <row r="715" spans="2:4">
      <c r="B715" s="448"/>
      <c r="C715" s="448"/>
      <c r="D715" s="448"/>
    </row>
    <row r="716" spans="2:4">
      <c r="B716" s="448"/>
      <c r="C716" s="448"/>
      <c r="D716" s="448"/>
    </row>
    <row r="717" spans="2:4">
      <c r="B717" s="448"/>
      <c r="C717" s="448"/>
      <c r="D717" s="448"/>
    </row>
    <row r="718" spans="2:4">
      <c r="B718" s="448"/>
      <c r="C718" s="448"/>
      <c r="D718" s="448"/>
    </row>
    <row r="719" spans="2:4">
      <c r="B719" s="448"/>
      <c r="C719" s="448"/>
      <c r="D719" s="448"/>
    </row>
    <row r="720" spans="2:4">
      <c r="B720" s="448"/>
      <c r="C720" s="448"/>
      <c r="D720" s="448"/>
    </row>
    <row r="721" spans="2:4">
      <c r="B721" s="448"/>
      <c r="C721" s="448"/>
      <c r="D721" s="448"/>
    </row>
    <row r="722" spans="2:4">
      <c r="B722" s="448"/>
      <c r="C722" s="448"/>
      <c r="D722" s="448"/>
    </row>
    <row r="723" spans="2:4">
      <c r="B723" s="448"/>
      <c r="C723" s="448"/>
      <c r="D723" s="448"/>
    </row>
    <row r="724" spans="2:4">
      <c r="B724" s="448"/>
      <c r="C724" s="448"/>
      <c r="D724" s="448"/>
    </row>
    <row r="725" spans="2:4">
      <c r="B725" s="448"/>
      <c r="C725" s="448"/>
      <c r="D725" s="448"/>
    </row>
    <row r="726" spans="2:4">
      <c r="B726" s="448"/>
      <c r="C726" s="448"/>
      <c r="D726" s="448"/>
    </row>
    <row r="727" spans="2:4">
      <c r="B727" s="448"/>
      <c r="C727" s="448"/>
      <c r="D727" s="448"/>
    </row>
    <row r="728" spans="2:4">
      <c r="B728" s="448"/>
      <c r="C728" s="448"/>
      <c r="D728" s="448"/>
    </row>
    <row r="729" spans="2:4">
      <c r="B729" s="448"/>
      <c r="C729" s="448"/>
      <c r="D729" s="448"/>
    </row>
    <row r="730" spans="2:4">
      <c r="B730" s="448"/>
      <c r="C730" s="448"/>
      <c r="D730" s="448"/>
    </row>
    <row r="731" spans="2:4">
      <c r="B731" s="448"/>
      <c r="C731" s="448"/>
      <c r="D731" s="448"/>
    </row>
    <row r="732" spans="2:4">
      <c r="B732" s="448"/>
      <c r="C732" s="448"/>
      <c r="D732" s="448"/>
    </row>
    <row r="733" spans="2:4">
      <c r="B733" s="448"/>
      <c r="C733" s="448"/>
      <c r="D733" s="448"/>
    </row>
    <row r="734" spans="2:4">
      <c r="B734" s="448"/>
      <c r="C734" s="448"/>
      <c r="D734" s="448"/>
    </row>
    <row r="735" spans="2:4">
      <c r="B735" s="448"/>
      <c r="C735" s="448"/>
      <c r="D735" s="448"/>
    </row>
    <row r="736" spans="2:4">
      <c r="B736" s="448"/>
      <c r="C736" s="448"/>
      <c r="D736" s="448"/>
    </row>
    <row r="737" spans="2:4">
      <c r="B737" s="448"/>
      <c r="C737" s="448"/>
      <c r="D737" s="448"/>
    </row>
    <row r="738" spans="2:4">
      <c r="B738" s="448"/>
      <c r="C738" s="448"/>
      <c r="D738" s="448"/>
    </row>
    <row r="739" spans="2:4">
      <c r="B739" s="448"/>
      <c r="C739" s="448"/>
      <c r="D739" s="448"/>
    </row>
    <row r="740" spans="2:4">
      <c r="B740" s="448"/>
      <c r="C740" s="448"/>
      <c r="D740" s="448"/>
    </row>
    <row r="741" spans="2:4">
      <c r="B741" s="448"/>
      <c r="C741" s="448"/>
      <c r="D741" s="448"/>
    </row>
    <row r="742" spans="2:4">
      <c r="B742" s="448"/>
      <c r="C742" s="448"/>
      <c r="D742" s="448"/>
    </row>
    <row r="743" spans="2:4">
      <c r="B743" s="448"/>
      <c r="C743" s="448"/>
      <c r="D743" s="448"/>
    </row>
    <row r="744" spans="2:4">
      <c r="B744" s="448"/>
      <c r="C744" s="448"/>
      <c r="D744" s="448"/>
    </row>
    <row r="745" spans="2:4">
      <c r="B745" s="448"/>
      <c r="C745" s="448"/>
      <c r="D745" s="448"/>
    </row>
    <row r="746" spans="2:4">
      <c r="B746" s="448"/>
      <c r="C746" s="448"/>
      <c r="D746" s="448"/>
    </row>
    <row r="747" spans="2:4">
      <c r="B747" s="448"/>
      <c r="C747" s="448"/>
      <c r="D747" s="448"/>
    </row>
    <row r="748" spans="2:4">
      <c r="B748" s="448"/>
      <c r="C748" s="448"/>
      <c r="D748" s="448"/>
    </row>
    <row r="749" spans="2:4">
      <c r="B749" s="448"/>
      <c r="C749" s="448"/>
      <c r="D749" s="448"/>
    </row>
    <row r="750" spans="2:4">
      <c r="B750" s="448"/>
      <c r="C750" s="448"/>
      <c r="D750" s="448"/>
    </row>
    <row r="751" spans="2:4">
      <c r="B751" s="448"/>
      <c r="C751" s="448"/>
      <c r="D751" s="448"/>
    </row>
    <row r="752" spans="2:4">
      <c r="B752" s="448"/>
      <c r="C752" s="448"/>
      <c r="D752" s="448"/>
    </row>
    <row r="753" spans="2:4">
      <c r="B753" s="448"/>
      <c r="C753" s="448"/>
      <c r="D753" s="448"/>
    </row>
    <row r="754" spans="2:4">
      <c r="B754" s="448"/>
      <c r="C754" s="448"/>
      <c r="D754" s="448"/>
    </row>
    <row r="755" spans="2:4">
      <c r="B755" s="448"/>
      <c r="C755" s="448"/>
      <c r="D755" s="448"/>
    </row>
    <row r="756" spans="2:4">
      <c r="B756" s="448"/>
      <c r="C756" s="448"/>
      <c r="D756" s="448"/>
    </row>
    <row r="757" spans="2:4">
      <c r="B757" s="448"/>
      <c r="C757" s="448"/>
      <c r="D757" s="448"/>
    </row>
    <row r="758" spans="2:4">
      <c r="B758" s="448"/>
      <c r="C758" s="448"/>
      <c r="D758" s="448"/>
    </row>
    <row r="759" spans="2:4">
      <c r="B759" s="448"/>
      <c r="C759" s="448"/>
      <c r="D759" s="448"/>
    </row>
    <row r="760" spans="2:4">
      <c r="B760" s="448"/>
      <c r="C760" s="448"/>
      <c r="D760" s="448"/>
    </row>
    <row r="761" spans="2:4">
      <c r="B761" s="448"/>
      <c r="C761" s="448"/>
      <c r="D761" s="448"/>
    </row>
    <row r="762" spans="2:4">
      <c r="B762" s="448"/>
      <c r="C762" s="448"/>
      <c r="D762" s="448"/>
    </row>
    <row r="763" spans="2:4">
      <c r="B763" s="448"/>
      <c r="C763" s="448"/>
      <c r="D763" s="448"/>
    </row>
    <row r="764" spans="2:4">
      <c r="B764" s="448"/>
      <c r="C764" s="448"/>
      <c r="D764" s="448"/>
    </row>
    <row r="765" spans="2:4">
      <c r="B765" s="448"/>
      <c r="C765" s="448"/>
      <c r="D765" s="448"/>
    </row>
    <row r="766" spans="2:4">
      <c r="B766" s="448"/>
      <c r="C766" s="448"/>
      <c r="D766" s="448"/>
    </row>
    <row r="767" spans="2:4">
      <c r="B767" s="448"/>
      <c r="C767" s="448"/>
      <c r="D767" s="448"/>
    </row>
    <row r="768" spans="2:4">
      <c r="B768" s="448"/>
      <c r="C768" s="448"/>
      <c r="D768" s="448"/>
    </row>
    <row r="769" spans="2:4">
      <c r="B769" s="448"/>
      <c r="C769" s="448"/>
      <c r="D769" s="448"/>
    </row>
    <row r="770" spans="2:4">
      <c r="B770" s="448"/>
      <c r="C770" s="448"/>
      <c r="D770" s="448"/>
    </row>
    <row r="771" spans="2:4">
      <c r="B771" s="448"/>
      <c r="C771" s="448"/>
      <c r="D771" s="448"/>
    </row>
    <row r="772" spans="2:4">
      <c r="B772" s="448"/>
      <c r="C772" s="448"/>
      <c r="D772" s="448"/>
    </row>
    <row r="773" spans="2:4">
      <c r="B773" s="448"/>
      <c r="C773" s="448"/>
      <c r="D773" s="448"/>
    </row>
    <row r="774" spans="2:4">
      <c r="B774" s="448"/>
      <c r="C774" s="448"/>
      <c r="D774" s="448"/>
    </row>
    <row r="775" spans="2:4">
      <c r="B775" s="448"/>
      <c r="C775" s="448"/>
      <c r="D775" s="448"/>
    </row>
    <row r="776" spans="2:4">
      <c r="B776" s="448"/>
      <c r="C776" s="448"/>
      <c r="D776" s="448"/>
    </row>
    <row r="777" spans="2:4">
      <c r="B777" s="448"/>
      <c r="C777" s="448"/>
      <c r="D777" s="448"/>
    </row>
    <row r="778" spans="2:4">
      <c r="B778" s="448"/>
      <c r="C778" s="448"/>
      <c r="D778" s="448"/>
    </row>
    <row r="779" spans="2:4">
      <c r="B779" s="448"/>
      <c r="C779" s="448"/>
      <c r="D779" s="448"/>
    </row>
    <row r="780" spans="2:4">
      <c r="B780" s="448"/>
      <c r="C780" s="448"/>
      <c r="D780" s="448"/>
    </row>
    <row r="781" spans="2:4">
      <c r="B781" s="448"/>
      <c r="C781" s="448"/>
      <c r="D781" s="448"/>
    </row>
    <row r="782" spans="2:4">
      <c r="B782" s="448"/>
      <c r="C782" s="448"/>
      <c r="D782" s="448"/>
    </row>
    <row r="783" spans="2:4">
      <c r="B783" s="448"/>
      <c r="C783" s="448"/>
      <c r="D783" s="448"/>
    </row>
    <row r="784" spans="2:4">
      <c r="B784" s="448"/>
      <c r="C784" s="448"/>
      <c r="D784" s="448"/>
    </row>
    <row r="785" spans="2:4">
      <c r="B785" s="448"/>
      <c r="C785" s="448"/>
      <c r="D785" s="448"/>
    </row>
    <row r="786" spans="2:4">
      <c r="B786" s="448"/>
      <c r="C786" s="448"/>
      <c r="D786" s="448"/>
    </row>
    <row r="787" spans="2:4">
      <c r="B787" s="448"/>
      <c r="C787" s="448"/>
      <c r="D787" s="448"/>
    </row>
    <row r="788" spans="2:4">
      <c r="B788" s="448"/>
      <c r="C788" s="448"/>
      <c r="D788" s="448"/>
    </row>
    <row r="789" spans="2:4">
      <c r="B789" s="448"/>
      <c r="C789" s="448"/>
      <c r="D789" s="448"/>
    </row>
    <row r="790" spans="2:4">
      <c r="B790" s="448"/>
      <c r="C790" s="448"/>
      <c r="D790" s="448"/>
    </row>
    <row r="791" spans="2:4">
      <c r="B791" s="448"/>
      <c r="C791" s="448"/>
      <c r="D791" s="448"/>
    </row>
    <row r="792" spans="2:4">
      <c r="B792" s="448"/>
      <c r="C792" s="448"/>
      <c r="D792" s="448"/>
    </row>
    <row r="793" spans="2:4">
      <c r="B793" s="448"/>
      <c r="C793" s="448"/>
      <c r="D793" s="448"/>
    </row>
    <row r="794" spans="2:4">
      <c r="B794" s="448"/>
      <c r="C794" s="448"/>
      <c r="D794" s="448"/>
    </row>
    <row r="795" spans="2:4">
      <c r="B795" s="448"/>
      <c r="C795" s="448"/>
      <c r="D795" s="448"/>
    </row>
    <row r="796" spans="2:4">
      <c r="B796" s="448"/>
      <c r="C796" s="448"/>
      <c r="D796" s="448"/>
    </row>
    <row r="797" spans="2:4">
      <c r="B797" s="448"/>
      <c r="C797" s="448"/>
      <c r="D797" s="448"/>
    </row>
    <row r="798" spans="2:4">
      <c r="B798" s="448"/>
      <c r="C798" s="448"/>
      <c r="D798" s="448"/>
    </row>
    <row r="799" spans="2:4">
      <c r="B799" s="448"/>
      <c r="C799" s="448"/>
      <c r="D799" s="448"/>
    </row>
    <row r="800" spans="2:4">
      <c r="B800" s="448"/>
      <c r="C800" s="448"/>
      <c r="D800" s="448"/>
    </row>
    <row r="801" spans="2:4">
      <c r="B801" s="448"/>
      <c r="C801" s="448"/>
      <c r="D801" s="448"/>
    </row>
    <row r="802" spans="2:4">
      <c r="B802" s="448"/>
      <c r="C802" s="448"/>
      <c r="D802" s="448"/>
    </row>
  </sheetData>
  <mergeCells count="3">
    <mergeCell ref="B27:I27"/>
    <mergeCell ref="B29:I29"/>
    <mergeCell ref="F52:H52"/>
  </mergeCells>
  <phoneticPr fontId="11" type="noConversion"/>
  <printOptions horizontalCentered="1"/>
  <pageMargins left="0.11811023622047245" right="0.11811023622047245" top="0.43307086614173229" bottom="0.23622047244094491" header="0.15748031496062992" footer="0.15748031496062992"/>
  <pageSetup paperSize="9" scale="75"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sheetPr codeName="Feuil35"/>
  <dimension ref="A1:K92"/>
  <sheetViews>
    <sheetView showZeros="0" zoomScale="115" zoomScaleNormal="115" workbookViewId="0">
      <selection activeCell="F25" sqref="F25"/>
    </sheetView>
  </sheetViews>
  <sheetFormatPr baseColWidth="10" defaultRowHeight="12.75"/>
  <cols>
    <col min="1" max="5" width="10.42578125" style="1429" customWidth="1"/>
    <col min="6" max="6" width="10.42578125" style="1432" customWidth="1"/>
    <col min="7" max="9" width="10.42578125" style="1433" customWidth="1"/>
    <col min="10" max="10" width="10.42578125" style="1429" customWidth="1"/>
    <col min="11" max="16384" width="11.42578125" style="1429"/>
  </cols>
  <sheetData>
    <row r="1" spans="1:10" ht="14.25">
      <c r="A1" s="1467" t="s">
        <v>1404</v>
      </c>
      <c r="B1" s="1468"/>
      <c r="C1" s="1468"/>
      <c r="D1" s="1468"/>
      <c r="E1" s="1468"/>
      <c r="F1" s="1469"/>
      <c r="G1" s="1470"/>
      <c r="H1" s="1470"/>
      <c r="I1" s="1470"/>
      <c r="J1" s="1468"/>
    </row>
    <row r="2" spans="1:10" s="1425" customFormat="1">
      <c r="F2" s="1426"/>
      <c r="G2" s="1427"/>
      <c r="H2" s="1427"/>
      <c r="I2" s="1427"/>
      <c r="J2" s="123" t="s">
        <v>796</v>
      </c>
    </row>
    <row r="3" spans="1:10" s="1425" customFormat="1" ht="15.75" customHeight="1" thickBot="1">
      <c r="F3" s="1426"/>
      <c r="G3" s="1427"/>
      <c r="H3" s="1427"/>
      <c r="I3" s="1427"/>
    </row>
    <row r="4" spans="1:10" s="1425" customFormat="1" ht="15.75" thickTop="1" thickBot="1">
      <c r="D4" s="1962" t="s">
        <v>1140</v>
      </c>
      <c r="E4" s="1963"/>
      <c r="F4" s="1963"/>
      <c r="G4" s="1963"/>
      <c r="H4" s="1963"/>
      <c r="I4" s="1963"/>
      <c r="J4" s="1964"/>
    </row>
    <row r="5" spans="1:10" s="1425" customFormat="1" ht="23.25" customHeight="1" thickTop="1">
      <c r="D5" s="1952" t="s">
        <v>1141</v>
      </c>
      <c r="E5" s="1953"/>
      <c r="F5" s="1954"/>
      <c r="G5" s="1965" t="s">
        <v>1142</v>
      </c>
      <c r="H5" s="1953"/>
      <c r="I5" s="1954"/>
      <c r="J5" s="1906" t="s">
        <v>466</v>
      </c>
    </row>
    <row r="6" spans="1:10" s="1425" customFormat="1" ht="24">
      <c r="A6" s="1500" t="s">
        <v>1151</v>
      </c>
      <c r="B6" s="1471" t="s">
        <v>1099</v>
      </c>
      <c r="C6" s="1501" t="s">
        <v>1145</v>
      </c>
      <c r="D6" s="1434" t="s">
        <v>547</v>
      </c>
      <c r="E6" s="1430" t="s">
        <v>548</v>
      </c>
      <c r="F6" s="1502" t="s">
        <v>1100</v>
      </c>
      <c r="G6" s="1434" t="s">
        <v>547</v>
      </c>
      <c r="H6" s="1430" t="s">
        <v>548</v>
      </c>
      <c r="I6" s="1502" t="s">
        <v>1100</v>
      </c>
      <c r="J6" s="1912"/>
    </row>
    <row r="7" spans="1:10" ht="12" customHeight="1">
      <c r="A7" s="1896" t="s">
        <v>11</v>
      </c>
      <c r="B7" s="1897" t="s">
        <v>1101</v>
      </c>
      <c r="C7" s="1456" t="s">
        <v>12</v>
      </c>
      <c r="D7" s="1437">
        <v>64</v>
      </c>
      <c r="E7" s="1438">
        <v>35</v>
      </c>
      <c r="F7" s="1439">
        <v>99</v>
      </c>
      <c r="G7" s="1440">
        <v>144</v>
      </c>
      <c r="H7" s="1440">
        <v>103</v>
      </c>
      <c r="I7" s="1439">
        <v>247</v>
      </c>
      <c r="J7" s="1441">
        <v>346</v>
      </c>
    </row>
    <row r="8" spans="1:10" ht="12" customHeight="1">
      <c r="A8" s="1897"/>
      <c r="B8" s="1897"/>
      <c r="C8" s="1455" t="s">
        <v>15</v>
      </c>
      <c r="D8" s="1443">
        <v>66</v>
      </c>
      <c r="E8" s="1444">
        <v>48</v>
      </c>
      <c r="F8" s="1445">
        <v>114</v>
      </c>
      <c r="G8" s="1446">
        <v>104</v>
      </c>
      <c r="H8" s="1446">
        <v>81</v>
      </c>
      <c r="I8" s="1445">
        <v>185</v>
      </c>
      <c r="J8" s="1447">
        <v>299</v>
      </c>
    </row>
    <row r="9" spans="1:10" ht="12" customHeight="1">
      <c r="A9" s="1897"/>
      <c r="B9" s="1897"/>
      <c r="C9" s="1455" t="s">
        <v>18</v>
      </c>
      <c r="D9" s="1443">
        <v>11</v>
      </c>
      <c r="E9" s="1444">
        <v>13</v>
      </c>
      <c r="F9" s="1445">
        <v>24</v>
      </c>
      <c r="G9" s="1446">
        <v>15</v>
      </c>
      <c r="H9" s="1446">
        <v>15</v>
      </c>
      <c r="I9" s="1445">
        <v>30</v>
      </c>
      <c r="J9" s="1447">
        <v>54</v>
      </c>
    </row>
    <row r="10" spans="1:10" ht="12" customHeight="1">
      <c r="A10" s="1897"/>
      <c r="B10" s="1897"/>
      <c r="C10" s="1457" t="s">
        <v>21</v>
      </c>
      <c r="D10" s="1449">
        <v>39</v>
      </c>
      <c r="E10" s="1450">
        <v>48</v>
      </c>
      <c r="F10" s="1451">
        <v>87</v>
      </c>
      <c r="G10" s="1452">
        <v>38</v>
      </c>
      <c r="H10" s="1452">
        <v>40</v>
      </c>
      <c r="I10" s="1451">
        <v>78</v>
      </c>
      <c r="J10" s="1453">
        <v>165</v>
      </c>
    </row>
    <row r="11" spans="1:10" ht="12" customHeight="1">
      <c r="A11" s="1897"/>
      <c r="B11" s="1894" t="s">
        <v>1102</v>
      </c>
      <c r="C11" s="1895"/>
      <c r="D11" s="1504">
        <v>180</v>
      </c>
      <c r="E11" s="1504">
        <v>144</v>
      </c>
      <c r="F11" s="1505">
        <v>324</v>
      </c>
      <c r="G11" s="1505">
        <v>301</v>
      </c>
      <c r="H11" s="1505">
        <v>239</v>
      </c>
      <c r="I11" s="1505">
        <v>540</v>
      </c>
      <c r="J11" s="1506">
        <v>864</v>
      </c>
    </row>
    <row r="12" spans="1:10" ht="12" customHeight="1">
      <c r="A12" s="1897"/>
      <c r="B12" s="1896" t="s">
        <v>1103</v>
      </c>
      <c r="C12" s="1456" t="s">
        <v>23</v>
      </c>
      <c r="D12" s="1437">
        <v>80</v>
      </c>
      <c r="E12" s="1438">
        <v>108</v>
      </c>
      <c r="F12" s="1439">
        <v>188</v>
      </c>
      <c r="G12" s="1440">
        <v>116</v>
      </c>
      <c r="H12" s="1440">
        <v>161</v>
      </c>
      <c r="I12" s="1439">
        <v>277</v>
      </c>
      <c r="J12" s="1441">
        <v>465</v>
      </c>
    </row>
    <row r="13" spans="1:10" ht="12" customHeight="1">
      <c r="A13" s="1897"/>
      <c r="B13" s="1897"/>
      <c r="C13" s="1457" t="s">
        <v>25</v>
      </c>
      <c r="D13" s="1449">
        <v>38</v>
      </c>
      <c r="E13" s="1450">
        <v>39</v>
      </c>
      <c r="F13" s="1451">
        <v>77</v>
      </c>
      <c r="G13" s="1452">
        <v>77</v>
      </c>
      <c r="H13" s="1452">
        <v>81</v>
      </c>
      <c r="I13" s="1451">
        <v>158</v>
      </c>
      <c r="J13" s="1453">
        <v>235</v>
      </c>
    </row>
    <row r="14" spans="1:10" ht="12" customHeight="1">
      <c r="A14" s="1958"/>
      <c r="B14" s="1898" t="s">
        <v>1104</v>
      </c>
      <c r="C14" s="1899"/>
      <c r="D14" s="1518">
        <v>118</v>
      </c>
      <c r="E14" s="1519">
        <v>147</v>
      </c>
      <c r="F14" s="1520">
        <v>265</v>
      </c>
      <c r="G14" s="1520">
        <v>193</v>
      </c>
      <c r="H14" s="1520">
        <v>242</v>
      </c>
      <c r="I14" s="1520">
        <v>435</v>
      </c>
      <c r="J14" s="1521">
        <v>700</v>
      </c>
    </row>
    <row r="15" spans="1:10" s="1431" customFormat="1" ht="12" customHeight="1">
      <c r="A15" s="1892" t="s">
        <v>1105</v>
      </c>
      <c r="B15" s="1902"/>
      <c r="C15" s="1522"/>
      <c r="D15" s="1514">
        <v>298</v>
      </c>
      <c r="E15" s="1515">
        <v>291</v>
      </c>
      <c r="F15" s="1516">
        <v>589</v>
      </c>
      <c r="G15" s="1516">
        <v>494</v>
      </c>
      <c r="H15" s="1516">
        <v>481</v>
      </c>
      <c r="I15" s="1507">
        <v>975</v>
      </c>
      <c r="J15" s="1517">
        <v>1564</v>
      </c>
    </row>
    <row r="16" spans="1:10" ht="12" customHeight="1">
      <c r="A16" s="1896" t="s">
        <v>376</v>
      </c>
      <c r="B16" s="1896" t="s">
        <v>1106</v>
      </c>
      <c r="C16" s="1456" t="s">
        <v>28</v>
      </c>
      <c r="D16" s="1437">
        <v>24</v>
      </c>
      <c r="E16" s="1438">
        <v>18</v>
      </c>
      <c r="F16" s="1439">
        <v>42</v>
      </c>
      <c r="G16" s="1440">
        <v>56</v>
      </c>
      <c r="H16" s="1440">
        <v>22</v>
      </c>
      <c r="I16" s="1439">
        <v>78</v>
      </c>
      <c r="J16" s="1441">
        <v>120</v>
      </c>
    </row>
    <row r="17" spans="1:10" ht="12" customHeight="1">
      <c r="A17" s="1897"/>
      <c r="B17" s="1897"/>
      <c r="C17" s="1455" t="s">
        <v>30</v>
      </c>
      <c r="D17" s="1443">
        <v>2</v>
      </c>
      <c r="E17" s="1444">
        <v>10</v>
      </c>
      <c r="F17" s="1445">
        <v>12</v>
      </c>
      <c r="G17" s="1446">
        <v>25</v>
      </c>
      <c r="H17" s="1446">
        <v>12</v>
      </c>
      <c r="I17" s="1445">
        <v>37</v>
      </c>
      <c r="J17" s="1447">
        <v>49</v>
      </c>
    </row>
    <row r="18" spans="1:10" ht="12" customHeight="1">
      <c r="A18" s="1897"/>
      <c r="B18" s="1897"/>
      <c r="C18" s="1455" t="s">
        <v>33</v>
      </c>
      <c r="D18" s="1443">
        <v>39</v>
      </c>
      <c r="E18" s="1444">
        <v>18</v>
      </c>
      <c r="F18" s="1445">
        <v>57</v>
      </c>
      <c r="G18" s="1446">
        <v>109</v>
      </c>
      <c r="H18" s="1446">
        <v>45</v>
      </c>
      <c r="I18" s="1445">
        <v>154</v>
      </c>
      <c r="J18" s="1447">
        <v>211</v>
      </c>
    </row>
    <row r="19" spans="1:10" ht="12" customHeight="1">
      <c r="A19" s="1897"/>
      <c r="B19" s="1897"/>
      <c r="C19" s="1457" t="s">
        <v>36</v>
      </c>
      <c r="D19" s="1449">
        <v>12</v>
      </c>
      <c r="E19" s="1450">
        <v>5</v>
      </c>
      <c r="F19" s="1451">
        <v>17</v>
      </c>
      <c r="G19" s="1452">
        <v>26</v>
      </c>
      <c r="H19" s="1452">
        <v>18</v>
      </c>
      <c r="I19" s="1451">
        <v>44</v>
      </c>
      <c r="J19" s="1453">
        <v>61</v>
      </c>
    </row>
    <row r="20" spans="1:10" ht="12" customHeight="1">
      <c r="A20" s="1897"/>
      <c r="B20" s="1894" t="s">
        <v>1107</v>
      </c>
      <c r="C20" s="1895"/>
      <c r="D20" s="1503">
        <v>77</v>
      </c>
      <c r="E20" s="1504">
        <v>51</v>
      </c>
      <c r="F20" s="1505">
        <v>128</v>
      </c>
      <c r="G20" s="1505">
        <v>216</v>
      </c>
      <c r="H20" s="1505">
        <v>97</v>
      </c>
      <c r="I20" s="1505">
        <v>313</v>
      </c>
      <c r="J20" s="1506">
        <v>441</v>
      </c>
    </row>
    <row r="21" spans="1:10" ht="12" customHeight="1">
      <c r="A21" s="1897"/>
      <c r="B21" s="1896" t="s">
        <v>1108</v>
      </c>
      <c r="C21" s="1455">
        <v>11</v>
      </c>
      <c r="D21" s="1443">
        <v>18</v>
      </c>
      <c r="E21" s="1444">
        <v>8</v>
      </c>
      <c r="F21" s="1445">
        <v>26</v>
      </c>
      <c r="G21" s="1446">
        <v>78</v>
      </c>
      <c r="H21" s="1446">
        <v>22</v>
      </c>
      <c r="I21" s="1445">
        <v>100</v>
      </c>
      <c r="J21" s="1447">
        <v>126</v>
      </c>
    </row>
    <row r="22" spans="1:10" ht="12" customHeight="1">
      <c r="A22" s="1897"/>
      <c r="B22" s="1897"/>
      <c r="C22" s="1455">
        <v>12</v>
      </c>
      <c r="D22" s="1443">
        <v>8</v>
      </c>
      <c r="E22" s="1444">
        <v>3</v>
      </c>
      <c r="F22" s="1445">
        <v>11</v>
      </c>
      <c r="G22" s="1446">
        <v>22</v>
      </c>
      <c r="H22" s="1446">
        <v>6</v>
      </c>
      <c r="I22" s="1445">
        <v>28</v>
      </c>
      <c r="J22" s="1447">
        <v>39</v>
      </c>
    </row>
    <row r="23" spans="1:10" ht="12" customHeight="1">
      <c r="A23" s="1897"/>
      <c r="B23" s="1897"/>
      <c r="C23" s="1455">
        <v>13</v>
      </c>
      <c r="D23" s="1443">
        <v>3</v>
      </c>
      <c r="E23" s="1444">
        <v>2</v>
      </c>
      <c r="F23" s="1445">
        <v>5</v>
      </c>
      <c r="G23" s="1446">
        <v>1</v>
      </c>
      <c r="H23" s="1446">
        <v>3</v>
      </c>
      <c r="I23" s="1445">
        <v>4</v>
      </c>
      <c r="J23" s="1447">
        <v>9</v>
      </c>
    </row>
    <row r="24" spans="1:10" ht="12" customHeight="1">
      <c r="A24" s="1897"/>
      <c r="B24" s="1897"/>
      <c r="C24" s="1455">
        <v>14</v>
      </c>
      <c r="D24" s="1443">
        <v>16</v>
      </c>
      <c r="E24" s="1444">
        <v>5</v>
      </c>
      <c r="F24" s="1445">
        <v>21</v>
      </c>
      <c r="G24" s="1446">
        <v>46</v>
      </c>
      <c r="H24" s="1446">
        <v>10</v>
      </c>
      <c r="I24" s="1445">
        <v>56</v>
      </c>
      <c r="J24" s="1447">
        <v>77</v>
      </c>
    </row>
    <row r="25" spans="1:10" ht="12" customHeight="1">
      <c r="A25" s="1897"/>
      <c r="B25" s="1897"/>
      <c r="C25" s="1457">
        <v>15</v>
      </c>
      <c r="D25" s="1449">
        <v>10</v>
      </c>
      <c r="E25" s="1450">
        <v>13</v>
      </c>
      <c r="F25" s="1451">
        <v>23</v>
      </c>
      <c r="G25" s="1452">
        <v>13</v>
      </c>
      <c r="H25" s="1452">
        <v>7</v>
      </c>
      <c r="I25" s="1451">
        <v>20</v>
      </c>
      <c r="J25" s="1453">
        <v>43</v>
      </c>
    </row>
    <row r="26" spans="1:10" ht="12" customHeight="1">
      <c r="A26" s="1897"/>
      <c r="B26" s="1894" t="s">
        <v>1109</v>
      </c>
      <c r="C26" s="1895"/>
      <c r="D26" s="1503">
        <v>55</v>
      </c>
      <c r="E26" s="1504">
        <v>31</v>
      </c>
      <c r="F26" s="1505">
        <v>86</v>
      </c>
      <c r="G26" s="1505">
        <v>160</v>
      </c>
      <c r="H26" s="1505">
        <v>48</v>
      </c>
      <c r="I26" s="1505">
        <v>208</v>
      </c>
      <c r="J26" s="1506">
        <v>294</v>
      </c>
    </row>
    <row r="27" spans="1:10" ht="12" customHeight="1">
      <c r="A27" s="1897"/>
      <c r="B27" s="1959" t="s">
        <v>1110</v>
      </c>
      <c r="C27" s="1455">
        <v>16</v>
      </c>
      <c r="D27" s="1443">
        <v>38</v>
      </c>
      <c r="E27" s="1444">
        <v>28</v>
      </c>
      <c r="F27" s="1445">
        <v>66</v>
      </c>
      <c r="G27" s="1446">
        <v>79</v>
      </c>
      <c r="H27" s="1446">
        <v>39</v>
      </c>
      <c r="I27" s="1445">
        <v>118</v>
      </c>
      <c r="J27" s="1447">
        <v>184</v>
      </c>
    </row>
    <row r="28" spans="1:10" ht="12" customHeight="1">
      <c r="A28" s="1897"/>
      <c r="B28" s="1960"/>
      <c r="C28" s="1455">
        <v>17</v>
      </c>
      <c r="D28" s="1443">
        <v>30</v>
      </c>
      <c r="E28" s="1444">
        <v>39</v>
      </c>
      <c r="F28" s="1445">
        <v>69</v>
      </c>
      <c r="G28" s="1446">
        <v>53</v>
      </c>
      <c r="H28" s="1446">
        <v>59</v>
      </c>
      <c r="I28" s="1445">
        <v>112</v>
      </c>
      <c r="J28" s="1447">
        <v>181</v>
      </c>
    </row>
    <row r="29" spans="1:10" ht="12" customHeight="1">
      <c r="A29" s="1897"/>
      <c r="B29" s="1960"/>
      <c r="C29" s="1455">
        <v>18</v>
      </c>
      <c r="D29" s="1443">
        <v>52</v>
      </c>
      <c r="E29" s="1444">
        <v>29</v>
      </c>
      <c r="F29" s="1445">
        <v>81</v>
      </c>
      <c r="G29" s="1446">
        <v>63</v>
      </c>
      <c r="H29" s="1446">
        <v>43</v>
      </c>
      <c r="I29" s="1445">
        <v>106</v>
      </c>
      <c r="J29" s="1447">
        <v>187</v>
      </c>
    </row>
    <row r="30" spans="1:10" ht="12" customHeight="1">
      <c r="A30" s="1897"/>
      <c r="B30" s="1960"/>
      <c r="C30" s="1457">
        <v>19</v>
      </c>
      <c r="D30" s="1449">
        <v>56</v>
      </c>
      <c r="E30" s="1450">
        <v>36</v>
      </c>
      <c r="F30" s="1451">
        <v>92</v>
      </c>
      <c r="G30" s="1452">
        <v>57</v>
      </c>
      <c r="H30" s="1452">
        <v>53</v>
      </c>
      <c r="I30" s="1451">
        <v>110</v>
      </c>
      <c r="J30" s="1453">
        <v>202</v>
      </c>
    </row>
    <row r="31" spans="1:10" ht="12" customHeight="1">
      <c r="A31" s="1897"/>
      <c r="B31" s="1961"/>
      <c r="C31" s="1455">
        <v>20</v>
      </c>
      <c r="D31" s="1443">
        <v>38</v>
      </c>
      <c r="E31" s="1444">
        <v>25</v>
      </c>
      <c r="F31" s="1445">
        <v>63</v>
      </c>
      <c r="G31" s="1446">
        <v>15</v>
      </c>
      <c r="H31" s="1446">
        <v>4</v>
      </c>
      <c r="I31" s="1445">
        <v>19</v>
      </c>
      <c r="J31" s="1447">
        <v>82</v>
      </c>
    </row>
    <row r="32" spans="1:10" ht="12" customHeight="1">
      <c r="A32" s="1897"/>
      <c r="B32" s="1894" t="s">
        <v>1111</v>
      </c>
      <c r="C32" s="1895"/>
      <c r="D32" s="1503">
        <v>214</v>
      </c>
      <c r="E32" s="1503">
        <v>157</v>
      </c>
      <c r="F32" s="1503">
        <v>371</v>
      </c>
      <c r="G32" s="1503">
        <v>267</v>
      </c>
      <c r="H32" s="1503">
        <v>198</v>
      </c>
      <c r="I32" s="1503">
        <v>465</v>
      </c>
      <c r="J32" s="1503">
        <v>836</v>
      </c>
    </row>
    <row r="33" spans="1:10" ht="12" customHeight="1">
      <c r="A33" s="1897"/>
      <c r="B33" s="1896" t="s">
        <v>1112</v>
      </c>
      <c r="C33" s="1641" t="s">
        <v>58</v>
      </c>
      <c r="D33" s="1443">
        <v>60</v>
      </c>
      <c r="E33" s="1444">
        <v>41</v>
      </c>
      <c r="F33" s="1445">
        <v>101</v>
      </c>
      <c r="G33" s="1446">
        <v>66</v>
      </c>
      <c r="H33" s="1446">
        <v>58</v>
      </c>
      <c r="I33" s="1445">
        <v>124</v>
      </c>
      <c r="J33" s="1447">
        <v>225</v>
      </c>
    </row>
    <row r="34" spans="1:10" ht="12" customHeight="1">
      <c r="A34" s="1897"/>
      <c r="B34" s="1897"/>
      <c r="C34" s="1641" t="s">
        <v>60</v>
      </c>
      <c r="D34" s="1443">
        <v>81</v>
      </c>
      <c r="E34" s="1444">
        <v>51</v>
      </c>
      <c r="F34" s="1445">
        <v>132</v>
      </c>
      <c r="G34" s="1446">
        <v>95</v>
      </c>
      <c r="H34" s="1446">
        <v>92</v>
      </c>
      <c r="I34" s="1445">
        <v>187</v>
      </c>
      <c r="J34" s="1447">
        <v>319</v>
      </c>
    </row>
    <row r="35" spans="1:10" ht="12" customHeight="1">
      <c r="A35" s="1897"/>
      <c r="B35" s="1897"/>
      <c r="C35" s="1641" t="s">
        <v>62</v>
      </c>
      <c r="D35" s="1443">
        <v>47</v>
      </c>
      <c r="E35" s="1444">
        <v>43</v>
      </c>
      <c r="F35" s="1445">
        <v>90</v>
      </c>
      <c r="G35" s="1446">
        <v>41</v>
      </c>
      <c r="H35" s="1446">
        <v>46</v>
      </c>
      <c r="I35" s="1445">
        <v>87</v>
      </c>
      <c r="J35" s="1447">
        <v>177</v>
      </c>
    </row>
    <row r="36" spans="1:10" ht="12" customHeight="1">
      <c r="A36" s="1897"/>
      <c r="B36" s="1897"/>
      <c r="C36" s="1641" t="s">
        <v>64</v>
      </c>
      <c r="D36" s="1443">
        <v>7</v>
      </c>
      <c r="E36" s="1444">
        <v>11</v>
      </c>
      <c r="F36" s="1445">
        <v>18</v>
      </c>
      <c r="G36" s="1446">
        <v>11</v>
      </c>
      <c r="H36" s="1446">
        <v>8</v>
      </c>
      <c r="I36" s="1445">
        <v>19</v>
      </c>
      <c r="J36" s="1447">
        <v>37</v>
      </c>
    </row>
    <row r="37" spans="1:10" ht="12" customHeight="1">
      <c r="A37" s="1897"/>
      <c r="B37" s="1894" t="s">
        <v>1113</v>
      </c>
      <c r="C37" s="1895"/>
      <c r="D37" s="1503">
        <v>195</v>
      </c>
      <c r="E37" s="1504">
        <v>146</v>
      </c>
      <c r="F37" s="1505">
        <v>341</v>
      </c>
      <c r="G37" s="1505">
        <v>213</v>
      </c>
      <c r="H37" s="1505">
        <v>204</v>
      </c>
      <c r="I37" s="1505">
        <v>417</v>
      </c>
      <c r="J37" s="1506">
        <v>758</v>
      </c>
    </row>
    <row r="38" spans="1:10" ht="12" customHeight="1">
      <c r="A38" s="1897"/>
      <c r="B38" s="1896" t="s">
        <v>1114</v>
      </c>
      <c r="C38" s="1455">
        <v>70</v>
      </c>
      <c r="D38" s="1443">
        <v>18</v>
      </c>
      <c r="E38" s="1444">
        <v>2</v>
      </c>
      <c r="F38" s="1445">
        <v>20</v>
      </c>
      <c r="G38" s="1446">
        <v>12</v>
      </c>
      <c r="H38" s="1446">
        <v>8</v>
      </c>
      <c r="I38" s="1445">
        <v>20</v>
      </c>
      <c r="J38" s="1447">
        <v>40</v>
      </c>
    </row>
    <row r="39" spans="1:10" ht="12" customHeight="1">
      <c r="A39" s="1897"/>
      <c r="B39" s="1897"/>
      <c r="C39" s="1455">
        <v>71</v>
      </c>
      <c r="D39" s="1443">
        <v>15</v>
      </c>
      <c r="E39" s="1444">
        <v>14</v>
      </c>
      <c r="F39" s="1445">
        <v>29</v>
      </c>
      <c r="G39" s="1446">
        <v>16</v>
      </c>
      <c r="H39" s="1446">
        <v>14</v>
      </c>
      <c r="I39" s="1445">
        <v>30</v>
      </c>
      <c r="J39" s="1447">
        <v>59</v>
      </c>
    </row>
    <row r="40" spans="1:10" ht="12" customHeight="1">
      <c r="A40" s="1897"/>
      <c r="B40" s="1897"/>
      <c r="C40" s="1455">
        <v>72</v>
      </c>
      <c r="D40" s="1443">
        <v>2</v>
      </c>
      <c r="E40" s="1444">
        <v>7</v>
      </c>
      <c r="F40" s="1445">
        <v>9</v>
      </c>
      <c r="G40" s="1446">
        <v>4</v>
      </c>
      <c r="H40" s="1446">
        <v>1</v>
      </c>
      <c r="I40" s="1445">
        <v>5</v>
      </c>
      <c r="J40" s="1447">
        <v>14</v>
      </c>
    </row>
    <row r="41" spans="1:10" ht="12" customHeight="1">
      <c r="A41" s="1897"/>
      <c r="B41" s="1897"/>
      <c r="C41" s="1457">
        <v>73</v>
      </c>
      <c r="D41" s="1449">
        <v>2</v>
      </c>
      <c r="E41" s="1450"/>
      <c r="F41" s="1451">
        <v>2</v>
      </c>
      <c r="G41" s="1452">
        <v>4</v>
      </c>
      <c r="H41" s="1452">
        <v>1</v>
      </c>
      <c r="I41" s="1451">
        <v>5</v>
      </c>
      <c r="J41" s="1453">
        <v>7</v>
      </c>
    </row>
    <row r="42" spans="1:10" ht="12" customHeight="1">
      <c r="A42" s="1897"/>
      <c r="B42" s="1894" t="s">
        <v>1115</v>
      </c>
      <c r="C42" s="1895"/>
      <c r="D42" s="1503">
        <v>37</v>
      </c>
      <c r="E42" s="1503">
        <v>23</v>
      </c>
      <c r="F42" s="1503">
        <v>60</v>
      </c>
      <c r="G42" s="1503">
        <v>36</v>
      </c>
      <c r="H42" s="1503">
        <v>24</v>
      </c>
      <c r="I42" s="1503">
        <v>60</v>
      </c>
      <c r="J42" s="1503">
        <v>120</v>
      </c>
    </row>
    <row r="43" spans="1:10" ht="12" customHeight="1">
      <c r="A43" s="1897"/>
      <c r="B43" s="1509" t="s">
        <v>1116</v>
      </c>
      <c r="C43" s="1457">
        <v>74</v>
      </c>
      <c r="D43" s="1449">
        <v>13</v>
      </c>
      <c r="E43" s="1450">
        <v>24</v>
      </c>
      <c r="F43" s="1451">
        <v>37</v>
      </c>
      <c r="G43" s="1452">
        <v>23</v>
      </c>
      <c r="H43" s="1452">
        <v>42</v>
      </c>
      <c r="I43" s="1451">
        <v>65</v>
      </c>
      <c r="J43" s="1453">
        <v>102</v>
      </c>
    </row>
    <row r="44" spans="1:10" ht="12" customHeight="1">
      <c r="A44" s="1897"/>
      <c r="B44" s="1894" t="s">
        <v>1117</v>
      </c>
      <c r="C44" s="1895"/>
      <c r="D44" s="1503">
        <v>13</v>
      </c>
      <c r="E44" s="1504">
        <v>24</v>
      </c>
      <c r="F44" s="1505">
        <v>37</v>
      </c>
      <c r="G44" s="1505">
        <v>23</v>
      </c>
      <c r="H44" s="1505">
        <v>42</v>
      </c>
      <c r="I44" s="1505">
        <v>65</v>
      </c>
      <c r="J44" s="1506">
        <v>102</v>
      </c>
    </row>
    <row r="45" spans="1:10" ht="12" customHeight="1">
      <c r="A45" s="1897"/>
      <c r="B45" s="1896" t="s">
        <v>1118</v>
      </c>
      <c r="C45" s="1455" t="s">
        <v>1009</v>
      </c>
      <c r="D45" s="1443">
        <v>2</v>
      </c>
      <c r="E45" s="1444">
        <v>4</v>
      </c>
      <c r="F45" s="1445">
        <v>6</v>
      </c>
      <c r="G45" s="1446"/>
      <c r="H45" s="1446"/>
      <c r="I45" s="1445">
        <v>0</v>
      </c>
      <c r="J45" s="1447">
        <v>6</v>
      </c>
    </row>
    <row r="46" spans="1:10" ht="12" customHeight="1">
      <c r="A46" s="1897"/>
      <c r="B46" s="1897"/>
      <c r="C46" s="1457" t="s">
        <v>1119</v>
      </c>
      <c r="D46" s="1449">
        <v>3</v>
      </c>
      <c r="E46" s="1450">
        <v>3</v>
      </c>
      <c r="F46" s="1451">
        <v>6</v>
      </c>
      <c r="G46" s="1452"/>
      <c r="H46" s="1452"/>
      <c r="I46" s="1451">
        <v>0</v>
      </c>
      <c r="J46" s="1453">
        <v>6</v>
      </c>
    </row>
    <row r="47" spans="1:10" ht="12" customHeight="1">
      <c r="A47" s="1897"/>
      <c r="B47" s="1898" t="s">
        <v>1120</v>
      </c>
      <c r="C47" s="1899"/>
      <c r="D47" s="1510">
        <v>5</v>
      </c>
      <c r="E47" s="1511">
        <v>7</v>
      </c>
      <c r="F47" s="1512">
        <v>12</v>
      </c>
      <c r="G47" s="1512">
        <v>0</v>
      </c>
      <c r="H47" s="1512">
        <v>0</v>
      </c>
      <c r="I47" s="1512">
        <v>0</v>
      </c>
      <c r="J47" s="1513">
        <v>12</v>
      </c>
    </row>
    <row r="48" spans="1:10" ht="12" customHeight="1">
      <c r="A48" s="1892" t="s">
        <v>1121</v>
      </c>
      <c r="B48" s="1893"/>
      <c r="C48" s="1893"/>
      <c r="D48" s="1514">
        <v>596</v>
      </c>
      <c r="E48" s="1515">
        <v>439</v>
      </c>
      <c r="F48" s="1507">
        <v>1035</v>
      </c>
      <c r="G48" s="1516">
        <v>915</v>
      </c>
      <c r="H48" s="1516">
        <v>613</v>
      </c>
      <c r="I48" s="1507">
        <v>1528</v>
      </c>
      <c r="J48" s="1517">
        <v>2563</v>
      </c>
    </row>
    <row r="49" spans="1:10" ht="12" customHeight="1">
      <c r="A49" s="1896" t="s">
        <v>32</v>
      </c>
      <c r="B49" s="1896" t="s">
        <v>1122</v>
      </c>
      <c r="C49" s="1455">
        <v>25</v>
      </c>
      <c r="D49" s="1443">
        <v>32</v>
      </c>
      <c r="E49" s="1444">
        <v>104</v>
      </c>
      <c r="F49" s="1445">
        <v>136</v>
      </c>
      <c r="G49" s="1446">
        <v>71</v>
      </c>
      <c r="H49" s="1446">
        <v>283</v>
      </c>
      <c r="I49" s="1445">
        <v>354</v>
      </c>
      <c r="J49" s="1447">
        <v>490</v>
      </c>
    </row>
    <row r="50" spans="1:10" ht="12" customHeight="1">
      <c r="A50" s="1897"/>
      <c r="B50" s="1897"/>
      <c r="C50" s="1457">
        <v>26</v>
      </c>
      <c r="D50" s="1449">
        <v>34</v>
      </c>
      <c r="E50" s="1450">
        <v>62</v>
      </c>
      <c r="F50" s="1451">
        <v>96</v>
      </c>
      <c r="G50" s="1452">
        <v>56</v>
      </c>
      <c r="H50" s="1452">
        <v>147</v>
      </c>
      <c r="I50" s="1451">
        <v>203</v>
      </c>
      <c r="J50" s="1453">
        <v>299</v>
      </c>
    </row>
    <row r="51" spans="1:10" ht="12" customHeight="1">
      <c r="A51" s="1897"/>
      <c r="B51" s="1894" t="s">
        <v>1123</v>
      </c>
      <c r="C51" s="1895"/>
      <c r="D51" s="1503">
        <v>66</v>
      </c>
      <c r="E51" s="1504">
        <v>166</v>
      </c>
      <c r="F51" s="1505">
        <v>232</v>
      </c>
      <c r="G51" s="1505">
        <v>127</v>
      </c>
      <c r="H51" s="1505">
        <v>430</v>
      </c>
      <c r="I51" s="1505">
        <v>557</v>
      </c>
      <c r="J51" s="1506">
        <v>789</v>
      </c>
    </row>
    <row r="52" spans="1:10" ht="12" customHeight="1">
      <c r="A52" s="1897"/>
      <c r="B52" s="1436" t="s">
        <v>1124</v>
      </c>
      <c r="C52" s="1457">
        <v>27</v>
      </c>
      <c r="D52" s="1449">
        <v>75</v>
      </c>
      <c r="E52" s="1450">
        <v>227</v>
      </c>
      <c r="F52" s="1451">
        <v>302</v>
      </c>
      <c r="G52" s="1452">
        <v>123</v>
      </c>
      <c r="H52" s="1452">
        <v>481</v>
      </c>
      <c r="I52" s="1451">
        <v>604</v>
      </c>
      <c r="J52" s="1453">
        <v>906</v>
      </c>
    </row>
    <row r="53" spans="1:10" ht="12" customHeight="1">
      <c r="A53" s="1897"/>
      <c r="B53" s="1894" t="s">
        <v>1125</v>
      </c>
      <c r="C53" s="1895"/>
      <c r="D53" s="1503">
        <v>75</v>
      </c>
      <c r="E53" s="1504">
        <v>227</v>
      </c>
      <c r="F53" s="1505">
        <v>302</v>
      </c>
      <c r="G53" s="1505">
        <v>123</v>
      </c>
      <c r="H53" s="1505">
        <v>481</v>
      </c>
      <c r="I53" s="1505">
        <v>604</v>
      </c>
      <c r="J53" s="1506">
        <v>906</v>
      </c>
    </row>
    <row r="54" spans="1:10" ht="12" customHeight="1">
      <c r="A54" s="1897"/>
      <c r="B54" s="1896" t="s">
        <v>1126</v>
      </c>
      <c r="C54" s="1455">
        <v>28</v>
      </c>
      <c r="D54" s="1443">
        <v>75</v>
      </c>
      <c r="E54" s="1444">
        <v>184</v>
      </c>
      <c r="F54" s="1445">
        <v>259</v>
      </c>
      <c r="G54" s="1446">
        <v>74</v>
      </c>
      <c r="H54" s="1446">
        <v>252</v>
      </c>
      <c r="I54" s="1445">
        <v>326</v>
      </c>
      <c r="J54" s="1447">
        <v>585</v>
      </c>
    </row>
    <row r="55" spans="1:10" ht="12" customHeight="1">
      <c r="A55" s="1897"/>
      <c r="B55" s="1897"/>
      <c r="C55" s="1455">
        <v>29</v>
      </c>
      <c r="D55" s="1443">
        <v>23</v>
      </c>
      <c r="E55" s="1444">
        <v>52</v>
      </c>
      <c r="F55" s="1445">
        <v>75</v>
      </c>
      <c r="G55" s="1446">
        <v>27</v>
      </c>
      <c r="H55" s="1446">
        <v>80</v>
      </c>
      <c r="I55" s="1445">
        <v>107</v>
      </c>
      <c r="J55" s="1447">
        <v>182</v>
      </c>
    </row>
    <row r="56" spans="1:10" ht="12" customHeight="1">
      <c r="A56" s="1897"/>
      <c r="B56" s="1897"/>
      <c r="C56" s="1457">
        <v>30</v>
      </c>
      <c r="D56" s="1449">
        <v>21</v>
      </c>
      <c r="E56" s="1450">
        <v>77</v>
      </c>
      <c r="F56" s="1451">
        <v>98</v>
      </c>
      <c r="G56" s="1452">
        <v>34</v>
      </c>
      <c r="H56" s="1452">
        <v>90</v>
      </c>
      <c r="I56" s="1451">
        <v>124</v>
      </c>
      <c r="J56" s="1453">
        <v>222</v>
      </c>
    </row>
    <row r="57" spans="1:10" ht="12" customHeight="1">
      <c r="A57" s="1897"/>
      <c r="B57" s="1894" t="s">
        <v>1127</v>
      </c>
      <c r="C57" s="1895"/>
      <c r="D57" s="1503">
        <v>119</v>
      </c>
      <c r="E57" s="1504">
        <v>313</v>
      </c>
      <c r="F57" s="1505">
        <v>432</v>
      </c>
      <c r="G57" s="1505">
        <v>135</v>
      </c>
      <c r="H57" s="1505">
        <v>422</v>
      </c>
      <c r="I57" s="1505">
        <v>557</v>
      </c>
      <c r="J57" s="1506">
        <v>989</v>
      </c>
    </row>
    <row r="58" spans="1:10" ht="12" customHeight="1">
      <c r="A58" s="1897"/>
      <c r="B58" s="1896" t="s">
        <v>1128</v>
      </c>
      <c r="C58" s="1455">
        <v>31</v>
      </c>
      <c r="D58" s="1443">
        <v>87</v>
      </c>
      <c r="E58" s="1444">
        <v>140</v>
      </c>
      <c r="F58" s="1445">
        <v>227</v>
      </c>
      <c r="G58" s="1446">
        <v>102</v>
      </c>
      <c r="H58" s="1446">
        <v>127</v>
      </c>
      <c r="I58" s="1445">
        <v>229</v>
      </c>
      <c r="J58" s="1447">
        <v>456</v>
      </c>
    </row>
    <row r="59" spans="1:10" ht="12" customHeight="1">
      <c r="A59" s="1897"/>
      <c r="B59" s="1897"/>
      <c r="C59" s="1455">
        <v>32</v>
      </c>
      <c r="D59" s="1443">
        <v>102</v>
      </c>
      <c r="E59" s="1444">
        <v>145</v>
      </c>
      <c r="F59" s="1445">
        <v>247</v>
      </c>
      <c r="G59" s="1446">
        <v>107</v>
      </c>
      <c r="H59" s="1446">
        <v>145</v>
      </c>
      <c r="I59" s="1445">
        <v>252</v>
      </c>
      <c r="J59" s="1447">
        <v>499</v>
      </c>
    </row>
    <row r="60" spans="1:10" ht="12" customHeight="1">
      <c r="A60" s="1897"/>
      <c r="B60" s="1897"/>
      <c r="C60" s="1457">
        <v>33</v>
      </c>
      <c r="D60" s="1449">
        <v>90</v>
      </c>
      <c r="E60" s="1450">
        <v>129</v>
      </c>
      <c r="F60" s="1451">
        <v>219</v>
      </c>
      <c r="G60" s="1452">
        <v>60</v>
      </c>
      <c r="H60" s="1452">
        <v>113</v>
      </c>
      <c r="I60" s="1451">
        <v>173</v>
      </c>
      <c r="J60" s="1453">
        <v>392</v>
      </c>
    </row>
    <row r="61" spans="1:10" ht="12" customHeight="1">
      <c r="A61" s="1897"/>
      <c r="B61" s="1894" t="s">
        <v>1129</v>
      </c>
      <c r="C61" s="1895"/>
      <c r="D61" s="1503">
        <v>279</v>
      </c>
      <c r="E61" s="1504">
        <v>414</v>
      </c>
      <c r="F61" s="1505">
        <v>693</v>
      </c>
      <c r="G61" s="1505">
        <v>269</v>
      </c>
      <c r="H61" s="1505">
        <v>385</v>
      </c>
      <c r="I61" s="1505">
        <v>654</v>
      </c>
      <c r="J61" s="1506">
        <v>1347</v>
      </c>
    </row>
    <row r="62" spans="1:10" ht="12" customHeight="1">
      <c r="A62" s="1897"/>
      <c r="B62" s="1896" t="s">
        <v>1130</v>
      </c>
      <c r="C62" s="1455">
        <v>34</v>
      </c>
      <c r="D62" s="1443">
        <v>23</v>
      </c>
      <c r="E62" s="1444">
        <v>45</v>
      </c>
      <c r="F62" s="1445">
        <v>68</v>
      </c>
      <c r="G62" s="1446">
        <v>29</v>
      </c>
      <c r="H62" s="1446">
        <v>69</v>
      </c>
      <c r="I62" s="1445">
        <v>98</v>
      </c>
      <c r="J62" s="1447">
        <v>166</v>
      </c>
    </row>
    <row r="63" spans="1:10" ht="12" customHeight="1">
      <c r="A63" s="1897"/>
      <c r="B63" s="1897"/>
      <c r="C63" s="1455">
        <v>35</v>
      </c>
      <c r="D63" s="1443">
        <v>59</v>
      </c>
      <c r="E63" s="1444">
        <v>66</v>
      </c>
      <c r="F63" s="1445">
        <v>125</v>
      </c>
      <c r="G63" s="1446">
        <v>59</v>
      </c>
      <c r="H63" s="1446">
        <v>80</v>
      </c>
      <c r="I63" s="1445">
        <v>139</v>
      </c>
      <c r="J63" s="1447">
        <v>264</v>
      </c>
    </row>
    <row r="64" spans="1:10" ht="12" customHeight="1">
      <c r="A64" s="1897"/>
      <c r="B64" s="1897"/>
      <c r="C64" s="1455">
        <v>36</v>
      </c>
      <c r="D64" s="1443">
        <v>31</v>
      </c>
      <c r="E64" s="1444">
        <v>24</v>
      </c>
      <c r="F64" s="1445">
        <v>55</v>
      </c>
      <c r="G64" s="1446">
        <v>29</v>
      </c>
      <c r="H64" s="1446">
        <v>38</v>
      </c>
      <c r="I64" s="1445">
        <v>67</v>
      </c>
      <c r="J64" s="1447">
        <v>122</v>
      </c>
    </row>
    <row r="65" spans="1:10" ht="12" customHeight="1">
      <c r="A65" s="1897"/>
      <c r="B65" s="1897"/>
      <c r="C65" s="1457">
        <v>37</v>
      </c>
      <c r="D65" s="1449">
        <v>45</v>
      </c>
      <c r="E65" s="1450">
        <v>60</v>
      </c>
      <c r="F65" s="1451">
        <v>105</v>
      </c>
      <c r="G65" s="1452">
        <v>40</v>
      </c>
      <c r="H65" s="1452">
        <v>40</v>
      </c>
      <c r="I65" s="1451">
        <v>80</v>
      </c>
      <c r="J65" s="1453">
        <v>185</v>
      </c>
    </row>
    <row r="66" spans="1:10" ht="12" customHeight="1">
      <c r="A66" s="1897"/>
      <c r="B66" s="1894" t="s">
        <v>1131</v>
      </c>
      <c r="C66" s="1895"/>
      <c r="D66" s="1503">
        <v>158</v>
      </c>
      <c r="E66" s="1504">
        <v>195</v>
      </c>
      <c r="F66" s="1505">
        <v>353</v>
      </c>
      <c r="G66" s="1505">
        <v>157</v>
      </c>
      <c r="H66" s="1505">
        <v>227</v>
      </c>
      <c r="I66" s="1505">
        <v>384</v>
      </c>
      <c r="J66" s="1506">
        <v>737</v>
      </c>
    </row>
    <row r="67" spans="1:10" ht="12" customHeight="1">
      <c r="A67" s="1897"/>
      <c r="B67" s="1896" t="s">
        <v>1132</v>
      </c>
      <c r="C67" s="1455">
        <v>60</v>
      </c>
      <c r="D67" s="1443">
        <v>60</v>
      </c>
      <c r="E67" s="1444">
        <v>207</v>
      </c>
      <c r="F67" s="1445">
        <v>267</v>
      </c>
      <c r="G67" s="1446">
        <v>81</v>
      </c>
      <c r="H67" s="1446">
        <v>271</v>
      </c>
      <c r="I67" s="1445">
        <v>352</v>
      </c>
      <c r="J67" s="1447">
        <v>619</v>
      </c>
    </row>
    <row r="68" spans="1:10" ht="12" customHeight="1">
      <c r="A68" s="1897"/>
      <c r="B68" s="1897"/>
      <c r="C68" s="1455">
        <v>61</v>
      </c>
      <c r="D68" s="1443">
        <v>52</v>
      </c>
      <c r="E68" s="1444">
        <v>151</v>
      </c>
      <c r="F68" s="1445">
        <v>203</v>
      </c>
      <c r="G68" s="1446">
        <v>56</v>
      </c>
      <c r="H68" s="1446">
        <v>156</v>
      </c>
      <c r="I68" s="1445">
        <v>212</v>
      </c>
      <c r="J68" s="1447">
        <v>415</v>
      </c>
    </row>
    <row r="69" spans="1:10" ht="12" customHeight="1">
      <c r="A69" s="1897"/>
      <c r="B69" s="1897"/>
      <c r="C69" s="1455">
        <v>62</v>
      </c>
      <c r="D69" s="1443">
        <v>35</v>
      </c>
      <c r="E69" s="1444">
        <v>96</v>
      </c>
      <c r="F69" s="1445">
        <v>131</v>
      </c>
      <c r="G69" s="1446">
        <v>59</v>
      </c>
      <c r="H69" s="1446">
        <v>98</v>
      </c>
      <c r="I69" s="1445">
        <v>157</v>
      </c>
      <c r="J69" s="1447">
        <v>288</v>
      </c>
    </row>
    <row r="70" spans="1:10" ht="12" customHeight="1">
      <c r="A70" s="1897"/>
      <c r="B70" s="1897"/>
      <c r="C70" s="1457">
        <v>63</v>
      </c>
      <c r="D70" s="1449">
        <v>79</v>
      </c>
      <c r="E70" s="1450">
        <v>212</v>
      </c>
      <c r="F70" s="1451">
        <v>291</v>
      </c>
      <c r="G70" s="1452">
        <v>64</v>
      </c>
      <c r="H70" s="1452">
        <v>200</v>
      </c>
      <c r="I70" s="1451">
        <v>264</v>
      </c>
      <c r="J70" s="1453">
        <v>555</v>
      </c>
    </row>
    <row r="71" spans="1:10" ht="12" customHeight="1">
      <c r="A71" s="1897"/>
      <c r="B71" s="1894" t="s">
        <v>1133</v>
      </c>
      <c r="C71" s="1895"/>
      <c r="D71" s="1503">
        <v>226</v>
      </c>
      <c r="E71" s="1504">
        <v>666</v>
      </c>
      <c r="F71" s="1505">
        <v>892</v>
      </c>
      <c r="G71" s="1505">
        <v>260</v>
      </c>
      <c r="H71" s="1505">
        <v>725</v>
      </c>
      <c r="I71" s="1505">
        <v>985</v>
      </c>
      <c r="J71" s="1506">
        <v>1877</v>
      </c>
    </row>
    <row r="72" spans="1:10" ht="12" customHeight="1">
      <c r="A72" s="1897"/>
      <c r="B72" s="1896" t="s">
        <v>1134</v>
      </c>
      <c r="C72" s="1455">
        <v>64</v>
      </c>
      <c r="D72" s="1443">
        <v>242</v>
      </c>
      <c r="E72" s="1444">
        <v>190</v>
      </c>
      <c r="F72" s="1445">
        <v>432</v>
      </c>
      <c r="G72" s="1446">
        <v>122</v>
      </c>
      <c r="H72" s="1446">
        <v>116</v>
      </c>
      <c r="I72" s="1445">
        <v>238</v>
      </c>
      <c r="J72" s="1447">
        <v>670</v>
      </c>
    </row>
    <row r="73" spans="1:10" ht="12" customHeight="1">
      <c r="A73" s="1897"/>
      <c r="B73" s="1897"/>
      <c r="C73" s="1455">
        <v>65</v>
      </c>
      <c r="D73" s="1443">
        <v>219</v>
      </c>
      <c r="E73" s="1444">
        <v>150</v>
      </c>
      <c r="F73" s="1445">
        <v>369</v>
      </c>
      <c r="G73" s="1446">
        <v>161</v>
      </c>
      <c r="H73" s="1446">
        <v>107</v>
      </c>
      <c r="I73" s="1445">
        <v>268</v>
      </c>
      <c r="J73" s="1447">
        <v>637</v>
      </c>
    </row>
    <row r="74" spans="1:10" ht="12" customHeight="1">
      <c r="A74" s="1897"/>
      <c r="B74" s="1897"/>
      <c r="C74" s="1455">
        <v>66</v>
      </c>
      <c r="D74" s="1443">
        <v>103</v>
      </c>
      <c r="E74" s="1444">
        <v>72</v>
      </c>
      <c r="F74" s="1445">
        <v>175</v>
      </c>
      <c r="G74" s="1446">
        <v>49</v>
      </c>
      <c r="H74" s="1446">
        <v>49</v>
      </c>
      <c r="I74" s="1445">
        <v>98</v>
      </c>
      <c r="J74" s="1447">
        <v>273</v>
      </c>
    </row>
    <row r="75" spans="1:10" ht="12" customHeight="1">
      <c r="A75" s="1897"/>
      <c r="B75" s="1897"/>
      <c r="C75" s="1455">
        <v>67</v>
      </c>
      <c r="D75" s="1443">
        <v>144</v>
      </c>
      <c r="E75" s="1444">
        <v>95</v>
      </c>
      <c r="F75" s="1445">
        <v>239</v>
      </c>
      <c r="G75" s="1446">
        <v>94</v>
      </c>
      <c r="H75" s="1446">
        <v>79</v>
      </c>
      <c r="I75" s="1445">
        <v>173</v>
      </c>
      <c r="J75" s="1447">
        <v>412</v>
      </c>
    </row>
    <row r="76" spans="1:10" ht="12" customHeight="1">
      <c r="A76" s="1897"/>
      <c r="B76" s="1897"/>
      <c r="C76" s="1455">
        <v>68</v>
      </c>
      <c r="D76" s="1443">
        <v>106</v>
      </c>
      <c r="E76" s="1444">
        <v>71</v>
      </c>
      <c r="F76" s="1445">
        <v>177</v>
      </c>
      <c r="G76" s="1446">
        <v>73</v>
      </c>
      <c r="H76" s="1446">
        <v>47</v>
      </c>
      <c r="I76" s="1445">
        <v>120</v>
      </c>
      <c r="J76" s="1447">
        <v>297</v>
      </c>
    </row>
    <row r="77" spans="1:10" ht="12" customHeight="1">
      <c r="A77" s="1897"/>
      <c r="B77" s="1897"/>
      <c r="C77" s="1457">
        <v>69</v>
      </c>
      <c r="D77" s="1449">
        <v>106</v>
      </c>
      <c r="E77" s="1450">
        <v>82</v>
      </c>
      <c r="F77" s="1451">
        <v>188</v>
      </c>
      <c r="G77" s="1452">
        <v>64</v>
      </c>
      <c r="H77" s="1452">
        <v>50</v>
      </c>
      <c r="I77" s="1451">
        <v>114</v>
      </c>
      <c r="J77" s="1453">
        <v>302</v>
      </c>
    </row>
    <row r="78" spans="1:10" ht="12" customHeight="1">
      <c r="A78" s="1958"/>
      <c r="B78" s="1898" t="s">
        <v>1135</v>
      </c>
      <c r="C78" s="1899"/>
      <c r="D78" s="1510">
        <v>920</v>
      </c>
      <c r="E78" s="1511">
        <v>660</v>
      </c>
      <c r="F78" s="1512">
        <v>1580</v>
      </c>
      <c r="G78" s="1512">
        <v>563</v>
      </c>
      <c r="H78" s="1512">
        <v>448</v>
      </c>
      <c r="I78" s="1512">
        <v>1011</v>
      </c>
      <c r="J78" s="1513">
        <v>2591</v>
      </c>
    </row>
    <row r="79" spans="1:10" ht="12" customHeight="1">
      <c r="A79" s="1892" t="s">
        <v>103</v>
      </c>
      <c r="B79" s="1893"/>
      <c r="C79" s="1893"/>
      <c r="D79" s="1514">
        <v>1843</v>
      </c>
      <c r="E79" s="1515">
        <v>2641</v>
      </c>
      <c r="F79" s="1507">
        <v>4484</v>
      </c>
      <c r="G79" s="1516">
        <v>1634</v>
      </c>
      <c r="H79" s="1516">
        <v>3118</v>
      </c>
      <c r="I79" s="1507">
        <v>4752</v>
      </c>
      <c r="J79" s="1517">
        <v>9236</v>
      </c>
    </row>
    <row r="80" spans="1:10" ht="12" customHeight="1">
      <c r="A80" s="1897" t="s">
        <v>629</v>
      </c>
      <c r="B80" s="1897" t="s">
        <v>1136</v>
      </c>
      <c r="C80" s="1456">
        <v>85</v>
      </c>
      <c r="D80" s="1437">
        <v>23</v>
      </c>
      <c r="E80" s="1438">
        <v>19</v>
      </c>
      <c r="F80" s="1439">
        <v>42</v>
      </c>
      <c r="G80" s="1440">
        <v>15</v>
      </c>
      <c r="H80" s="1440">
        <v>8</v>
      </c>
      <c r="I80" s="1439">
        <v>23</v>
      </c>
      <c r="J80" s="1441">
        <v>65</v>
      </c>
    </row>
    <row r="81" spans="1:11" ht="12" customHeight="1">
      <c r="A81" s="1897"/>
      <c r="B81" s="1897"/>
      <c r="C81" s="1455">
        <v>86</v>
      </c>
      <c r="D81" s="1443">
        <v>34</v>
      </c>
      <c r="E81" s="1444">
        <v>34</v>
      </c>
      <c r="F81" s="1445">
        <v>68</v>
      </c>
      <c r="G81" s="1446">
        <v>18</v>
      </c>
      <c r="H81" s="1446">
        <v>18</v>
      </c>
      <c r="I81" s="1445">
        <v>36</v>
      </c>
      <c r="J81" s="1447">
        <v>104</v>
      </c>
    </row>
    <row r="82" spans="1:11" ht="12" customHeight="1">
      <c r="A82" s="1897"/>
      <c r="B82" s="1897"/>
      <c r="C82" s="1457">
        <v>87</v>
      </c>
      <c r="D82" s="1449">
        <v>27</v>
      </c>
      <c r="E82" s="1450">
        <v>18</v>
      </c>
      <c r="F82" s="1451">
        <v>45</v>
      </c>
      <c r="G82" s="1452">
        <v>15</v>
      </c>
      <c r="H82" s="1452">
        <v>12</v>
      </c>
      <c r="I82" s="1451">
        <v>27</v>
      </c>
      <c r="J82" s="1453">
        <v>72</v>
      </c>
    </row>
    <row r="83" spans="1:11" ht="12" customHeight="1">
      <c r="A83" s="1897"/>
      <c r="B83" s="1898" t="s">
        <v>1137</v>
      </c>
      <c r="C83" s="1899"/>
      <c r="D83" s="1510">
        <v>84</v>
      </c>
      <c r="E83" s="1511">
        <v>71</v>
      </c>
      <c r="F83" s="1512">
        <v>155</v>
      </c>
      <c r="G83" s="1512">
        <v>48</v>
      </c>
      <c r="H83" s="1512">
        <v>38</v>
      </c>
      <c r="I83" s="1512">
        <v>86</v>
      </c>
      <c r="J83" s="1513">
        <v>241</v>
      </c>
    </row>
    <row r="84" spans="1:11" ht="12" customHeight="1">
      <c r="A84" s="1892" t="s">
        <v>78</v>
      </c>
      <c r="B84" s="1893"/>
      <c r="C84" s="1893"/>
      <c r="D84" s="1514">
        <v>84</v>
      </c>
      <c r="E84" s="1515">
        <v>71</v>
      </c>
      <c r="F84" s="1507">
        <v>155</v>
      </c>
      <c r="G84" s="1516">
        <v>48</v>
      </c>
      <c r="H84" s="1516">
        <v>38</v>
      </c>
      <c r="I84" s="1507">
        <v>86</v>
      </c>
      <c r="J84" s="1517">
        <v>241</v>
      </c>
      <c r="K84" s="1496"/>
    </row>
    <row r="85" spans="1:11" ht="12" customHeight="1"/>
    <row r="86" spans="1:11" ht="12" customHeight="1">
      <c r="A86" s="1892" t="s">
        <v>1191</v>
      </c>
      <c r="B86" s="1893"/>
      <c r="C86" s="1893"/>
      <c r="D86" s="1514"/>
      <c r="E86" s="1515">
        <v>1</v>
      </c>
      <c r="F86" s="1507">
        <v>1</v>
      </c>
      <c r="G86" s="1516">
        <v>13</v>
      </c>
      <c r="H86" s="1516">
        <v>10</v>
      </c>
      <c r="I86" s="1507">
        <v>23</v>
      </c>
      <c r="J86" s="1517">
        <v>24</v>
      </c>
    </row>
    <row r="87" spans="1:11" ht="12" customHeight="1" thickBot="1"/>
    <row r="88" spans="1:11" ht="12" customHeight="1" thickTop="1" thickBot="1">
      <c r="D88" s="1949" t="s">
        <v>1140</v>
      </c>
      <c r="E88" s="1950"/>
      <c r="F88" s="1950"/>
      <c r="G88" s="1950"/>
      <c r="H88" s="1950"/>
      <c r="I88" s="1950"/>
      <c r="J88" s="1951"/>
    </row>
    <row r="89" spans="1:11" ht="12" customHeight="1" thickTop="1">
      <c r="D89" s="1952" t="s">
        <v>1141</v>
      </c>
      <c r="E89" s="1953"/>
      <c r="F89" s="1954"/>
      <c r="G89" s="1955" t="s">
        <v>1142</v>
      </c>
      <c r="H89" s="1956"/>
      <c r="I89" s="1957"/>
      <c r="J89" s="1906" t="s">
        <v>466</v>
      </c>
    </row>
    <row r="90" spans="1:11" ht="12" customHeight="1" thickBot="1">
      <c r="D90" s="1464" t="s">
        <v>547</v>
      </c>
      <c r="E90" s="1463" t="s">
        <v>548</v>
      </c>
      <c r="F90" s="1428" t="s">
        <v>1100</v>
      </c>
      <c r="G90" s="1462" t="s">
        <v>547</v>
      </c>
      <c r="H90" s="1463" t="s">
        <v>548</v>
      </c>
      <c r="I90" s="1428" t="s">
        <v>1100</v>
      </c>
      <c r="J90" s="1907"/>
    </row>
    <row r="91" spans="1:11" s="1622" customFormat="1" ht="12" customHeight="1" thickTop="1" thickBot="1">
      <c r="A91" s="1947" t="s">
        <v>466</v>
      </c>
      <c r="B91" s="1948"/>
      <c r="C91" s="1948"/>
      <c r="D91" s="1617">
        <v>2821</v>
      </c>
      <c r="E91" s="1618">
        <v>3443</v>
      </c>
      <c r="F91" s="1619">
        <v>6264</v>
      </c>
      <c r="G91" s="1620">
        <v>3104</v>
      </c>
      <c r="H91" s="1620">
        <v>4260</v>
      </c>
      <c r="I91" s="1619">
        <v>7364</v>
      </c>
      <c r="J91" s="1621">
        <v>13628</v>
      </c>
    </row>
    <row r="92" spans="1:11" ht="13.5" thickTop="1">
      <c r="A92" s="626" t="s">
        <v>1162</v>
      </c>
    </row>
  </sheetData>
  <mergeCells count="50">
    <mergeCell ref="A15:B15"/>
    <mergeCell ref="D4:J4"/>
    <mergeCell ref="D5:F5"/>
    <mergeCell ref="G5:I5"/>
    <mergeCell ref="J5:J6"/>
    <mergeCell ref="A7:A14"/>
    <mergeCell ref="B7:B10"/>
    <mergeCell ref="B11:C11"/>
    <mergeCell ref="B12:B13"/>
    <mergeCell ref="B14:C14"/>
    <mergeCell ref="B32:C32"/>
    <mergeCell ref="B33:B36"/>
    <mergeCell ref="B37:C37"/>
    <mergeCell ref="B38:B41"/>
    <mergeCell ref="B27:B31"/>
    <mergeCell ref="B67:B70"/>
    <mergeCell ref="B42:C42"/>
    <mergeCell ref="B44:C44"/>
    <mergeCell ref="B45:B46"/>
    <mergeCell ref="B47:C47"/>
    <mergeCell ref="A48:C48"/>
    <mergeCell ref="A49:A78"/>
    <mergeCell ref="B49:B50"/>
    <mergeCell ref="B51:C51"/>
    <mergeCell ref="B53:C53"/>
    <mergeCell ref="B54:B56"/>
    <mergeCell ref="A16:A47"/>
    <mergeCell ref="B16:B19"/>
    <mergeCell ref="B20:C20"/>
    <mergeCell ref="B21:B25"/>
    <mergeCell ref="B26:C26"/>
    <mergeCell ref="B57:C57"/>
    <mergeCell ref="B58:B60"/>
    <mergeCell ref="B61:C61"/>
    <mergeCell ref="B62:B65"/>
    <mergeCell ref="B66:C66"/>
    <mergeCell ref="B71:C71"/>
    <mergeCell ref="B72:B77"/>
    <mergeCell ref="B78:C78"/>
    <mergeCell ref="A79:C79"/>
    <mergeCell ref="A80:A83"/>
    <mergeCell ref="B80:B82"/>
    <mergeCell ref="B83:C83"/>
    <mergeCell ref="A91:C91"/>
    <mergeCell ref="A84:C84"/>
    <mergeCell ref="D88:J88"/>
    <mergeCell ref="D89:F89"/>
    <mergeCell ref="G89:I89"/>
    <mergeCell ref="J89:J90"/>
    <mergeCell ref="A86:C86"/>
  </mergeCells>
  <printOptions horizontalCentered="1" verticalCentered="1"/>
  <pageMargins left="0.51181102362204722" right="0.51181102362204722" top="0.35433070866141736" bottom="0.55118110236220474" header="0.31496062992125984" footer="0.11811023622047245"/>
  <pageSetup paperSize="9" scale="70" orientation="portrait" r:id="rId1"/>
  <headerFooter>
    <oddHeader>&amp;L&amp;"Times New Roman,Gras"DGRH A1-1&amp;R&amp;"Times New Roman,Normal"&amp;9Juin 2013</oddHeader>
    <oddFooter>&amp;L        (Source:  enquête enseignants non permanents, DGRH A1-1, juin 2013&amp;R&amp;P</oddFooter>
  </headerFooter>
</worksheet>
</file>

<file path=xl/worksheets/sheet31.xml><?xml version="1.0" encoding="utf-8"?>
<worksheet xmlns="http://schemas.openxmlformats.org/spreadsheetml/2006/main" xmlns:r="http://schemas.openxmlformats.org/officeDocument/2006/relationships">
  <sheetPr codeName="Feuil36"/>
  <dimension ref="A1:M88"/>
  <sheetViews>
    <sheetView showZeros="0" zoomScaleNormal="100" workbookViewId="0">
      <selection activeCell="N18" sqref="N18"/>
    </sheetView>
  </sheetViews>
  <sheetFormatPr baseColWidth="10" defaultColWidth="12.5703125" defaultRowHeight="15.75"/>
  <cols>
    <col min="1" max="1" width="8.5703125" style="265" customWidth="1"/>
    <col min="2" max="3" width="16.140625" style="265" customWidth="1"/>
    <col min="4" max="8" width="14" style="265" customWidth="1"/>
    <col min="9" max="9" width="17" style="265" customWidth="1"/>
    <col min="10" max="10" width="12.5703125" style="265" customWidth="1"/>
    <col min="11" max="16384" width="12.5703125" style="265"/>
  </cols>
  <sheetData>
    <row r="1" spans="1:11" s="2" customFormat="1" ht="21.75" customHeight="1">
      <c r="A1" s="1919" t="s">
        <v>1406</v>
      </c>
      <c r="B1" s="1970"/>
      <c r="C1" s="1970"/>
      <c r="D1" s="1970"/>
      <c r="E1" s="1970"/>
      <c r="F1" s="1970"/>
      <c r="G1" s="1970"/>
      <c r="H1" s="1970"/>
      <c r="I1" s="1970"/>
      <c r="J1" s="1970"/>
    </row>
    <row r="2" spans="1:11">
      <c r="A2" s="1920" t="s">
        <v>1407</v>
      </c>
      <c r="B2" s="1970"/>
      <c r="C2" s="1970"/>
      <c r="D2" s="1970"/>
      <c r="E2" s="1970"/>
      <c r="F2" s="1970"/>
      <c r="G2" s="1970"/>
      <c r="H2" s="1970"/>
      <c r="I2" s="1970"/>
      <c r="J2" s="1970"/>
    </row>
    <row r="3" spans="1:11">
      <c r="B3" s="266"/>
      <c r="C3" s="266"/>
      <c r="D3" s="266"/>
      <c r="E3" s="266"/>
      <c r="F3" s="266"/>
      <c r="G3" s="266"/>
      <c r="H3" s="266"/>
      <c r="I3" s="266"/>
      <c r="J3" s="423" t="s">
        <v>797</v>
      </c>
    </row>
    <row r="4" spans="1:11" ht="8.25" customHeight="1" thickBot="1"/>
    <row r="5" spans="1:11" ht="25.5" customHeight="1" thickBot="1">
      <c r="D5" s="1966" t="s">
        <v>1181</v>
      </c>
      <c r="E5" s="1967"/>
      <c r="F5" s="1968"/>
      <c r="G5" s="1968"/>
      <c r="H5" s="1969"/>
      <c r="I5" s="1609"/>
    </row>
    <row r="6" spans="1:11" ht="63.75" customHeight="1" thickBot="1">
      <c r="B6" s="267" t="s">
        <v>1145</v>
      </c>
      <c r="C6" s="1593" t="s">
        <v>1182</v>
      </c>
      <c r="D6" s="1592" t="s">
        <v>1180</v>
      </c>
      <c r="E6" s="1592" t="s">
        <v>1179</v>
      </c>
      <c r="F6" s="1592" t="s">
        <v>1178</v>
      </c>
      <c r="G6" s="1607" t="s">
        <v>1164</v>
      </c>
      <c r="H6" s="1610" t="s">
        <v>1183</v>
      </c>
      <c r="I6" s="1608" t="s">
        <v>758</v>
      </c>
    </row>
    <row r="7" spans="1:11" ht="13.5" customHeight="1">
      <c r="A7" s="1913" t="s">
        <v>126</v>
      </c>
      <c r="B7" s="1145" t="s">
        <v>12</v>
      </c>
      <c r="C7" s="1594">
        <v>376</v>
      </c>
      <c r="D7" s="1139">
        <v>4</v>
      </c>
      <c r="E7" s="1140">
        <v>116</v>
      </c>
      <c r="F7" s="1580">
        <v>104</v>
      </c>
      <c r="G7" s="1584">
        <v>122</v>
      </c>
      <c r="H7" s="1613">
        <v>346</v>
      </c>
      <c r="I7" s="1683">
        <v>0.32446808510638298</v>
      </c>
      <c r="K7" s="1682"/>
    </row>
    <row r="8" spans="1:11" ht="13.5" customHeight="1">
      <c r="A8" s="1914"/>
      <c r="B8" s="511" t="s">
        <v>15</v>
      </c>
      <c r="C8" s="1595">
        <v>280</v>
      </c>
      <c r="D8" s="508">
        <v>5</v>
      </c>
      <c r="E8" s="509">
        <v>89</v>
      </c>
      <c r="F8" s="1581">
        <v>84</v>
      </c>
      <c r="G8" s="1585">
        <v>121</v>
      </c>
      <c r="H8" s="1614">
        <v>299</v>
      </c>
      <c r="I8" s="1684">
        <v>0.43214285714285716</v>
      </c>
      <c r="K8" s="500"/>
    </row>
    <row r="9" spans="1:11" ht="13.5" customHeight="1">
      <c r="A9" s="1914"/>
      <c r="B9" s="511" t="s">
        <v>18</v>
      </c>
      <c r="C9" s="1595">
        <v>49</v>
      </c>
      <c r="D9" s="508">
        <v>0</v>
      </c>
      <c r="E9" s="509">
        <v>13</v>
      </c>
      <c r="F9" s="1581">
        <v>22</v>
      </c>
      <c r="G9" s="1585">
        <v>19</v>
      </c>
      <c r="H9" s="1614">
        <v>54</v>
      </c>
      <c r="I9" s="1684">
        <v>0.38775510204081631</v>
      </c>
      <c r="K9" s="500"/>
    </row>
    <row r="10" spans="1:11" ht="13.5" customHeight="1">
      <c r="A10" s="1914"/>
      <c r="B10" s="511" t="s">
        <v>21</v>
      </c>
      <c r="C10" s="1595">
        <v>166</v>
      </c>
      <c r="D10" s="508">
        <v>2</v>
      </c>
      <c r="E10" s="509">
        <v>48</v>
      </c>
      <c r="F10" s="1581">
        <v>52</v>
      </c>
      <c r="G10" s="1585">
        <v>63</v>
      </c>
      <c r="H10" s="1614">
        <v>165</v>
      </c>
      <c r="I10" s="1684">
        <v>0.37951807228915663</v>
      </c>
      <c r="K10" s="500"/>
    </row>
    <row r="11" spans="1:11" ht="13.5" customHeight="1">
      <c r="A11" s="1914"/>
      <c r="B11" s="511" t="s">
        <v>23</v>
      </c>
      <c r="C11" s="1595">
        <v>421</v>
      </c>
      <c r="D11" s="508">
        <v>11</v>
      </c>
      <c r="E11" s="509">
        <v>127</v>
      </c>
      <c r="F11" s="1581">
        <v>143</v>
      </c>
      <c r="G11" s="1602">
        <v>184</v>
      </c>
      <c r="H11" s="1614">
        <v>465</v>
      </c>
      <c r="I11" s="1684">
        <v>0.43705463182897863</v>
      </c>
      <c r="K11" s="500"/>
    </row>
    <row r="12" spans="1:11" ht="13.5" customHeight="1" thickBot="1">
      <c r="A12" s="1915"/>
      <c r="B12" s="1146" t="s">
        <v>25</v>
      </c>
      <c r="C12" s="1596">
        <v>230</v>
      </c>
      <c r="D12" s="1142">
        <v>3</v>
      </c>
      <c r="E12" s="1143">
        <v>71</v>
      </c>
      <c r="F12" s="1582">
        <v>84</v>
      </c>
      <c r="G12" s="1605">
        <v>77</v>
      </c>
      <c r="H12" s="1615">
        <v>235</v>
      </c>
      <c r="I12" s="1685">
        <v>0.33478260869565218</v>
      </c>
      <c r="K12" s="500"/>
    </row>
    <row r="13" spans="1:11" ht="13.5" customHeight="1">
      <c r="A13" s="1913" t="s">
        <v>984</v>
      </c>
      <c r="B13" s="1145" t="s">
        <v>28</v>
      </c>
      <c r="C13" s="1594">
        <v>147</v>
      </c>
      <c r="D13" s="1139">
        <v>2</v>
      </c>
      <c r="E13" s="1140">
        <v>43</v>
      </c>
      <c r="F13" s="1580">
        <v>33</v>
      </c>
      <c r="G13" s="1604">
        <v>42</v>
      </c>
      <c r="H13" s="1613">
        <v>120</v>
      </c>
      <c r="I13" s="1683">
        <v>0.2857142857142857</v>
      </c>
      <c r="K13" s="500"/>
    </row>
    <row r="14" spans="1:11" ht="13.5" customHeight="1">
      <c r="A14" s="1914"/>
      <c r="B14" s="511" t="s">
        <v>30</v>
      </c>
      <c r="C14" s="1595">
        <v>58</v>
      </c>
      <c r="D14" s="508">
        <v>0</v>
      </c>
      <c r="E14" s="509">
        <v>15</v>
      </c>
      <c r="F14" s="1581">
        <v>18</v>
      </c>
      <c r="G14" s="1602">
        <v>16</v>
      </c>
      <c r="H14" s="1614">
        <v>49</v>
      </c>
      <c r="I14" s="1684">
        <v>0.27586206896551724</v>
      </c>
      <c r="K14" s="500"/>
    </row>
    <row r="15" spans="1:11" ht="13.5" customHeight="1">
      <c r="A15" s="1914"/>
      <c r="B15" s="511" t="s">
        <v>33</v>
      </c>
      <c r="C15" s="1595">
        <v>190</v>
      </c>
      <c r="D15" s="508">
        <v>1</v>
      </c>
      <c r="E15" s="509">
        <v>67</v>
      </c>
      <c r="F15" s="1581">
        <v>60</v>
      </c>
      <c r="G15" s="1602">
        <v>83</v>
      </c>
      <c r="H15" s="1614">
        <v>211</v>
      </c>
      <c r="I15" s="1684">
        <v>0.43684210526315792</v>
      </c>
      <c r="K15" s="500"/>
    </row>
    <row r="16" spans="1:11" ht="13.5" customHeight="1">
      <c r="A16" s="1914"/>
      <c r="B16" s="1665" t="s">
        <v>36</v>
      </c>
      <c r="C16" s="1595">
        <v>54</v>
      </c>
      <c r="D16" s="508">
        <v>0</v>
      </c>
      <c r="E16" s="509">
        <v>18</v>
      </c>
      <c r="F16" s="1581">
        <v>13</v>
      </c>
      <c r="G16" s="1602">
        <v>30</v>
      </c>
      <c r="H16" s="1614">
        <v>61</v>
      </c>
      <c r="I16" s="1684">
        <v>0.55555555555555558</v>
      </c>
      <c r="K16" s="500"/>
    </row>
    <row r="17" spans="1:11" ht="13.5" customHeight="1">
      <c r="A17" s="1914"/>
      <c r="B17" s="1665" t="s">
        <v>38</v>
      </c>
      <c r="C17" s="1595">
        <v>114</v>
      </c>
      <c r="D17" s="508">
        <v>0</v>
      </c>
      <c r="E17" s="509">
        <v>40</v>
      </c>
      <c r="F17" s="1581">
        <v>42</v>
      </c>
      <c r="G17" s="1602">
        <v>44</v>
      </c>
      <c r="H17" s="1614">
        <v>126</v>
      </c>
      <c r="I17" s="1684">
        <v>0.38596491228070173</v>
      </c>
      <c r="K17" s="500"/>
    </row>
    <row r="18" spans="1:11" ht="13.5" customHeight="1">
      <c r="A18" s="1914"/>
      <c r="B18" s="1665" t="s">
        <v>40</v>
      </c>
      <c r="C18" s="1595">
        <v>40</v>
      </c>
      <c r="D18" s="508">
        <v>0</v>
      </c>
      <c r="E18" s="509">
        <v>10</v>
      </c>
      <c r="F18" s="1581">
        <v>15</v>
      </c>
      <c r="G18" s="1602">
        <v>14</v>
      </c>
      <c r="H18" s="1614">
        <v>39</v>
      </c>
      <c r="I18" s="1684">
        <v>0.35</v>
      </c>
      <c r="K18" s="500"/>
    </row>
    <row r="19" spans="1:11" ht="13.5" customHeight="1">
      <c r="A19" s="1914"/>
      <c r="B19" s="1665" t="s">
        <v>42</v>
      </c>
      <c r="C19" s="1595">
        <v>7</v>
      </c>
      <c r="D19" s="508">
        <v>0</v>
      </c>
      <c r="E19" s="509">
        <v>2</v>
      </c>
      <c r="F19" s="1581">
        <v>1</v>
      </c>
      <c r="G19" s="1602">
        <v>6</v>
      </c>
      <c r="H19" s="1614">
        <v>9</v>
      </c>
      <c r="I19" s="1684">
        <v>0.8571428571428571</v>
      </c>
      <c r="K19" s="500"/>
    </row>
    <row r="20" spans="1:11" ht="13.5" customHeight="1">
      <c r="A20" s="1914"/>
      <c r="B20" s="1665" t="s">
        <v>44</v>
      </c>
      <c r="C20" s="1595">
        <v>81</v>
      </c>
      <c r="D20" s="508">
        <v>0</v>
      </c>
      <c r="E20" s="509">
        <v>28</v>
      </c>
      <c r="F20" s="1581">
        <v>22</v>
      </c>
      <c r="G20" s="1602">
        <v>27</v>
      </c>
      <c r="H20" s="1614">
        <v>77</v>
      </c>
      <c r="I20" s="1684">
        <v>0.33333333333333331</v>
      </c>
      <c r="K20" s="500"/>
    </row>
    <row r="21" spans="1:11" ht="13.5" customHeight="1">
      <c r="A21" s="1914"/>
      <c r="B21" s="1665" t="s">
        <v>46</v>
      </c>
      <c r="C21" s="1595">
        <v>41</v>
      </c>
      <c r="D21" s="508">
        <v>1</v>
      </c>
      <c r="E21" s="509">
        <v>11</v>
      </c>
      <c r="F21" s="1581">
        <v>18</v>
      </c>
      <c r="G21" s="1602">
        <v>13</v>
      </c>
      <c r="H21" s="1614">
        <v>43</v>
      </c>
      <c r="I21" s="1684">
        <v>0.31707317073170732</v>
      </c>
      <c r="K21" s="500"/>
    </row>
    <row r="22" spans="1:11" ht="13.5" customHeight="1">
      <c r="A22" s="1914"/>
      <c r="B22" s="1665" t="s">
        <v>48</v>
      </c>
      <c r="C22" s="1595">
        <v>186</v>
      </c>
      <c r="D22" s="508">
        <v>2</v>
      </c>
      <c r="E22" s="509">
        <v>48</v>
      </c>
      <c r="F22" s="1581">
        <v>49</v>
      </c>
      <c r="G22" s="1602">
        <v>85</v>
      </c>
      <c r="H22" s="1614">
        <v>184</v>
      </c>
      <c r="I22" s="1684">
        <v>0.45698924731182794</v>
      </c>
      <c r="K22" s="500"/>
    </row>
    <row r="23" spans="1:11" ht="13.5" customHeight="1">
      <c r="A23" s="1914"/>
      <c r="B23" s="1665" t="s">
        <v>50</v>
      </c>
      <c r="C23" s="1595">
        <v>172</v>
      </c>
      <c r="D23" s="508">
        <v>2</v>
      </c>
      <c r="E23" s="509">
        <v>58</v>
      </c>
      <c r="F23" s="1581">
        <v>56</v>
      </c>
      <c r="G23" s="1602">
        <v>65</v>
      </c>
      <c r="H23" s="1614">
        <v>181</v>
      </c>
      <c r="I23" s="1684">
        <v>0.37790697674418605</v>
      </c>
      <c r="K23" s="500"/>
    </row>
    <row r="24" spans="1:11" ht="13.5" customHeight="1">
      <c r="A24" s="1914"/>
      <c r="B24" s="1665" t="s">
        <v>52</v>
      </c>
      <c r="C24" s="1595">
        <v>155</v>
      </c>
      <c r="D24" s="508">
        <v>1</v>
      </c>
      <c r="E24" s="509">
        <v>53</v>
      </c>
      <c r="F24" s="1581">
        <v>50</v>
      </c>
      <c r="G24" s="1602">
        <v>83</v>
      </c>
      <c r="H24" s="1614">
        <v>187</v>
      </c>
      <c r="I24" s="1684">
        <v>0.53548387096774197</v>
      </c>
      <c r="K24" s="500"/>
    </row>
    <row r="25" spans="1:11" ht="13.5" customHeight="1">
      <c r="A25" s="1914"/>
      <c r="B25" s="1665" t="s">
        <v>54</v>
      </c>
      <c r="C25" s="1595">
        <v>200</v>
      </c>
      <c r="D25" s="508">
        <v>2</v>
      </c>
      <c r="E25" s="509">
        <v>56</v>
      </c>
      <c r="F25" s="1581">
        <v>61</v>
      </c>
      <c r="G25" s="1602">
        <v>83</v>
      </c>
      <c r="H25" s="1614">
        <v>202</v>
      </c>
      <c r="I25" s="1684">
        <v>0.41499999999999998</v>
      </c>
      <c r="K25" s="500"/>
    </row>
    <row r="26" spans="1:11" ht="13.5" customHeight="1">
      <c r="A26" s="1914"/>
      <c r="B26" s="1665" t="s">
        <v>56</v>
      </c>
      <c r="C26" s="1595">
        <v>88</v>
      </c>
      <c r="D26" s="508">
        <v>3</v>
      </c>
      <c r="E26" s="509">
        <v>25</v>
      </c>
      <c r="F26" s="1581">
        <v>23</v>
      </c>
      <c r="G26" s="1602">
        <v>31</v>
      </c>
      <c r="H26" s="1614">
        <v>82</v>
      </c>
      <c r="I26" s="1684">
        <v>0.35227272727272729</v>
      </c>
      <c r="K26" s="500"/>
    </row>
    <row r="27" spans="1:11" ht="13.5" customHeight="1">
      <c r="A27" s="1914"/>
      <c r="B27" s="1665" t="s">
        <v>58</v>
      </c>
      <c r="C27" s="1595">
        <v>247</v>
      </c>
      <c r="D27" s="508">
        <v>2</v>
      </c>
      <c r="E27" s="509">
        <v>57</v>
      </c>
      <c r="F27" s="1581">
        <v>78</v>
      </c>
      <c r="G27" s="1602">
        <v>88</v>
      </c>
      <c r="H27" s="1614">
        <v>225</v>
      </c>
      <c r="I27" s="1684">
        <v>0.35627530364372467</v>
      </c>
      <c r="K27" s="500"/>
    </row>
    <row r="28" spans="1:11" ht="13.5" customHeight="1">
      <c r="A28" s="1914"/>
      <c r="B28" s="1665" t="s">
        <v>60</v>
      </c>
      <c r="C28" s="1595">
        <v>314</v>
      </c>
      <c r="D28" s="508">
        <v>2</v>
      </c>
      <c r="E28" s="509">
        <v>100</v>
      </c>
      <c r="F28" s="1581">
        <v>96</v>
      </c>
      <c r="G28" s="1602">
        <v>121</v>
      </c>
      <c r="H28" s="1614">
        <v>319</v>
      </c>
      <c r="I28" s="1684">
        <v>0.38535031847133761</v>
      </c>
      <c r="K28" s="500"/>
    </row>
    <row r="29" spans="1:11" ht="13.5" customHeight="1">
      <c r="A29" s="1914"/>
      <c r="B29" s="1665" t="s">
        <v>62</v>
      </c>
      <c r="C29" s="1595">
        <v>178</v>
      </c>
      <c r="D29" s="508">
        <v>1</v>
      </c>
      <c r="E29" s="509">
        <v>52</v>
      </c>
      <c r="F29" s="1581">
        <v>54</v>
      </c>
      <c r="G29" s="1602">
        <v>70</v>
      </c>
      <c r="H29" s="1614">
        <v>177</v>
      </c>
      <c r="I29" s="1684">
        <v>0.39325842696629215</v>
      </c>
      <c r="K29" s="500"/>
    </row>
    <row r="30" spans="1:11" ht="13.5" customHeight="1">
      <c r="A30" s="1914"/>
      <c r="B30" s="1665" t="s">
        <v>64</v>
      </c>
      <c r="C30" s="1595">
        <v>44</v>
      </c>
      <c r="D30" s="508">
        <v>1</v>
      </c>
      <c r="E30" s="509">
        <v>10</v>
      </c>
      <c r="F30" s="1581">
        <v>12</v>
      </c>
      <c r="G30" s="1602">
        <v>14</v>
      </c>
      <c r="H30" s="1614">
        <v>37</v>
      </c>
      <c r="I30" s="1684">
        <v>0.31818181818181818</v>
      </c>
      <c r="K30" s="500"/>
    </row>
    <row r="31" spans="1:11" ht="13.5" customHeight="1">
      <c r="A31" s="1914"/>
      <c r="B31" s="1665" t="s">
        <v>66</v>
      </c>
      <c r="C31" s="1595">
        <v>35</v>
      </c>
      <c r="D31" s="508">
        <v>0</v>
      </c>
      <c r="E31" s="509">
        <v>8</v>
      </c>
      <c r="F31" s="1581">
        <v>14</v>
      </c>
      <c r="G31" s="1602">
        <v>18</v>
      </c>
      <c r="H31" s="1614">
        <v>40</v>
      </c>
      <c r="I31" s="1684">
        <v>0.51428571428571423</v>
      </c>
      <c r="K31" s="500"/>
    </row>
    <row r="32" spans="1:11" ht="13.5" customHeight="1">
      <c r="A32" s="1914"/>
      <c r="B32" s="1665" t="s">
        <v>68</v>
      </c>
      <c r="C32" s="1595">
        <v>69</v>
      </c>
      <c r="D32" s="508">
        <v>1</v>
      </c>
      <c r="E32" s="509">
        <v>21</v>
      </c>
      <c r="F32" s="1581">
        <v>15</v>
      </c>
      <c r="G32" s="1602">
        <v>22</v>
      </c>
      <c r="H32" s="1614">
        <v>59</v>
      </c>
      <c r="I32" s="1684">
        <v>0.3188405797101449</v>
      </c>
      <c r="K32" s="500"/>
    </row>
    <row r="33" spans="1:11" ht="13.5" customHeight="1">
      <c r="A33" s="1914"/>
      <c r="B33" s="1665" t="s">
        <v>127</v>
      </c>
      <c r="C33" s="1595">
        <v>23</v>
      </c>
      <c r="D33" s="508">
        <v>0</v>
      </c>
      <c r="E33" s="509">
        <v>4</v>
      </c>
      <c r="F33" s="1581">
        <v>5</v>
      </c>
      <c r="G33" s="1602">
        <v>5</v>
      </c>
      <c r="H33" s="1614">
        <v>14</v>
      </c>
      <c r="I33" s="1684">
        <v>0.21739130434782608</v>
      </c>
      <c r="K33" s="500"/>
    </row>
    <row r="34" spans="1:11" ht="13.5" customHeight="1">
      <c r="A34" s="1914"/>
      <c r="B34" s="1665" t="s">
        <v>71</v>
      </c>
      <c r="C34" s="1595">
        <v>7</v>
      </c>
      <c r="D34" s="508">
        <v>0</v>
      </c>
      <c r="E34" s="509">
        <v>1</v>
      </c>
      <c r="F34" s="1581">
        <v>2</v>
      </c>
      <c r="G34" s="1602">
        <v>4</v>
      </c>
      <c r="H34" s="1614">
        <v>7</v>
      </c>
      <c r="I34" s="1684">
        <v>0.5714285714285714</v>
      </c>
      <c r="K34" s="500"/>
    </row>
    <row r="35" spans="1:11" ht="13.5" customHeight="1">
      <c r="A35" s="1914"/>
      <c r="B35" s="1665" t="s">
        <v>73</v>
      </c>
      <c r="C35" s="1595">
        <v>75</v>
      </c>
      <c r="D35" s="508">
        <v>1</v>
      </c>
      <c r="E35" s="509">
        <v>27</v>
      </c>
      <c r="F35" s="1581">
        <v>36</v>
      </c>
      <c r="G35" s="1602">
        <v>38</v>
      </c>
      <c r="H35" s="1614">
        <v>102</v>
      </c>
      <c r="I35" s="1684">
        <v>0.50666666666666671</v>
      </c>
      <c r="K35" s="500"/>
    </row>
    <row r="36" spans="1:11" ht="13.5" customHeight="1">
      <c r="A36" s="1914"/>
      <c r="B36" s="1666" t="s">
        <v>1215</v>
      </c>
      <c r="C36" s="1597">
        <v>5</v>
      </c>
      <c r="D36" s="508"/>
      <c r="E36" s="509"/>
      <c r="F36" s="1581"/>
      <c r="G36" s="1602"/>
      <c r="H36" s="1614">
        <v>0</v>
      </c>
      <c r="I36" s="1684">
        <v>0</v>
      </c>
      <c r="K36" s="500"/>
    </row>
    <row r="37" spans="1:11" ht="13.5" customHeight="1">
      <c r="A37" s="1914"/>
      <c r="B37" s="1666" t="s">
        <v>1009</v>
      </c>
      <c r="C37" s="1597"/>
      <c r="D37" s="1586">
        <v>0</v>
      </c>
      <c r="E37" s="1587">
        <v>3</v>
      </c>
      <c r="F37" s="1588">
        <v>1</v>
      </c>
      <c r="G37" s="1603">
        <v>2</v>
      </c>
      <c r="H37" s="1670">
        <v>6</v>
      </c>
      <c r="I37" s="1686"/>
      <c r="K37" s="500"/>
    </row>
    <row r="38" spans="1:11" ht="13.5" customHeight="1" thickBot="1">
      <c r="A38" s="1915"/>
      <c r="B38" s="1667" t="s">
        <v>1119</v>
      </c>
      <c r="C38" s="1596">
        <v>9</v>
      </c>
      <c r="D38" s="1142">
        <v>0</v>
      </c>
      <c r="E38" s="1143">
        <v>1</v>
      </c>
      <c r="F38" s="1582">
        <v>4</v>
      </c>
      <c r="G38" s="1605">
        <v>1</v>
      </c>
      <c r="H38" s="1615">
        <v>6</v>
      </c>
      <c r="I38" s="1685">
        <v>0.1111111111111111</v>
      </c>
      <c r="K38" s="500"/>
    </row>
    <row r="39" spans="1:11" ht="13.5" customHeight="1">
      <c r="A39" s="1913" t="s">
        <v>985</v>
      </c>
      <c r="B39" s="1668" t="s">
        <v>79</v>
      </c>
      <c r="C39" s="1598">
        <v>559</v>
      </c>
      <c r="D39" s="506">
        <v>5</v>
      </c>
      <c r="E39" s="507">
        <v>151</v>
      </c>
      <c r="F39" s="1583">
        <v>160</v>
      </c>
      <c r="G39" s="1601">
        <v>174</v>
      </c>
      <c r="H39" s="1613">
        <v>490</v>
      </c>
      <c r="I39" s="1687">
        <v>0.31127012522361358</v>
      </c>
      <c r="K39" s="500"/>
    </row>
    <row r="40" spans="1:11" ht="13.5" customHeight="1">
      <c r="A40" s="1914"/>
      <c r="B40" s="1665" t="s">
        <v>746</v>
      </c>
      <c r="C40" s="1595">
        <v>263</v>
      </c>
      <c r="D40" s="508">
        <v>7</v>
      </c>
      <c r="E40" s="509">
        <v>91</v>
      </c>
      <c r="F40" s="1581">
        <v>105</v>
      </c>
      <c r="G40" s="1602">
        <v>96</v>
      </c>
      <c r="H40" s="1614">
        <v>299</v>
      </c>
      <c r="I40" s="1688">
        <v>0.36501901140684412</v>
      </c>
      <c r="K40" s="500"/>
    </row>
    <row r="41" spans="1:11" ht="13.5" customHeight="1">
      <c r="A41" s="1914"/>
      <c r="B41" s="1665" t="s">
        <v>747</v>
      </c>
      <c r="C41" s="1595">
        <v>842</v>
      </c>
      <c r="D41" s="508">
        <v>13</v>
      </c>
      <c r="E41" s="509">
        <v>274</v>
      </c>
      <c r="F41" s="1581">
        <v>298</v>
      </c>
      <c r="G41" s="1602">
        <v>321</v>
      </c>
      <c r="H41" s="1614">
        <v>906</v>
      </c>
      <c r="I41" s="1688">
        <v>0.38123515439429928</v>
      </c>
      <c r="K41" s="500"/>
    </row>
    <row r="42" spans="1:11" ht="13.5" customHeight="1">
      <c r="A42" s="1914"/>
      <c r="B42" s="1665" t="s">
        <v>417</v>
      </c>
      <c r="C42" s="1595">
        <v>507</v>
      </c>
      <c r="D42" s="508">
        <v>8</v>
      </c>
      <c r="E42" s="509">
        <v>170</v>
      </c>
      <c r="F42" s="1581">
        <v>194</v>
      </c>
      <c r="G42" s="1602">
        <v>213</v>
      </c>
      <c r="H42" s="1614">
        <v>585</v>
      </c>
      <c r="I42" s="1688">
        <v>0.42011834319526625</v>
      </c>
      <c r="K42" s="500"/>
    </row>
    <row r="43" spans="1:11" ht="13.5" customHeight="1">
      <c r="A43" s="1914"/>
      <c r="B43" s="1665" t="s">
        <v>418</v>
      </c>
      <c r="C43" s="1595">
        <v>275</v>
      </c>
      <c r="D43" s="508">
        <v>0</v>
      </c>
      <c r="E43" s="509">
        <v>63</v>
      </c>
      <c r="F43" s="1581">
        <v>55</v>
      </c>
      <c r="G43" s="1602">
        <v>64</v>
      </c>
      <c r="H43" s="1614">
        <v>182</v>
      </c>
      <c r="I43" s="1688">
        <v>0.23272727272727273</v>
      </c>
      <c r="K43" s="500"/>
    </row>
    <row r="44" spans="1:11" ht="13.5" customHeight="1">
      <c r="A44" s="1914"/>
      <c r="B44" s="1665" t="s">
        <v>419</v>
      </c>
      <c r="C44" s="1595">
        <v>262</v>
      </c>
      <c r="D44" s="508">
        <v>4</v>
      </c>
      <c r="E44" s="509">
        <v>74</v>
      </c>
      <c r="F44" s="1581">
        <v>62</v>
      </c>
      <c r="G44" s="1602">
        <v>82</v>
      </c>
      <c r="H44" s="1614">
        <v>222</v>
      </c>
      <c r="I44" s="1688">
        <v>0.31297709923664124</v>
      </c>
      <c r="K44" s="500"/>
    </row>
    <row r="45" spans="1:11" ht="13.5" customHeight="1">
      <c r="A45" s="1914"/>
      <c r="B45" s="1665" t="s">
        <v>420</v>
      </c>
      <c r="C45" s="1595">
        <v>432</v>
      </c>
      <c r="D45" s="508">
        <v>6</v>
      </c>
      <c r="E45" s="509">
        <v>136</v>
      </c>
      <c r="F45" s="1581">
        <v>150</v>
      </c>
      <c r="G45" s="1602">
        <v>164</v>
      </c>
      <c r="H45" s="1614">
        <v>456</v>
      </c>
      <c r="I45" s="1688">
        <v>0.37962962962962965</v>
      </c>
      <c r="K45" s="500"/>
    </row>
    <row r="46" spans="1:11" ht="13.5" customHeight="1">
      <c r="A46" s="1914"/>
      <c r="B46" s="1665" t="s">
        <v>421</v>
      </c>
      <c r="C46" s="1595">
        <v>488</v>
      </c>
      <c r="D46" s="508">
        <v>6</v>
      </c>
      <c r="E46" s="509">
        <v>163</v>
      </c>
      <c r="F46" s="1581">
        <v>154</v>
      </c>
      <c r="G46" s="1602">
        <v>176</v>
      </c>
      <c r="H46" s="1614">
        <v>499</v>
      </c>
      <c r="I46" s="1688">
        <v>0.36065573770491804</v>
      </c>
      <c r="K46" s="500"/>
    </row>
    <row r="47" spans="1:11" ht="13.5" customHeight="1">
      <c r="A47" s="1914"/>
      <c r="B47" s="1665" t="s">
        <v>422</v>
      </c>
      <c r="C47" s="1595">
        <v>415</v>
      </c>
      <c r="D47" s="508">
        <v>11</v>
      </c>
      <c r="E47" s="509">
        <v>135</v>
      </c>
      <c r="F47" s="1581">
        <v>124</v>
      </c>
      <c r="G47" s="1602">
        <v>122</v>
      </c>
      <c r="H47" s="1614">
        <v>392</v>
      </c>
      <c r="I47" s="1688">
        <v>0.29397590361445786</v>
      </c>
      <c r="K47" s="500"/>
    </row>
    <row r="48" spans="1:11" ht="13.5" customHeight="1">
      <c r="A48" s="1914"/>
      <c r="B48" s="1665" t="s">
        <v>423</v>
      </c>
      <c r="C48" s="1595">
        <v>153</v>
      </c>
      <c r="D48" s="508">
        <v>1</v>
      </c>
      <c r="E48" s="509">
        <v>47</v>
      </c>
      <c r="F48" s="1581">
        <v>56</v>
      </c>
      <c r="G48" s="1602">
        <v>62</v>
      </c>
      <c r="H48" s="1614">
        <v>166</v>
      </c>
      <c r="I48" s="1688">
        <v>0.40522875816993464</v>
      </c>
      <c r="K48" s="500"/>
    </row>
    <row r="49" spans="1:11" ht="13.5" customHeight="1">
      <c r="A49" s="1914"/>
      <c r="B49" s="1665" t="s">
        <v>597</v>
      </c>
      <c r="C49" s="1595">
        <v>257</v>
      </c>
      <c r="D49" s="508">
        <v>12</v>
      </c>
      <c r="E49" s="509">
        <v>81</v>
      </c>
      <c r="F49" s="1581">
        <v>70</v>
      </c>
      <c r="G49" s="1602">
        <v>101</v>
      </c>
      <c r="H49" s="1614">
        <v>264</v>
      </c>
      <c r="I49" s="1688">
        <v>0.39299610894941633</v>
      </c>
      <c r="K49" s="500"/>
    </row>
    <row r="50" spans="1:11" ht="13.5" customHeight="1">
      <c r="A50" s="1914"/>
      <c r="B50" s="1665" t="s">
        <v>598</v>
      </c>
      <c r="C50" s="1595">
        <v>110</v>
      </c>
      <c r="D50" s="508">
        <v>0</v>
      </c>
      <c r="E50" s="509">
        <v>38</v>
      </c>
      <c r="F50" s="1581">
        <v>39</v>
      </c>
      <c r="G50" s="1602">
        <v>45</v>
      </c>
      <c r="H50" s="1614">
        <v>122</v>
      </c>
      <c r="I50" s="1688">
        <v>0.40909090909090912</v>
      </c>
      <c r="K50" s="500"/>
    </row>
    <row r="51" spans="1:11" ht="13.5" customHeight="1">
      <c r="A51" s="1914"/>
      <c r="B51" s="1665" t="s">
        <v>599</v>
      </c>
      <c r="C51" s="1595">
        <v>173</v>
      </c>
      <c r="D51" s="508">
        <v>5</v>
      </c>
      <c r="E51" s="509">
        <v>59</v>
      </c>
      <c r="F51" s="1581">
        <v>56</v>
      </c>
      <c r="G51" s="1602">
        <v>65</v>
      </c>
      <c r="H51" s="1614">
        <v>185</v>
      </c>
      <c r="I51" s="1688">
        <v>0.37572254335260113</v>
      </c>
      <c r="K51" s="500"/>
    </row>
    <row r="52" spans="1:11" ht="13.5" customHeight="1">
      <c r="A52" s="1914"/>
      <c r="B52" s="1665" t="s">
        <v>622</v>
      </c>
      <c r="C52" s="1595">
        <v>665</v>
      </c>
      <c r="D52" s="508">
        <v>8</v>
      </c>
      <c r="E52" s="509">
        <v>181</v>
      </c>
      <c r="F52" s="1581">
        <v>204</v>
      </c>
      <c r="G52" s="1602">
        <v>226</v>
      </c>
      <c r="H52" s="1614">
        <v>619</v>
      </c>
      <c r="I52" s="1688">
        <v>0.3398496240601504</v>
      </c>
      <c r="K52" s="500"/>
    </row>
    <row r="53" spans="1:11" ht="13.5" customHeight="1">
      <c r="A53" s="1914"/>
      <c r="B53" s="1665" t="s">
        <v>623</v>
      </c>
      <c r="C53" s="1595">
        <v>344</v>
      </c>
      <c r="D53" s="508">
        <v>15</v>
      </c>
      <c r="E53" s="509">
        <v>95</v>
      </c>
      <c r="F53" s="1581">
        <v>122</v>
      </c>
      <c r="G53" s="1602">
        <v>183</v>
      </c>
      <c r="H53" s="1614">
        <v>415</v>
      </c>
      <c r="I53" s="1688">
        <v>0.53197674418604646</v>
      </c>
      <c r="K53" s="500"/>
    </row>
    <row r="54" spans="1:11" ht="13.5" customHeight="1">
      <c r="A54" s="1914"/>
      <c r="B54" s="1665" t="s">
        <v>624</v>
      </c>
      <c r="C54" s="1595">
        <v>264</v>
      </c>
      <c r="D54" s="508">
        <v>3</v>
      </c>
      <c r="E54" s="509">
        <v>70</v>
      </c>
      <c r="F54" s="1581">
        <v>104</v>
      </c>
      <c r="G54" s="1602">
        <v>111</v>
      </c>
      <c r="H54" s="1614">
        <v>288</v>
      </c>
      <c r="I54" s="1688">
        <v>0.42045454545454547</v>
      </c>
      <c r="K54" s="500"/>
    </row>
    <row r="55" spans="1:11" ht="13.5" customHeight="1">
      <c r="A55" s="1914"/>
      <c r="B55" s="1665" t="s">
        <v>625</v>
      </c>
      <c r="C55" s="1595">
        <v>511</v>
      </c>
      <c r="D55" s="508">
        <v>3</v>
      </c>
      <c r="E55" s="509">
        <v>180</v>
      </c>
      <c r="F55" s="1581">
        <v>187</v>
      </c>
      <c r="G55" s="1602">
        <v>185</v>
      </c>
      <c r="H55" s="1614">
        <v>555</v>
      </c>
      <c r="I55" s="1688">
        <v>0.36203522504892366</v>
      </c>
      <c r="K55" s="500"/>
    </row>
    <row r="56" spans="1:11" ht="13.5" customHeight="1">
      <c r="A56" s="1914"/>
      <c r="B56" s="1665" t="s">
        <v>626</v>
      </c>
      <c r="C56" s="1595">
        <v>585</v>
      </c>
      <c r="D56" s="508">
        <v>23</v>
      </c>
      <c r="E56" s="509">
        <v>197</v>
      </c>
      <c r="F56" s="1581">
        <v>229</v>
      </c>
      <c r="G56" s="1602">
        <v>221</v>
      </c>
      <c r="H56" s="1614">
        <v>670</v>
      </c>
      <c r="I56" s="1688">
        <v>0.37777777777777777</v>
      </c>
      <c r="K56" s="500"/>
    </row>
    <row r="57" spans="1:11" ht="13.5" customHeight="1">
      <c r="A57" s="1914"/>
      <c r="B57" s="1665" t="s">
        <v>627</v>
      </c>
      <c r="C57" s="1595">
        <v>717</v>
      </c>
      <c r="D57" s="508">
        <v>11</v>
      </c>
      <c r="E57" s="509">
        <v>220</v>
      </c>
      <c r="F57" s="1581">
        <v>176</v>
      </c>
      <c r="G57" s="1602">
        <v>230</v>
      </c>
      <c r="H57" s="1614">
        <v>637</v>
      </c>
      <c r="I57" s="1688">
        <v>0.32078103207810321</v>
      </c>
      <c r="K57" s="500"/>
    </row>
    <row r="58" spans="1:11" ht="13.5" customHeight="1">
      <c r="A58" s="1914"/>
      <c r="B58" s="1665" t="s">
        <v>748</v>
      </c>
      <c r="C58" s="1595">
        <v>247</v>
      </c>
      <c r="D58" s="508">
        <v>3</v>
      </c>
      <c r="E58" s="509">
        <v>78</v>
      </c>
      <c r="F58" s="1581">
        <v>88</v>
      </c>
      <c r="G58" s="1602">
        <v>104</v>
      </c>
      <c r="H58" s="1614">
        <v>273</v>
      </c>
      <c r="I58" s="1688">
        <v>0.42105263157894735</v>
      </c>
      <c r="K58" s="500"/>
    </row>
    <row r="59" spans="1:11" ht="13.5" customHeight="1">
      <c r="A59" s="1914"/>
      <c r="B59" s="1665" t="s">
        <v>749</v>
      </c>
      <c r="C59" s="1595">
        <v>417</v>
      </c>
      <c r="D59" s="508">
        <v>7</v>
      </c>
      <c r="E59" s="509">
        <v>112</v>
      </c>
      <c r="F59" s="1581">
        <v>143</v>
      </c>
      <c r="G59" s="1602">
        <v>150</v>
      </c>
      <c r="H59" s="1614">
        <v>412</v>
      </c>
      <c r="I59" s="1688">
        <v>0.35971223021582732</v>
      </c>
      <c r="K59" s="500"/>
    </row>
    <row r="60" spans="1:11" ht="13.5" customHeight="1">
      <c r="A60" s="1914"/>
      <c r="B60" s="1665" t="s">
        <v>750</v>
      </c>
      <c r="C60" s="1595">
        <v>288</v>
      </c>
      <c r="D60" s="508">
        <v>3</v>
      </c>
      <c r="E60" s="509">
        <v>109</v>
      </c>
      <c r="F60" s="1581">
        <v>102</v>
      </c>
      <c r="G60" s="1602">
        <v>83</v>
      </c>
      <c r="H60" s="1614">
        <v>297</v>
      </c>
      <c r="I60" s="1688">
        <v>0.28819444444444442</v>
      </c>
      <c r="K60" s="500"/>
    </row>
    <row r="61" spans="1:11" ht="13.5" customHeight="1" thickBot="1">
      <c r="A61" s="1915"/>
      <c r="B61" s="1665" t="s">
        <v>751</v>
      </c>
      <c r="C61" s="1597">
        <v>279</v>
      </c>
      <c r="D61" s="1586">
        <v>6</v>
      </c>
      <c r="E61" s="1587">
        <v>76</v>
      </c>
      <c r="F61" s="1588">
        <v>97</v>
      </c>
      <c r="G61" s="1603">
        <v>123</v>
      </c>
      <c r="H61" s="1615">
        <v>302</v>
      </c>
      <c r="I61" s="1689">
        <v>0.44086021505376344</v>
      </c>
      <c r="K61" s="500"/>
    </row>
    <row r="62" spans="1:11" ht="13.5" customHeight="1">
      <c r="A62" s="1916" t="s">
        <v>986</v>
      </c>
      <c r="B62" s="1669" t="s">
        <v>369</v>
      </c>
      <c r="C62" s="1594">
        <v>105</v>
      </c>
      <c r="D62" s="1139">
        <v>0</v>
      </c>
      <c r="E62" s="1140">
        <v>19</v>
      </c>
      <c r="F62" s="1580">
        <v>20</v>
      </c>
      <c r="G62" s="1604">
        <v>26</v>
      </c>
      <c r="H62" s="1613">
        <v>65</v>
      </c>
      <c r="I62" s="1687">
        <v>0.24761904761904763</v>
      </c>
      <c r="K62" s="500"/>
    </row>
    <row r="63" spans="1:11" ht="13.5" customHeight="1">
      <c r="A63" s="1917"/>
      <c r="B63" s="1665" t="s">
        <v>370</v>
      </c>
      <c r="C63" s="1595">
        <v>74</v>
      </c>
      <c r="D63" s="508">
        <v>0</v>
      </c>
      <c r="E63" s="509">
        <v>25</v>
      </c>
      <c r="F63" s="1581">
        <v>33</v>
      </c>
      <c r="G63" s="1602">
        <v>46</v>
      </c>
      <c r="H63" s="1614">
        <v>104</v>
      </c>
      <c r="I63" s="1686">
        <v>0.6216216216216216</v>
      </c>
      <c r="K63" s="500"/>
    </row>
    <row r="64" spans="1:11" ht="13.5" customHeight="1" thickBot="1">
      <c r="A64" s="1918"/>
      <c r="B64" s="1667" t="s">
        <v>371</v>
      </c>
      <c r="C64" s="1596">
        <v>71</v>
      </c>
      <c r="D64" s="1142">
        <v>1</v>
      </c>
      <c r="E64" s="1143">
        <v>19</v>
      </c>
      <c r="F64" s="1582">
        <v>25</v>
      </c>
      <c r="G64" s="1605">
        <v>27</v>
      </c>
      <c r="H64" s="1615">
        <v>72</v>
      </c>
      <c r="I64" s="1690">
        <v>0.38028169014084506</v>
      </c>
      <c r="K64" s="500"/>
    </row>
    <row r="65" spans="2:11" ht="12" customHeight="1" thickBot="1">
      <c r="B65" s="1138" t="s">
        <v>757</v>
      </c>
      <c r="C65" s="1598"/>
      <c r="D65" s="1662"/>
      <c r="E65" s="1140">
        <v>12</v>
      </c>
      <c r="F65" s="1580">
        <v>7</v>
      </c>
      <c r="G65" s="1604">
        <v>5</v>
      </c>
      <c r="H65" s="1616">
        <v>24</v>
      </c>
      <c r="I65" s="1671"/>
      <c r="K65" s="500"/>
    </row>
    <row r="66" spans="2:11" ht="12" hidden="1" customHeight="1" thickBot="1">
      <c r="B66" s="1035" t="s">
        <v>864</v>
      </c>
      <c r="C66" s="1599"/>
      <c r="D66" s="1663"/>
      <c r="E66" s="1587"/>
      <c r="F66" s="1589">
        <v>0</v>
      </c>
      <c r="G66" s="1603"/>
      <c r="H66" s="1611"/>
      <c r="I66" s="1672" t="e">
        <v>#DIV/0!</v>
      </c>
      <c r="K66" s="500"/>
    </row>
    <row r="67" spans="2:11" s="505" customFormat="1" ht="12" customHeight="1" thickBot="1">
      <c r="B67" s="1591" t="s">
        <v>447</v>
      </c>
      <c r="C67" s="1600">
        <v>13364</v>
      </c>
      <c r="D67" s="1664">
        <v>208</v>
      </c>
      <c r="E67" s="1590">
        <v>4097</v>
      </c>
      <c r="F67" s="1590">
        <v>4327</v>
      </c>
      <c r="G67" s="1606">
        <v>4996</v>
      </c>
      <c r="H67" s="1612">
        <v>13628</v>
      </c>
      <c r="I67" s="1673">
        <v>0.37384016761448668</v>
      </c>
      <c r="J67" s="1118"/>
      <c r="K67" s="500"/>
    </row>
    <row r="68" spans="2:11">
      <c r="B68" s="626" t="s">
        <v>1405</v>
      </c>
      <c r="C68" s="626"/>
    </row>
    <row r="69" spans="2:11" ht="12" customHeight="1">
      <c r="B69" s="626" t="s">
        <v>1162</v>
      </c>
      <c r="C69" s="626"/>
    </row>
    <row r="70" spans="2:11">
      <c r="G70" s="500"/>
      <c r="H70" s="500"/>
      <c r="I70" s="500"/>
    </row>
    <row r="71" spans="2:11">
      <c r="D71" s="500"/>
      <c r="E71" s="500"/>
      <c r="F71" s="500"/>
      <c r="G71" s="500"/>
      <c r="H71" s="500"/>
      <c r="I71" s="500"/>
    </row>
    <row r="87" spans="11:13">
      <c r="K87" s="265" t="s">
        <v>1217</v>
      </c>
    </row>
    <row r="88" spans="11:13">
      <c r="M88" s="465" t="s">
        <v>1216</v>
      </c>
    </row>
  </sheetData>
  <mergeCells count="7">
    <mergeCell ref="A62:A64"/>
    <mergeCell ref="D5:H5"/>
    <mergeCell ref="A1:J1"/>
    <mergeCell ref="A2:J2"/>
    <mergeCell ref="A7:A12"/>
    <mergeCell ref="A13:A38"/>
    <mergeCell ref="A39:A61"/>
  </mergeCells>
  <hyperlinks>
    <hyperlink ref="M88" r:id="rId1"/>
  </hyperlinks>
  <printOptions horizontalCentered="1" verticalCentered="1"/>
  <pageMargins left="0.39370078740157483" right="0.39370078740157483" top="0.78740157480314965" bottom="0.78740157480314965" header="0.51181102362204722" footer="0.51181102362204722"/>
  <pageSetup paperSize="9" scale="67" orientation="portrait" r:id="rId2"/>
  <headerFooter alignWithMargins="0">
    <oddHeader>&amp;L&amp;"Arial,Gras"DGRH A1-1&amp;RJuin 2013</oddHeader>
    <oddFooter>&amp;L        (Source:  enquête enseignants non permanents, DGRH A1-1, juin 2013&amp;R&amp;P</oddFooter>
  </headerFooter>
</worksheet>
</file>

<file path=xl/worksheets/sheet32.xml><?xml version="1.0" encoding="utf-8"?>
<worksheet xmlns="http://schemas.openxmlformats.org/spreadsheetml/2006/main" xmlns:r="http://schemas.openxmlformats.org/officeDocument/2006/relationships">
  <sheetPr codeName="Feuil37"/>
  <dimension ref="A1:BD345"/>
  <sheetViews>
    <sheetView showZeros="0" topLeftCell="A25" zoomScaleNormal="100" workbookViewId="0">
      <selection activeCell="F25" sqref="F25"/>
    </sheetView>
  </sheetViews>
  <sheetFormatPr baseColWidth="10" defaultRowHeight="15.75"/>
  <cols>
    <col min="1" max="1" width="11.42578125" style="503"/>
    <col min="2" max="2" width="19" style="503" customWidth="1"/>
    <col min="3" max="5" width="11.85546875" style="503" customWidth="1"/>
    <col min="6" max="6" width="8.85546875" style="503" customWidth="1"/>
    <col min="7" max="7" width="15.7109375" style="1070" customWidth="1"/>
    <col min="8" max="9" width="15.7109375" style="1071" customWidth="1"/>
    <col min="10" max="10" width="12.5703125" style="503" customWidth="1"/>
    <col min="11" max="11" width="10.5703125" style="503" customWidth="1"/>
    <col min="12" max="12" width="14.85546875" style="503" customWidth="1"/>
    <col min="13" max="13" width="10.5703125" style="503" customWidth="1"/>
    <col min="14" max="14" width="11.140625" style="1574" customWidth="1"/>
    <col min="15" max="18" width="11.42578125" style="503"/>
    <col min="19" max="27" width="12" style="503" customWidth="1"/>
    <col min="28" max="33" width="7.7109375" style="503" customWidth="1"/>
    <col min="34" max="34" width="11.42578125" style="503"/>
    <col min="35" max="35" width="8.140625" style="1075" customWidth="1"/>
    <col min="36" max="36" width="13.28515625" style="1576" customWidth="1"/>
    <col min="37" max="37" width="11.85546875" style="1075" customWidth="1"/>
    <col min="38" max="38" width="6.42578125" style="196" customWidth="1"/>
    <col min="39" max="39" width="5.140625" style="1075" customWidth="1"/>
    <col min="40" max="40" width="17.7109375" style="1576" customWidth="1"/>
    <col min="41" max="41" width="5.140625" style="1075" customWidth="1"/>
    <col min="42" max="42" width="17.7109375" style="1576" customWidth="1"/>
    <col min="43" max="43" width="5.85546875" style="1075" customWidth="1"/>
    <col min="44" max="44" width="17.7109375" style="1576" customWidth="1"/>
    <col min="45" max="45" width="5.140625" style="1075" customWidth="1"/>
    <col min="46" max="46" width="17.7109375" style="1576" customWidth="1"/>
    <col min="47" max="47" width="5.140625" style="1075" customWidth="1"/>
    <col min="48" max="48" width="17.7109375" style="1576" customWidth="1"/>
    <col min="49" max="49" width="8.140625" style="1075" customWidth="1"/>
    <col min="50" max="50" width="17.7109375" style="1576" customWidth="1"/>
    <col min="51" max="51" width="5.140625" style="1075" customWidth="1"/>
    <col min="52" max="52" width="17.7109375" style="1576" customWidth="1"/>
    <col min="53" max="53" width="5.140625" style="1075" customWidth="1"/>
    <col min="54" max="54" width="17.7109375" style="1576" customWidth="1"/>
    <col min="55" max="55" width="5.140625" style="1075" customWidth="1"/>
    <col min="56" max="56" width="17.7109375" style="1576" customWidth="1"/>
    <col min="57" max="16384" width="11.42578125" style="503"/>
  </cols>
  <sheetData>
    <row r="1" spans="1:56" s="130" customFormat="1" ht="44.25" customHeight="1">
      <c r="A1" s="1944" t="s">
        <v>1408</v>
      </c>
      <c r="B1" s="1944"/>
      <c r="C1" s="1944"/>
      <c r="D1" s="1944"/>
      <c r="E1" s="1944"/>
      <c r="F1" s="1944"/>
      <c r="G1" s="1944"/>
      <c r="H1" s="1944"/>
      <c r="I1" s="1944"/>
      <c r="J1" s="1944"/>
      <c r="K1" s="126" t="s">
        <v>766</v>
      </c>
      <c r="L1" s="127"/>
      <c r="M1" s="127"/>
      <c r="N1" s="128"/>
      <c r="O1" s="128"/>
      <c r="P1" s="128"/>
      <c r="Q1" s="128"/>
      <c r="R1" s="1574"/>
      <c r="S1" s="217" t="s">
        <v>387</v>
      </c>
      <c r="T1" s="218"/>
      <c r="U1" s="218"/>
      <c r="V1" s="218"/>
      <c r="W1" s="218"/>
      <c r="X1" s="218"/>
      <c r="Y1" s="218"/>
      <c r="Z1" s="218"/>
      <c r="AA1" s="218"/>
      <c r="AC1" s="131" t="s">
        <v>551</v>
      </c>
      <c r="AL1" s="132"/>
      <c r="AM1" s="133" t="s">
        <v>767</v>
      </c>
      <c r="AN1" s="134"/>
      <c r="AO1" s="133" t="s">
        <v>767</v>
      </c>
      <c r="AP1" s="134"/>
      <c r="AQ1" s="133" t="s">
        <v>767</v>
      </c>
      <c r="AR1" s="134"/>
      <c r="AS1" s="133" t="s">
        <v>767</v>
      </c>
      <c r="AT1" s="134"/>
      <c r="AU1" s="133" t="s">
        <v>767</v>
      </c>
      <c r="AV1" s="134"/>
      <c r="AW1" s="133" t="s">
        <v>767</v>
      </c>
      <c r="AX1" s="134"/>
      <c r="AY1" s="133" t="s">
        <v>767</v>
      </c>
      <c r="AZ1" s="134"/>
      <c r="BA1" s="133" t="s">
        <v>767</v>
      </c>
      <c r="BB1" s="134"/>
      <c r="BC1" s="133" t="s">
        <v>767</v>
      </c>
      <c r="BD1" s="134"/>
    </row>
    <row r="2" spans="1:56" s="1065" customFormat="1" ht="13.5" customHeight="1">
      <c r="B2" s="124"/>
      <c r="C2" s="124"/>
      <c r="D2" s="124"/>
      <c r="E2" s="124"/>
      <c r="F2" s="124"/>
      <c r="G2" s="124"/>
      <c r="H2" s="124"/>
      <c r="I2" s="427" t="s">
        <v>842</v>
      </c>
      <c r="K2" s="125"/>
      <c r="L2" s="212" t="s">
        <v>967</v>
      </c>
      <c r="M2" s="212"/>
      <c r="N2" s="137" t="s">
        <v>11</v>
      </c>
      <c r="O2" s="137" t="s">
        <v>376</v>
      </c>
      <c r="P2" s="137"/>
      <c r="Q2" s="137"/>
      <c r="R2" s="1574"/>
      <c r="S2" s="214" t="s">
        <v>550</v>
      </c>
      <c r="T2" s="215"/>
      <c r="U2" s="213"/>
      <c r="V2" s="216" t="s">
        <v>375</v>
      </c>
      <c r="W2" s="216"/>
      <c r="X2" s="213"/>
      <c r="Y2" s="216" t="s">
        <v>376</v>
      </c>
      <c r="Z2" s="216"/>
      <c r="AA2" s="213"/>
      <c r="AB2" s="1066"/>
      <c r="AC2" s="142" t="s">
        <v>464</v>
      </c>
      <c r="AD2" s="143"/>
      <c r="AE2" s="142"/>
      <c r="AF2" s="142" t="s">
        <v>542</v>
      </c>
      <c r="AG2" s="143"/>
      <c r="AH2" s="1067"/>
      <c r="AI2" s="142" t="s">
        <v>465</v>
      </c>
      <c r="AJ2" s="143"/>
      <c r="AK2" s="1067"/>
      <c r="AL2" s="1068"/>
      <c r="AM2" s="1069"/>
      <c r="AN2" s="146"/>
      <c r="AO2" s="1069"/>
      <c r="AP2" s="146"/>
      <c r="AQ2" s="1069"/>
      <c r="AR2" s="146"/>
      <c r="AS2" s="1069"/>
      <c r="AT2" s="146"/>
      <c r="AU2" s="1069"/>
      <c r="AV2" s="146"/>
      <c r="AW2" s="1069"/>
      <c r="AX2" s="146"/>
      <c r="AY2" s="1069"/>
      <c r="AZ2" s="134"/>
      <c r="BA2" s="1069"/>
      <c r="BB2" s="146"/>
      <c r="BC2" s="1069"/>
      <c r="BD2" s="146"/>
    </row>
    <row r="3" spans="1:56" ht="29.1" customHeight="1">
      <c r="C3" s="1943" t="s">
        <v>389</v>
      </c>
      <c r="D3" s="1943"/>
      <c r="E3" s="1943"/>
      <c r="F3" s="148"/>
      <c r="K3" s="151" t="s">
        <v>390</v>
      </c>
      <c r="L3" s="152" t="s">
        <v>381</v>
      </c>
      <c r="M3" s="153" t="s">
        <v>382</v>
      </c>
      <c r="N3" s="152" t="s">
        <v>383</v>
      </c>
      <c r="O3" s="153" t="s">
        <v>384</v>
      </c>
      <c r="P3" s="152" t="s">
        <v>385</v>
      </c>
      <c r="Q3" s="153" t="s">
        <v>386</v>
      </c>
      <c r="R3" s="1574"/>
      <c r="S3" s="139" t="s">
        <v>390</v>
      </c>
      <c r="T3" s="139" t="s">
        <v>548</v>
      </c>
      <c r="U3" s="139" t="s">
        <v>547</v>
      </c>
      <c r="V3" s="139" t="s">
        <v>390</v>
      </c>
      <c r="W3" s="139" t="s">
        <v>548</v>
      </c>
      <c r="X3" s="139" t="s">
        <v>547</v>
      </c>
      <c r="Y3" s="139" t="s">
        <v>390</v>
      </c>
      <c r="Z3" s="139" t="s">
        <v>548</v>
      </c>
      <c r="AA3" s="139" t="s">
        <v>547</v>
      </c>
      <c r="AB3" s="1066"/>
      <c r="AC3" s="143" t="s">
        <v>548</v>
      </c>
      <c r="AD3" s="143" t="s">
        <v>547</v>
      </c>
      <c r="AE3" s="142" t="s">
        <v>550</v>
      </c>
      <c r="AF3" s="143" t="s">
        <v>548</v>
      </c>
      <c r="AG3" s="143" t="s">
        <v>547</v>
      </c>
      <c r="AH3" s="142" t="s">
        <v>550</v>
      </c>
      <c r="AI3" s="143" t="s">
        <v>548</v>
      </c>
      <c r="AJ3" s="143" t="s">
        <v>547</v>
      </c>
      <c r="AK3" s="142" t="s">
        <v>550</v>
      </c>
      <c r="AL3" s="1072"/>
      <c r="AM3" s="154" t="s">
        <v>391</v>
      </c>
      <c r="AN3" s="1575"/>
      <c r="AO3" s="154" t="s">
        <v>392</v>
      </c>
      <c r="AP3" s="1575"/>
      <c r="AQ3" s="154" t="s">
        <v>464</v>
      </c>
      <c r="AR3" s="1575"/>
      <c r="AS3" s="154" t="s">
        <v>393</v>
      </c>
      <c r="AT3" s="1575"/>
      <c r="AU3" s="154" t="s">
        <v>394</v>
      </c>
      <c r="AV3" s="1575"/>
      <c r="AW3" s="154" t="s">
        <v>542</v>
      </c>
      <c r="AX3" s="1575"/>
      <c r="AY3" s="154" t="s">
        <v>395</v>
      </c>
      <c r="AZ3" s="146"/>
      <c r="BA3" s="154" t="s">
        <v>396</v>
      </c>
      <c r="BB3" s="1575"/>
      <c r="BC3" s="154" t="s">
        <v>465</v>
      </c>
    </row>
    <row r="4" spans="1:56" ht="29.1" customHeight="1">
      <c r="C4" s="1636"/>
      <c r="D4" s="1636"/>
      <c r="E4" s="1636"/>
      <c r="F4" s="148"/>
      <c r="K4" s="1642">
        <v>21</v>
      </c>
      <c r="L4" s="1643">
        <v>3</v>
      </c>
      <c r="M4" s="1644">
        <v>0</v>
      </c>
      <c r="N4" s="1643">
        <v>0</v>
      </c>
      <c r="O4" s="1644"/>
      <c r="P4" s="1643"/>
      <c r="Q4" s="1644"/>
      <c r="R4" s="1635"/>
      <c r="S4" s="1648">
        <v>21</v>
      </c>
      <c r="T4" s="1645"/>
      <c r="U4" s="1645"/>
      <c r="V4" s="1648">
        <v>21</v>
      </c>
      <c r="W4" s="1645"/>
      <c r="X4" s="1645"/>
      <c r="Y4" s="1648">
        <v>21</v>
      </c>
      <c r="Z4" s="1645"/>
      <c r="AA4" s="1645"/>
      <c r="AB4" s="1066"/>
      <c r="AC4" s="1646"/>
      <c r="AD4" s="1646"/>
      <c r="AE4" s="1647"/>
      <c r="AF4" s="1646"/>
      <c r="AG4" s="1646"/>
      <c r="AH4" s="1647"/>
      <c r="AI4" s="1646"/>
      <c r="AJ4" s="1646"/>
      <c r="AK4" s="1647"/>
      <c r="AL4" s="1072"/>
      <c r="AM4" s="154"/>
      <c r="AN4" s="1637"/>
      <c r="AO4" s="154"/>
      <c r="AP4" s="1637"/>
      <c r="AQ4" s="154"/>
      <c r="AR4" s="1637"/>
      <c r="AS4" s="154"/>
      <c r="AT4" s="1637"/>
      <c r="AU4" s="154"/>
      <c r="AV4" s="1637"/>
      <c r="AW4" s="154"/>
      <c r="AX4" s="1637"/>
      <c r="AY4" s="154"/>
      <c r="AZ4" s="146"/>
      <c r="BA4" s="154"/>
      <c r="BB4" s="1637"/>
      <c r="BC4" s="154"/>
      <c r="BD4" s="1640"/>
    </row>
    <row r="5" spans="1:56" ht="29.1" customHeight="1">
      <c r="C5" s="1636"/>
      <c r="D5" s="1636"/>
      <c r="E5" s="1636"/>
      <c r="F5" s="148"/>
      <c r="K5" s="1642">
        <v>22</v>
      </c>
      <c r="L5" s="1643">
        <v>6</v>
      </c>
      <c r="M5" s="1644">
        <v>3</v>
      </c>
      <c r="N5" s="1643">
        <v>0</v>
      </c>
      <c r="O5" s="1644">
        <v>1</v>
      </c>
      <c r="P5" s="1643"/>
      <c r="Q5" s="1644"/>
      <c r="R5" s="1635"/>
      <c r="S5" s="1648">
        <v>22</v>
      </c>
      <c r="T5" s="1645"/>
      <c r="U5" s="1645"/>
      <c r="V5" s="1648">
        <v>22</v>
      </c>
      <c r="W5" s="1645"/>
      <c r="X5" s="1645"/>
      <c r="Y5" s="1648">
        <v>22</v>
      </c>
      <c r="Z5" s="1645"/>
      <c r="AA5" s="1645"/>
      <c r="AB5" s="1066"/>
      <c r="AC5" s="1646"/>
      <c r="AD5" s="1646"/>
      <c r="AE5" s="1647"/>
      <c r="AF5" s="1646"/>
      <c r="AG5" s="1646"/>
      <c r="AH5" s="1647"/>
      <c r="AI5" s="1646"/>
      <c r="AJ5" s="1646"/>
      <c r="AK5" s="1647"/>
      <c r="AL5" s="1072"/>
      <c r="AM5" s="154"/>
      <c r="AN5" s="1637"/>
      <c r="AO5" s="154"/>
      <c r="AP5" s="1637"/>
      <c r="AQ5" s="154"/>
      <c r="AR5" s="1637"/>
      <c r="AS5" s="154"/>
      <c r="AT5" s="1637"/>
      <c r="AU5" s="154"/>
      <c r="AV5" s="1637"/>
      <c r="AW5" s="154"/>
      <c r="AX5" s="1637"/>
      <c r="AY5" s="154"/>
      <c r="AZ5" s="146"/>
      <c r="BA5" s="154"/>
      <c r="BB5" s="1637"/>
      <c r="BC5" s="154"/>
      <c r="BD5" s="1640"/>
    </row>
    <row r="6" spans="1:56" ht="29.1" customHeight="1">
      <c r="B6" s="157" t="s">
        <v>734</v>
      </c>
      <c r="C6" s="138" t="s">
        <v>548</v>
      </c>
      <c r="D6" s="138" t="s">
        <v>547</v>
      </c>
      <c r="E6" s="158" t="s">
        <v>550</v>
      </c>
      <c r="F6" s="159"/>
      <c r="K6" s="160">
        <v>23</v>
      </c>
      <c r="L6" s="161">
        <v>105</v>
      </c>
      <c r="M6" s="162">
        <v>68</v>
      </c>
      <c r="N6" s="161">
        <v>9</v>
      </c>
      <c r="O6" s="162">
        <v>7</v>
      </c>
      <c r="P6" s="161">
        <v>6</v>
      </c>
      <c r="Q6" s="162">
        <v>9</v>
      </c>
      <c r="R6" s="1574"/>
      <c r="S6" s="163">
        <v>23</v>
      </c>
      <c r="T6" s="164">
        <v>-105</v>
      </c>
      <c r="U6" s="164">
        <v>68</v>
      </c>
      <c r="V6" s="163">
        <v>23</v>
      </c>
      <c r="W6" s="164">
        <v>-9</v>
      </c>
      <c r="X6" s="164">
        <v>7</v>
      </c>
      <c r="Y6" s="163">
        <v>23</v>
      </c>
      <c r="Z6" s="164">
        <v>-6</v>
      </c>
      <c r="AA6" s="164">
        <v>9</v>
      </c>
      <c r="AB6" s="1066"/>
      <c r="AC6" s="1073">
        <v>2415</v>
      </c>
      <c r="AD6" s="1073">
        <v>1564</v>
      </c>
      <c r="AE6" s="1074">
        <v>27646</v>
      </c>
      <c r="AF6" s="1073">
        <v>207</v>
      </c>
      <c r="AG6" s="1073">
        <v>161</v>
      </c>
      <c r="AH6" s="1074">
        <v>3427</v>
      </c>
      <c r="AI6" s="1073">
        <v>138</v>
      </c>
      <c r="AJ6" s="1073">
        <v>207</v>
      </c>
      <c r="AK6" s="1073">
        <v>3312</v>
      </c>
      <c r="AL6" s="1072"/>
      <c r="AM6" s="1075">
        <v>105</v>
      </c>
      <c r="AN6" s="168">
        <v>0</v>
      </c>
      <c r="AO6" s="1075">
        <v>68</v>
      </c>
      <c r="AP6" s="168">
        <v>0</v>
      </c>
      <c r="AQ6" s="1076">
        <v>173</v>
      </c>
      <c r="AR6" s="168">
        <v>0</v>
      </c>
      <c r="AS6" s="1075">
        <v>9</v>
      </c>
      <c r="AT6" s="168">
        <v>0</v>
      </c>
      <c r="AU6" s="1075">
        <v>7</v>
      </c>
      <c r="AV6" s="168">
        <v>0</v>
      </c>
      <c r="AW6" s="1076">
        <v>16</v>
      </c>
      <c r="AX6" s="168">
        <v>0</v>
      </c>
      <c r="AY6" s="1075">
        <v>6</v>
      </c>
      <c r="AZ6" s="168">
        <v>0</v>
      </c>
      <c r="BA6" s="1075">
        <v>9</v>
      </c>
      <c r="BB6" s="168">
        <v>0</v>
      </c>
      <c r="BC6" s="1076">
        <v>15</v>
      </c>
      <c r="BD6" s="168">
        <v>0</v>
      </c>
    </row>
    <row r="7" spans="1:56" ht="29.1" customHeight="1">
      <c r="B7" s="1077" t="s">
        <v>397</v>
      </c>
      <c r="C7" s="1078">
        <v>6887</v>
      </c>
      <c r="D7" s="1078">
        <v>5315</v>
      </c>
      <c r="E7" s="1078">
        <v>12202</v>
      </c>
      <c r="F7" s="1079"/>
      <c r="G7" s="1938" t="s">
        <v>389</v>
      </c>
      <c r="H7" s="1938"/>
      <c r="I7" s="1938"/>
      <c r="K7" s="170">
        <v>24</v>
      </c>
      <c r="L7" s="171">
        <v>617</v>
      </c>
      <c r="M7" s="172">
        <v>585</v>
      </c>
      <c r="N7" s="171">
        <v>64</v>
      </c>
      <c r="O7" s="172">
        <v>85</v>
      </c>
      <c r="P7" s="171">
        <v>59</v>
      </c>
      <c r="Q7" s="172">
        <v>85</v>
      </c>
      <c r="R7" s="1574"/>
      <c r="S7" s="163">
        <v>24</v>
      </c>
      <c r="T7" s="164">
        <v>-617</v>
      </c>
      <c r="U7" s="164">
        <v>585</v>
      </c>
      <c r="V7" s="163">
        <v>24</v>
      </c>
      <c r="W7" s="164">
        <v>-64</v>
      </c>
      <c r="X7" s="164">
        <v>85</v>
      </c>
      <c r="Y7" s="163">
        <v>24</v>
      </c>
      <c r="Z7" s="164">
        <v>-59</v>
      </c>
      <c r="AA7" s="164">
        <v>85</v>
      </c>
      <c r="AB7" s="1066"/>
      <c r="AC7" s="1080">
        <v>14808</v>
      </c>
      <c r="AD7" s="1080">
        <v>14040</v>
      </c>
      <c r="AE7" s="1081">
        <v>59736</v>
      </c>
      <c r="AF7" s="1080">
        <v>1536</v>
      </c>
      <c r="AG7" s="1080">
        <v>2040</v>
      </c>
      <c r="AH7" s="1081">
        <v>6864</v>
      </c>
      <c r="AI7" s="1080">
        <v>1416</v>
      </c>
      <c r="AJ7" s="1080">
        <v>2040</v>
      </c>
      <c r="AK7" s="1080">
        <v>7512</v>
      </c>
      <c r="AL7" s="1072"/>
      <c r="AM7" s="1075">
        <v>722</v>
      </c>
      <c r="AN7" s="168">
        <v>0</v>
      </c>
      <c r="AO7" s="1075">
        <v>653</v>
      </c>
      <c r="AP7" s="168">
        <v>0</v>
      </c>
      <c r="AQ7" s="1076">
        <v>1375</v>
      </c>
      <c r="AR7" s="168">
        <v>0</v>
      </c>
      <c r="AS7" s="1075">
        <v>73</v>
      </c>
      <c r="AT7" s="168">
        <v>0</v>
      </c>
      <c r="AU7" s="1075">
        <v>92</v>
      </c>
      <c r="AV7" s="168">
        <v>0</v>
      </c>
      <c r="AW7" s="1076">
        <v>165</v>
      </c>
      <c r="AX7" s="168">
        <v>0</v>
      </c>
      <c r="AY7" s="1075">
        <v>65</v>
      </c>
      <c r="AZ7" s="168">
        <v>0</v>
      </c>
      <c r="BA7" s="1075">
        <v>94</v>
      </c>
      <c r="BB7" s="168">
        <v>0</v>
      </c>
      <c r="BC7" s="1076">
        <v>159</v>
      </c>
      <c r="BD7" s="168">
        <v>0</v>
      </c>
    </row>
    <row r="8" spans="1:56" ht="29.1" customHeight="1">
      <c r="B8" s="1077" t="s">
        <v>398</v>
      </c>
      <c r="C8" s="1078">
        <v>688</v>
      </c>
      <c r="D8" s="1078">
        <v>497</v>
      </c>
      <c r="E8" s="1078">
        <v>1185</v>
      </c>
      <c r="F8" s="1079"/>
      <c r="G8" s="138" t="s">
        <v>399</v>
      </c>
      <c r="H8" s="138" t="s">
        <v>400</v>
      </c>
      <c r="I8" s="158" t="s">
        <v>550</v>
      </c>
      <c r="K8" s="170">
        <v>25</v>
      </c>
      <c r="L8" s="171">
        <v>1384</v>
      </c>
      <c r="M8" s="172">
        <v>1105</v>
      </c>
      <c r="N8" s="171">
        <v>138</v>
      </c>
      <c r="O8" s="172">
        <v>148</v>
      </c>
      <c r="P8" s="171">
        <v>126</v>
      </c>
      <c r="Q8" s="172">
        <v>187</v>
      </c>
      <c r="R8" s="1574"/>
      <c r="S8" s="163">
        <v>25</v>
      </c>
      <c r="T8" s="164">
        <v>-1384</v>
      </c>
      <c r="U8" s="164">
        <v>1105</v>
      </c>
      <c r="V8" s="163">
        <v>25</v>
      </c>
      <c r="W8" s="164">
        <v>-138</v>
      </c>
      <c r="X8" s="164">
        <v>148</v>
      </c>
      <c r="Y8" s="163">
        <v>25</v>
      </c>
      <c r="Z8" s="164">
        <v>-126</v>
      </c>
      <c r="AA8" s="164">
        <v>187</v>
      </c>
      <c r="AB8" s="1066"/>
      <c r="AC8" s="1080">
        <v>34600</v>
      </c>
      <c r="AD8" s="1080">
        <v>27625</v>
      </c>
      <c r="AE8" s="1081">
        <v>79750</v>
      </c>
      <c r="AF8" s="1080">
        <v>3450</v>
      </c>
      <c r="AG8" s="1080">
        <v>3700</v>
      </c>
      <c r="AH8" s="1081">
        <v>9550</v>
      </c>
      <c r="AI8" s="1080">
        <v>3150</v>
      </c>
      <c r="AJ8" s="1080">
        <v>4675</v>
      </c>
      <c r="AK8" s="1080">
        <v>12350</v>
      </c>
      <c r="AL8" s="1072"/>
      <c r="AM8" s="1075">
        <v>2106</v>
      </c>
      <c r="AN8" s="168">
        <v>26.968298109010011</v>
      </c>
      <c r="AO8" s="1075">
        <v>1758</v>
      </c>
      <c r="AP8" s="168">
        <v>26.864224137931036</v>
      </c>
      <c r="AQ8" s="1076">
        <v>3864</v>
      </c>
      <c r="AR8" s="168">
        <v>26.922884012539186</v>
      </c>
      <c r="AS8" s="1075">
        <v>211</v>
      </c>
      <c r="AT8" s="168">
        <v>0</v>
      </c>
      <c r="AU8" s="1075">
        <v>240</v>
      </c>
      <c r="AV8" s="168">
        <v>26.740476190476191</v>
      </c>
      <c r="AW8" s="1076">
        <v>451</v>
      </c>
      <c r="AX8" s="168">
        <v>26.865183246073297</v>
      </c>
      <c r="AY8" s="1075">
        <v>191</v>
      </c>
      <c r="AZ8" s="168">
        <v>0</v>
      </c>
      <c r="BA8" s="1075">
        <v>281</v>
      </c>
      <c r="BB8" s="168">
        <v>0</v>
      </c>
      <c r="BC8" s="1076">
        <v>472</v>
      </c>
      <c r="BD8" s="168">
        <v>0</v>
      </c>
    </row>
    <row r="9" spans="1:56" ht="29.1" customHeight="1">
      <c r="B9" s="1077" t="s">
        <v>401</v>
      </c>
      <c r="C9" s="1078">
        <v>85</v>
      </c>
      <c r="D9" s="1078">
        <v>69</v>
      </c>
      <c r="E9" s="1078">
        <v>154</v>
      </c>
      <c r="F9" s="1079"/>
      <c r="G9" s="175">
        <v>0.56523334311711182</v>
      </c>
      <c r="H9" s="175">
        <v>0.43476665688288818</v>
      </c>
      <c r="I9" s="176">
        <v>1</v>
      </c>
      <c r="K9" s="170">
        <v>26</v>
      </c>
      <c r="L9" s="171">
        <v>1798</v>
      </c>
      <c r="M9" s="172">
        <v>1392</v>
      </c>
      <c r="N9" s="171">
        <v>172</v>
      </c>
      <c r="O9" s="172">
        <v>210</v>
      </c>
      <c r="P9" s="171">
        <v>201</v>
      </c>
      <c r="Q9" s="172">
        <v>293</v>
      </c>
      <c r="R9" s="1574"/>
      <c r="S9" s="163">
        <v>26</v>
      </c>
      <c r="T9" s="164">
        <v>-1798</v>
      </c>
      <c r="U9" s="164">
        <v>1392</v>
      </c>
      <c r="V9" s="163">
        <v>26</v>
      </c>
      <c r="W9" s="164">
        <v>-172</v>
      </c>
      <c r="X9" s="164">
        <v>210</v>
      </c>
      <c r="Y9" s="163">
        <v>26</v>
      </c>
      <c r="Z9" s="164">
        <v>-201</v>
      </c>
      <c r="AA9" s="164">
        <v>293</v>
      </c>
      <c r="AB9" s="1066"/>
      <c r="AC9" s="1080">
        <v>46748</v>
      </c>
      <c r="AD9" s="1080">
        <v>36192</v>
      </c>
      <c r="AE9" s="1081">
        <v>67912</v>
      </c>
      <c r="AF9" s="1080">
        <v>4472</v>
      </c>
      <c r="AG9" s="1080">
        <v>5460</v>
      </c>
      <c r="AH9" s="1081">
        <v>6838</v>
      </c>
      <c r="AI9" s="1080">
        <v>5226</v>
      </c>
      <c r="AJ9" s="1080">
        <v>7618</v>
      </c>
      <c r="AK9" s="1080">
        <v>11882</v>
      </c>
      <c r="AL9" s="1072"/>
      <c r="AM9" s="1075">
        <v>3904</v>
      </c>
      <c r="AN9" s="168">
        <v>0</v>
      </c>
      <c r="AO9" s="1075">
        <v>3150</v>
      </c>
      <c r="AP9" s="168">
        <v>0</v>
      </c>
      <c r="AQ9" s="1076">
        <v>7054</v>
      </c>
      <c r="AR9" s="168">
        <v>0</v>
      </c>
      <c r="AS9" s="1075">
        <v>383</v>
      </c>
      <c r="AT9" s="168">
        <v>27.0234375</v>
      </c>
      <c r="AU9" s="1075">
        <v>450</v>
      </c>
      <c r="AV9" s="168">
        <v>0</v>
      </c>
      <c r="AW9" s="1076">
        <v>833</v>
      </c>
      <c r="AX9" s="168">
        <v>0</v>
      </c>
      <c r="AY9" s="1075">
        <v>392</v>
      </c>
      <c r="AZ9" s="168">
        <v>27.653658536585365</v>
      </c>
      <c r="BA9" s="1075">
        <v>574</v>
      </c>
      <c r="BB9" s="168">
        <v>27.720238095238095</v>
      </c>
      <c r="BC9" s="1076">
        <v>966</v>
      </c>
      <c r="BD9" s="168">
        <v>27.690371991247265</v>
      </c>
    </row>
    <row r="10" spans="1:56" ht="29.1" customHeight="1">
      <c r="B10" s="1077" t="s">
        <v>402</v>
      </c>
      <c r="C10" s="1078">
        <v>35</v>
      </c>
      <c r="D10" s="1078">
        <v>34</v>
      </c>
      <c r="E10" s="1078">
        <v>69</v>
      </c>
      <c r="F10" s="1079"/>
      <c r="G10" s="1940" t="s">
        <v>403</v>
      </c>
      <c r="H10" s="1940"/>
      <c r="I10" s="1940"/>
      <c r="J10" s="1575"/>
      <c r="K10" s="170">
        <v>27</v>
      </c>
      <c r="L10" s="171">
        <v>1539</v>
      </c>
      <c r="M10" s="172">
        <v>1073</v>
      </c>
      <c r="N10" s="171">
        <v>128</v>
      </c>
      <c r="O10" s="172">
        <v>135</v>
      </c>
      <c r="P10" s="171">
        <v>205</v>
      </c>
      <c r="Q10" s="172">
        <v>252</v>
      </c>
      <c r="R10" s="1574"/>
      <c r="S10" s="163">
        <v>27</v>
      </c>
      <c r="T10" s="164">
        <v>-1539</v>
      </c>
      <c r="U10" s="164">
        <v>1073</v>
      </c>
      <c r="V10" s="163">
        <v>27</v>
      </c>
      <c r="W10" s="164">
        <v>-128</v>
      </c>
      <c r="X10" s="164">
        <v>135</v>
      </c>
      <c r="Y10" s="163">
        <v>27</v>
      </c>
      <c r="Z10" s="164">
        <v>-205</v>
      </c>
      <c r="AA10" s="164">
        <v>252</v>
      </c>
      <c r="AB10" s="1066"/>
      <c r="AC10" s="1080">
        <v>41553</v>
      </c>
      <c r="AD10" s="1080">
        <v>28971</v>
      </c>
      <c r="AE10" s="1081">
        <v>43362</v>
      </c>
      <c r="AF10" s="1080">
        <v>3456</v>
      </c>
      <c r="AG10" s="1080">
        <v>3645</v>
      </c>
      <c r="AH10" s="1081">
        <v>4455</v>
      </c>
      <c r="AI10" s="1080">
        <v>5535</v>
      </c>
      <c r="AJ10" s="1080">
        <v>6804</v>
      </c>
      <c r="AK10" s="1080">
        <v>10665</v>
      </c>
      <c r="AL10" s="1072"/>
      <c r="AM10" s="1075">
        <v>5443</v>
      </c>
      <c r="AN10" s="168">
        <v>0</v>
      </c>
      <c r="AO10" s="1075">
        <v>4223</v>
      </c>
      <c r="AP10" s="168">
        <v>0</v>
      </c>
      <c r="AQ10" s="1076">
        <v>9666</v>
      </c>
      <c r="AR10" s="168">
        <v>0</v>
      </c>
      <c r="AS10" s="1075">
        <v>511</v>
      </c>
      <c r="AT10" s="168">
        <v>0</v>
      </c>
      <c r="AU10" s="1075">
        <v>585</v>
      </c>
      <c r="AV10" s="168">
        <v>0</v>
      </c>
      <c r="AW10" s="1076">
        <v>1096</v>
      </c>
      <c r="AX10" s="168">
        <v>0</v>
      </c>
      <c r="AY10" s="1075">
        <v>597</v>
      </c>
      <c r="AZ10" s="168">
        <v>0</v>
      </c>
      <c r="BA10" s="1075">
        <v>826</v>
      </c>
      <c r="BB10" s="168">
        <v>0</v>
      </c>
      <c r="BC10" s="1076">
        <v>1423</v>
      </c>
      <c r="BD10" s="168">
        <v>0</v>
      </c>
    </row>
    <row r="11" spans="1:56" ht="29.1" customHeight="1">
      <c r="B11" s="1077" t="s">
        <v>404</v>
      </c>
      <c r="C11" s="1078">
        <v>6</v>
      </c>
      <c r="D11" s="1078">
        <v>6</v>
      </c>
      <c r="E11" s="1078">
        <v>12</v>
      </c>
      <c r="F11" s="1079"/>
      <c r="G11" s="138" t="s">
        <v>548</v>
      </c>
      <c r="H11" s="138" t="s">
        <v>547</v>
      </c>
      <c r="I11" s="158" t="s">
        <v>550</v>
      </c>
      <c r="J11" s="1575"/>
      <c r="K11" s="170">
        <v>28</v>
      </c>
      <c r="L11" s="171">
        <v>921</v>
      </c>
      <c r="M11" s="172">
        <v>685</v>
      </c>
      <c r="N11" s="171">
        <v>95</v>
      </c>
      <c r="O11" s="172">
        <v>70</v>
      </c>
      <c r="P11" s="171">
        <v>154</v>
      </c>
      <c r="Q11" s="172">
        <v>241</v>
      </c>
      <c r="R11" s="1574"/>
      <c r="S11" s="163">
        <v>28</v>
      </c>
      <c r="T11" s="164">
        <v>-921</v>
      </c>
      <c r="U11" s="164">
        <v>685</v>
      </c>
      <c r="V11" s="163">
        <v>28</v>
      </c>
      <c r="W11" s="164">
        <v>-95</v>
      </c>
      <c r="X11" s="164">
        <v>70</v>
      </c>
      <c r="Y11" s="163">
        <v>28</v>
      </c>
      <c r="Z11" s="164">
        <v>-154</v>
      </c>
      <c r="AA11" s="164">
        <v>241</v>
      </c>
      <c r="AB11" s="1066"/>
      <c r="AC11" s="1080">
        <v>25788</v>
      </c>
      <c r="AD11" s="1080">
        <v>19180</v>
      </c>
      <c r="AE11" s="1081">
        <v>25704</v>
      </c>
      <c r="AF11" s="1080">
        <v>2660</v>
      </c>
      <c r="AG11" s="1080">
        <v>1960</v>
      </c>
      <c r="AH11" s="1081">
        <v>3248</v>
      </c>
      <c r="AI11" s="1080">
        <v>4312</v>
      </c>
      <c r="AJ11" s="1080">
        <v>6748</v>
      </c>
      <c r="AK11" s="1080">
        <v>6832</v>
      </c>
      <c r="AL11" s="1072"/>
      <c r="AM11" s="1075">
        <v>6364</v>
      </c>
      <c r="AN11" s="168">
        <v>0</v>
      </c>
      <c r="AO11" s="1075">
        <v>4908</v>
      </c>
      <c r="AP11" s="168">
        <v>0</v>
      </c>
      <c r="AQ11" s="1076">
        <v>11272</v>
      </c>
      <c r="AR11" s="168">
        <v>0</v>
      </c>
      <c r="AS11" s="1075">
        <v>606</v>
      </c>
      <c r="AT11" s="168">
        <v>0</v>
      </c>
      <c r="AU11" s="1075">
        <v>655</v>
      </c>
      <c r="AV11" s="168">
        <v>0</v>
      </c>
      <c r="AW11" s="1076">
        <v>1261</v>
      </c>
      <c r="AX11" s="168">
        <v>0</v>
      </c>
      <c r="AY11" s="1075">
        <v>751</v>
      </c>
      <c r="AZ11" s="168">
        <v>0</v>
      </c>
      <c r="BA11" s="1075">
        <v>1067</v>
      </c>
      <c r="BB11" s="168">
        <v>0</v>
      </c>
      <c r="BC11" s="1076">
        <v>1818</v>
      </c>
      <c r="BD11" s="168">
        <v>0</v>
      </c>
    </row>
    <row r="12" spans="1:56" ht="29.1" customHeight="1">
      <c r="B12" s="1077" t="s">
        <v>405</v>
      </c>
      <c r="C12" s="1078">
        <v>1</v>
      </c>
      <c r="D12" s="1078">
        <v>4</v>
      </c>
      <c r="E12" s="1078">
        <v>5</v>
      </c>
      <c r="F12" s="1079"/>
      <c r="G12" s="138" t="s">
        <v>1409</v>
      </c>
      <c r="H12" s="138" t="s">
        <v>1409</v>
      </c>
      <c r="I12" s="138" t="s">
        <v>1410</v>
      </c>
      <c r="K12" s="170">
        <v>29</v>
      </c>
      <c r="L12" s="171">
        <v>514</v>
      </c>
      <c r="M12" s="172">
        <v>404</v>
      </c>
      <c r="N12" s="171">
        <v>58</v>
      </c>
      <c r="O12" s="172">
        <v>58</v>
      </c>
      <c r="P12" s="171">
        <v>91</v>
      </c>
      <c r="Q12" s="172">
        <v>153</v>
      </c>
      <c r="R12" s="1574"/>
      <c r="S12" s="163">
        <v>29</v>
      </c>
      <c r="T12" s="164">
        <v>-514</v>
      </c>
      <c r="U12" s="164">
        <v>404</v>
      </c>
      <c r="V12" s="163">
        <v>29</v>
      </c>
      <c r="W12" s="164">
        <v>-58</v>
      </c>
      <c r="X12" s="164">
        <v>58</v>
      </c>
      <c r="Y12" s="163">
        <v>29</v>
      </c>
      <c r="Z12" s="164">
        <v>-91</v>
      </c>
      <c r="AA12" s="164">
        <v>153</v>
      </c>
      <c r="AB12" s="1066"/>
      <c r="AC12" s="1080">
        <v>14906</v>
      </c>
      <c r="AD12" s="1080">
        <v>11716</v>
      </c>
      <c r="AE12" s="1081">
        <v>13862</v>
      </c>
      <c r="AF12" s="1080">
        <v>1682</v>
      </c>
      <c r="AG12" s="1080">
        <v>1682</v>
      </c>
      <c r="AH12" s="1081">
        <v>1131</v>
      </c>
      <c r="AI12" s="1080">
        <v>2639</v>
      </c>
      <c r="AJ12" s="1080">
        <v>4437</v>
      </c>
      <c r="AK12" s="1080">
        <v>4640</v>
      </c>
      <c r="AL12" s="1072"/>
      <c r="AM12" s="1075">
        <v>6878</v>
      </c>
      <c r="AN12" s="168">
        <v>0</v>
      </c>
      <c r="AO12" s="1075">
        <v>5312</v>
      </c>
      <c r="AP12" s="168">
        <v>0</v>
      </c>
      <c r="AQ12" s="1076">
        <v>12190</v>
      </c>
      <c r="AR12" s="168">
        <v>0</v>
      </c>
      <c r="AS12" s="1075">
        <v>664</v>
      </c>
      <c r="AT12" s="168">
        <v>0</v>
      </c>
      <c r="AU12" s="1075">
        <v>713</v>
      </c>
      <c r="AV12" s="168">
        <v>0</v>
      </c>
      <c r="AW12" s="1076">
        <v>1377</v>
      </c>
      <c r="AX12" s="168">
        <v>0</v>
      </c>
      <c r="AY12" s="1075">
        <v>842</v>
      </c>
      <c r="AZ12" s="168">
        <v>0</v>
      </c>
      <c r="BA12" s="1075">
        <v>1220</v>
      </c>
      <c r="BB12" s="168">
        <v>0</v>
      </c>
      <c r="BC12" s="1076">
        <v>2062</v>
      </c>
      <c r="BD12" s="168">
        <v>0</v>
      </c>
    </row>
    <row r="13" spans="1:56" ht="29.1" customHeight="1">
      <c r="B13" s="1077" t="s">
        <v>406</v>
      </c>
      <c r="C13" s="1078">
        <v>1</v>
      </c>
      <c r="D13" s="1078">
        <v>0</v>
      </c>
      <c r="E13" s="1078">
        <v>1</v>
      </c>
      <c r="F13" s="1079"/>
      <c r="G13" s="1940" t="s">
        <v>407</v>
      </c>
      <c r="H13" s="1940"/>
      <c r="I13" s="1940"/>
      <c r="J13" s="1575"/>
      <c r="K13" s="170">
        <v>30</v>
      </c>
      <c r="L13" s="171">
        <v>276</v>
      </c>
      <c r="M13" s="172">
        <v>202</v>
      </c>
      <c r="N13" s="171">
        <v>28</v>
      </c>
      <c r="O13" s="172">
        <v>11</v>
      </c>
      <c r="P13" s="171">
        <v>61</v>
      </c>
      <c r="Q13" s="172">
        <v>99</v>
      </c>
      <c r="R13" s="1574"/>
      <c r="S13" s="163">
        <v>30</v>
      </c>
      <c r="T13" s="164">
        <v>-276</v>
      </c>
      <c r="U13" s="164">
        <v>202</v>
      </c>
      <c r="V13" s="163">
        <v>30</v>
      </c>
      <c r="W13" s="164">
        <v>-28</v>
      </c>
      <c r="X13" s="164">
        <v>11</v>
      </c>
      <c r="Y13" s="163">
        <v>30</v>
      </c>
      <c r="Z13" s="164">
        <v>-61</v>
      </c>
      <c r="AA13" s="164">
        <v>99</v>
      </c>
      <c r="AB13" s="1066"/>
      <c r="AC13" s="1080">
        <v>8280</v>
      </c>
      <c r="AD13" s="1080">
        <v>6060</v>
      </c>
      <c r="AE13" s="1081">
        <v>9630</v>
      </c>
      <c r="AF13" s="1080">
        <v>840</v>
      </c>
      <c r="AG13" s="1080">
        <v>330</v>
      </c>
      <c r="AH13" s="1081">
        <v>1320</v>
      </c>
      <c r="AI13" s="1080">
        <v>1830</v>
      </c>
      <c r="AJ13" s="1080">
        <v>2970</v>
      </c>
      <c r="AK13" s="1080">
        <v>3120</v>
      </c>
      <c r="AL13" s="1072"/>
      <c r="AM13" s="1075">
        <v>7154</v>
      </c>
      <c r="AN13" s="168">
        <v>0</v>
      </c>
      <c r="AO13" s="1075">
        <v>5514</v>
      </c>
      <c r="AP13" s="168">
        <v>0</v>
      </c>
      <c r="AQ13" s="1076">
        <v>12668</v>
      </c>
      <c r="AR13" s="168">
        <v>0</v>
      </c>
      <c r="AS13" s="1075">
        <v>692</v>
      </c>
      <c r="AT13" s="168">
        <v>0</v>
      </c>
      <c r="AU13" s="1075">
        <v>724</v>
      </c>
      <c r="AV13" s="168">
        <v>0</v>
      </c>
      <c r="AW13" s="1076">
        <v>1416</v>
      </c>
      <c r="AX13" s="168">
        <v>0</v>
      </c>
      <c r="AY13" s="1075">
        <v>903</v>
      </c>
      <c r="AZ13" s="168">
        <v>0</v>
      </c>
      <c r="BA13" s="1075">
        <v>1319</v>
      </c>
      <c r="BB13" s="168">
        <v>0</v>
      </c>
      <c r="BC13" s="1076">
        <v>2222</v>
      </c>
      <c r="BD13" s="168">
        <v>0</v>
      </c>
    </row>
    <row r="14" spans="1:56" ht="29.1" customHeight="1">
      <c r="B14" s="1077" t="s">
        <v>408</v>
      </c>
      <c r="C14" s="1078">
        <v>0</v>
      </c>
      <c r="D14" s="1078">
        <v>0</v>
      </c>
      <c r="E14" s="1078">
        <v>0</v>
      </c>
      <c r="F14" s="1079"/>
      <c r="G14" s="138" t="s">
        <v>548</v>
      </c>
      <c r="H14" s="138" t="s">
        <v>547</v>
      </c>
      <c r="I14" s="158" t="s">
        <v>550</v>
      </c>
      <c r="K14" s="170">
        <v>31</v>
      </c>
      <c r="L14" s="171">
        <v>188</v>
      </c>
      <c r="M14" s="172">
        <v>133</v>
      </c>
      <c r="N14" s="171">
        <v>23</v>
      </c>
      <c r="O14" s="172">
        <v>21</v>
      </c>
      <c r="P14" s="171">
        <v>46</v>
      </c>
      <c r="Q14" s="172">
        <v>58</v>
      </c>
      <c r="R14" s="1574"/>
      <c r="S14" s="163">
        <v>31</v>
      </c>
      <c r="T14" s="164">
        <v>-188</v>
      </c>
      <c r="U14" s="164">
        <v>133</v>
      </c>
      <c r="V14" s="163">
        <v>31</v>
      </c>
      <c r="W14" s="164">
        <v>-23</v>
      </c>
      <c r="X14" s="164">
        <v>21</v>
      </c>
      <c r="Y14" s="163">
        <v>31</v>
      </c>
      <c r="Z14" s="164">
        <v>-46</v>
      </c>
      <c r="AA14" s="164">
        <v>58</v>
      </c>
      <c r="AB14" s="1066"/>
      <c r="AC14" s="1080">
        <v>5828</v>
      </c>
      <c r="AD14" s="1080">
        <v>4123</v>
      </c>
      <c r="AE14" s="1081">
        <v>5301</v>
      </c>
      <c r="AF14" s="1080">
        <v>713</v>
      </c>
      <c r="AG14" s="1080">
        <v>651</v>
      </c>
      <c r="AH14" s="1081">
        <v>930</v>
      </c>
      <c r="AI14" s="1080">
        <v>1426</v>
      </c>
      <c r="AJ14" s="1080">
        <v>1798</v>
      </c>
      <c r="AK14" s="1080">
        <v>1643</v>
      </c>
      <c r="AL14" s="1072"/>
      <c r="AM14" s="1075">
        <v>7342</v>
      </c>
      <c r="AN14" s="168">
        <v>0</v>
      </c>
      <c r="AO14" s="1075">
        <v>5647</v>
      </c>
      <c r="AP14" s="168">
        <v>0</v>
      </c>
      <c r="AQ14" s="1076">
        <v>12989</v>
      </c>
      <c r="AR14" s="168">
        <v>0</v>
      </c>
      <c r="AS14" s="1075">
        <v>715</v>
      </c>
      <c r="AT14" s="168">
        <v>0</v>
      </c>
      <c r="AU14" s="1075">
        <v>745</v>
      </c>
      <c r="AV14" s="168">
        <v>0</v>
      </c>
      <c r="AW14" s="1076">
        <v>1460</v>
      </c>
      <c r="AX14" s="168">
        <v>0</v>
      </c>
      <c r="AY14" s="1075">
        <v>949</v>
      </c>
      <c r="AZ14" s="168">
        <v>0</v>
      </c>
      <c r="BA14" s="1075">
        <v>1377</v>
      </c>
      <c r="BB14" s="168">
        <v>0</v>
      </c>
      <c r="BC14" s="1076">
        <v>2326</v>
      </c>
      <c r="BD14" s="168">
        <v>0</v>
      </c>
    </row>
    <row r="15" spans="1:56" ht="29.1" customHeight="1">
      <c r="B15" s="1082" t="s">
        <v>409</v>
      </c>
      <c r="C15" s="1078">
        <v>0</v>
      </c>
      <c r="D15" s="1078">
        <v>0</v>
      </c>
      <c r="E15" s="1078">
        <v>0</v>
      </c>
      <c r="F15" s="1079"/>
      <c r="G15" s="138" t="s">
        <v>1411</v>
      </c>
      <c r="H15" s="138" t="s">
        <v>1409</v>
      </c>
      <c r="I15" s="158" t="s">
        <v>1411</v>
      </c>
      <c r="K15" s="170">
        <v>32</v>
      </c>
      <c r="L15" s="171">
        <v>102</v>
      </c>
      <c r="M15" s="172">
        <v>69</v>
      </c>
      <c r="N15" s="171">
        <v>17</v>
      </c>
      <c r="O15" s="172">
        <v>13</v>
      </c>
      <c r="P15" s="171">
        <v>22</v>
      </c>
      <c r="Q15" s="172">
        <v>31</v>
      </c>
      <c r="R15" s="1574"/>
      <c r="S15" s="163">
        <v>32</v>
      </c>
      <c r="T15" s="164">
        <v>-102</v>
      </c>
      <c r="U15" s="164">
        <v>69</v>
      </c>
      <c r="V15" s="163">
        <v>32</v>
      </c>
      <c r="W15" s="164">
        <v>-17</v>
      </c>
      <c r="X15" s="164">
        <v>13</v>
      </c>
      <c r="Y15" s="163">
        <v>32</v>
      </c>
      <c r="Z15" s="164">
        <v>-22</v>
      </c>
      <c r="AA15" s="164">
        <v>31</v>
      </c>
      <c r="AB15" s="1066"/>
      <c r="AC15" s="1080">
        <v>3264</v>
      </c>
      <c r="AD15" s="1080">
        <v>2208</v>
      </c>
      <c r="AE15" s="1081">
        <v>4128</v>
      </c>
      <c r="AF15" s="1080">
        <v>544</v>
      </c>
      <c r="AG15" s="1080">
        <v>416</v>
      </c>
      <c r="AH15" s="1081">
        <v>384</v>
      </c>
      <c r="AI15" s="1080">
        <v>704</v>
      </c>
      <c r="AJ15" s="1080">
        <v>992</v>
      </c>
      <c r="AK15" s="1080">
        <v>1184</v>
      </c>
      <c r="AL15" s="1072"/>
      <c r="AM15" s="1075">
        <v>7444</v>
      </c>
      <c r="AN15" s="168">
        <v>0</v>
      </c>
      <c r="AO15" s="1075">
        <v>5716</v>
      </c>
      <c r="AP15" s="168">
        <v>0</v>
      </c>
      <c r="AQ15" s="1076">
        <v>13160</v>
      </c>
      <c r="AR15" s="168">
        <v>0</v>
      </c>
      <c r="AS15" s="1075">
        <v>732</v>
      </c>
      <c r="AT15" s="168">
        <v>0</v>
      </c>
      <c r="AU15" s="1075">
        <v>758</v>
      </c>
      <c r="AV15" s="168">
        <v>0</v>
      </c>
      <c r="AW15" s="1076">
        <v>1490</v>
      </c>
      <c r="AX15" s="168">
        <v>0</v>
      </c>
      <c r="AY15" s="1075">
        <v>971</v>
      </c>
      <c r="AZ15" s="168">
        <v>0</v>
      </c>
      <c r="BA15" s="1075">
        <v>1408</v>
      </c>
      <c r="BB15" s="168">
        <v>0</v>
      </c>
      <c r="BC15" s="1076">
        <v>2379</v>
      </c>
      <c r="BD15" s="168">
        <v>0</v>
      </c>
    </row>
    <row r="16" spans="1:56" ht="29.1" customHeight="1">
      <c r="B16" s="1083" t="s">
        <v>550</v>
      </c>
      <c r="C16" s="1084">
        <v>7703</v>
      </c>
      <c r="D16" s="1084">
        <v>5925</v>
      </c>
      <c r="E16" s="1112">
        <v>13628</v>
      </c>
      <c r="F16" s="1079"/>
      <c r="G16" s="177"/>
      <c r="H16" s="177"/>
      <c r="I16" s="177"/>
      <c r="K16" s="170">
        <v>33</v>
      </c>
      <c r="L16" s="171">
        <v>70</v>
      </c>
      <c r="M16" s="172">
        <v>59</v>
      </c>
      <c r="N16" s="171">
        <v>7</v>
      </c>
      <c r="O16" s="172">
        <v>5</v>
      </c>
      <c r="P16" s="171">
        <v>15</v>
      </c>
      <c r="Q16" s="172">
        <v>22</v>
      </c>
      <c r="R16" s="1574"/>
      <c r="S16" s="163">
        <v>33</v>
      </c>
      <c r="T16" s="164">
        <v>-70</v>
      </c>
      <c r="U16" s="164">
        <v>59</v>
      </c>
      <c r="V16" s="163">
        <v>33</v>
      </c>
      <c r="W16" s="164">
        <v>-7</v>
      </c>
      <c r="X16" s="164">
        <v>5</v>
      </c>
      <c r="Y16" s="163">
        <v>33</v>
      </c>
      <c r="Z16" s="164">
        <v>-15</v>
      </c>
      <c r="AA16" s="164">
        <v>22</v>
      </c>
      <c r="AB16" s="1066"/>
      <c r="AC16" s="1080">
        <v>2310</v>
      </c>
      <c r="AD16" s="1080">
        <v>1947</v>
      </c>
      <c r="AE16" s="1081">
        <v>2838</v>
      </c>
      <c r="AF16" s="1080">
        <v>231</v>
      </c>
      <c r="AG16" s="1080">
        <v>165</v>
      </c>
      <c r="AH16" s="1081">
        <v>462</v>
      </c>
      <c r="AI16" s="1080">
        <v>495</v>
      </c>
      <c r="AJ16" s="1080">
        <v>726</v>
      </c>
      <c r="AK16" s="1080">
        <v>924</v>
      </c>
      <c r="AL16" s="1072"/>
      <c r="AM16" s="1075">
        <v>7514</v>
      </c>
      <c r="AN16" s="168">
        <v>0</v>
      </c>
      <c r="AO16" s="1075">
        <v>5775</v>
      </c>
      <c r="AP16" s="168">
        <v>0</v>
      </c>
      <c r="AQ16" s="1076">
        <v>13289</v>
      </c>
      <c r="AR16" s="168">
        <v>0</v>
      </c>
      <c r="AS16" s="1075">
        <v>739</v>
      </c>
      <c r="AT16" s="168">
        <v>0</v>
      </c>
      <c r="AU16" s="1075">
        <v>763</v>
      </c>
      <c r="AV16" s="168">
        <v>0</v>
      </c>
      <c r="AW16" s="1076">
        <v>1502</v>
      </c>
      <c r="AX16" s="168">
        <v>0</v>
      </c>
      <c r="AY16" s="1075">
        <v>986</v>
      </c>
      <c r="AZ16" s="168">
        <v>0</v>
      </c>
      <c r="BA16" s="1075">
        <v>1430</v>
      </c>
      <c r="BB16" s="168">
        <v>0</v>
      </c>
      <c r="BC16" s="1076">
        <v>2416</v>
      </c>
      <c r="BD16" s="168">
        <v>0</v>
      </c>
    </row>
    <row r="17" spans="2:56" ht="29.1" customHeight="1">
      <c r="B17" s="1574"/>
      <c r="C17" s="1574"/>
      <c r="D17" s="1574"/>
      <c r="E17" s="1574"/>
      <c r="F17" s="1574"/>
      <c r="G17" s="365"/>
      <c r="H17" s="177"/>
      <c r="I17" s="177"/>
      <c r="K17" s="170">
        <v>34</v>
      </c>
      <c r="L17" s="171">
        <v>52</v>
      </c>
      <c r="M17" s="172">
        <v>34</v>
      </c>
      <c r="N17" s="171">
        <v>7</v>
      </c>
      <c r="O17" s="172">
        <v>7</v>
      </c>
      <c r="P17" s="171">
        <v>16</v>
      </c>
      <c r="Q17" s="172">
        <v>12</v>
      </c>
      <c r="R17" s="1574"/>
      <c r="S17" s="163">
        <v>34</v>
      </c>
      <c r="T17" s="164">
        <v>-52</v>
      </c>
      <c r="U17" s="164">
        <v>34</v>
      </c>
      <c r="V17" s="163">
        <v>34</v>
      </c>
      <c r="W17" s="164">
        <v>-7</v>
      </c>
      <c r="X17" s="164">
        <v>7</v>
      </c>
      <c r="Y17" s="163">
        <v>34</v>
      </c>
      <c r="Z17" s="164">
        <v>-16</v>
      </c>
      <c r="AA17" s="164">
        <v>12</v>
      </c>
      <c r="AB17" s="1066"/>
      <c r="AC17" s="1080">
        <v>1768</v>
      </c>
      <c r="AD17" s="1080">
        <v>1156</v>
      </c>
      <c r="AE17" s="1081">
        <v>1768</v>
      </c>
      <c r="AF17" s="1080">
        <v>238</v>
      </c>
      <c r="AG17" s="1080">
        <v>238</v>
      </c>
      <c r="AH17" s="1081">
        <v>272</v>
      </c>
      <c r="AI17" s="1080">
        <v>544</v>
      </c>
      <c r="AJ17" s="1080">
        <v>408</v>
      </c>
      <c r="AK17" s="1080">
        <v>918</v>
      </c>
      <c r="AL17" s="1072"/>
      <c r="AM17" s="1075">
        <v>7566</v>
      </c>
      <c r="AN17" s="168">
        <v>0</v>
      </c>
      <c r="AO17" s="1075">
        <v>5809</v>
      </c>
      <c r="AP17" s="168">
        <v>0</v>
      </c>
      <c r="AQ17" s="1076">
        <v>13375</v>
      </c>
      <c r="AR17" s="168">
        <v>0</v>
      </c>
      <c r="AS17" s="1075">
        <v>746</v>
      </c>
      <c r="AT17" s="168">
        <v>0</v>
      </c>
      <c r="AU17" s="1075">
        <v>770</v>
      </c>
      <c r="AV17" s="168">
        <v>0</v>
      </c>
      <c r="AW17" s="1076">
        <v>1516</v>
      </c>
      <c r="AX17" s="168">
        <v>0</v>
      </c>
      <c r="AY17" s="1075">
        <v>1002</v>
      </c>
      <c r="AZ17" s="168">
        <v>0</v>
      </c>
      <c r="BA17" s="1075">
        <v>1442</v>
      </c>
      <c r="BB17" s="168">
        <v>0</v>
      </c>
      <c r="BC17" s="1076">
        <v>2444</v>
      </c>
      <c r="BD17" s="168">
        <v>0</v>
      </c>
    </row>
    <row r="18" spans="2:56" ht="29.1" customHeight="1">
      <c r="C18" s="1943" t="s">
        <v>410</v>
      </c>
      <c r="D18" s="1943"/>
      <c r="E18" s="1943"/>
      <c r="F18" s="148"/>
      <c r="K18" s="170">
        <v>35</v>
      </c>
      <c r="L18" s="171">
        <v>33</v>
      </c>
      <c r="M18" s="172">
        <v>19</v>
      </c>
      <c r="N18" s="171">
        <v>7</v>
      </c>
      <c r="O18" s="172">
        <v>1</v>
      </c>
      <c r="P18" s="171">
        <v>13</v>
      </c>
      <c r="Q18" s="172">
        <v>14</v>
      </c>
      <c r="R18" s="1574"/>
      <c r="S18" s="163">
        <v>35</v>
      </c>
      <c r="T18" s="164">
        <v>-33</v>
      </c>
      <c r="U18" s="164">
        <v>19</v>
      </c>
      <c r="V18" s="163">
        <v>35</v>
      </c>
      <c r="W18" s="164">
        <v>-7</v>
      </c>
      <c r="X18" s="164">
        <v>1</v>
      </c>
      <c r="Y18" s="163">
        <v>35</v>
      </c>
      <c r="Z18" s="164">
        <v>-13</v>
      </c>
      <c r="AA18" s="164">
        <v>14</v>
      </c>
      <c r="AB18" s="1066"/>
      <c r="AC18" s="1080">
        <v>1155</v>
      </c>
      <c r="AD18" s="1080">
        <v>665</v>
      </c>
      <c r="AE18" s="1081">
        <v>1435</v>
      </c>
      <c r="AF18" s="1080">
        <v>245</v>
      </c>
      <c r="AG18" s="1080">
        <v>35</v>
      </c>
      <c r="AH18" s="1081">
        <v>140</v>
      </c>
      <c r="AI18" s="1080">
        <v>455</v>
      </c>
      <c r="AJ18" s="1080">
        <v>490</v>
      </c>
      <c r="AK18" s="1080">
        <v>770</v>
      </c>
      <c r="AL18" s="1072"/>
      <c r="AM18" s="1075">
        <v>7599</v>
      </c>
      <c r="AN18" s="168">
        <v>0</v>
      </c>
      <c r="AO18" s="1075">
        <v>5828</v>
      </c>
      <c r="AP18" s="168">
        <v>0</v>
      </c>
      <c r="AQ18" s="1076">
        <v>13427</v>
      </c>
      <c r="AR18" s="168">
        <v>0</v>
      </c>
      <c r="AS18" s="1075">
        <v>753</v>
      </c>
      <c r="AT18" s="168">
        <v>0</v>
      </c>
      <c r="AU18" s="1075">
        <v>771</v>
      </c>
      <c r="AV18" s="168">
        <v>0</v>
      </c>
      <c r="AW18" s="1076">
        <v>1524</v>
      </c>
      <c r="AX18" s="168">
        <v>0</v>
      </c>
      <c r="AY18" s="1075">
        <v>1015</v>
      </c>
      <c r="AZ18" s="168">
        <v>0</v>
      </c>
      <c r="BA18" s="1075">
        <v>1456</v>
      </c>
      <c r="BB18" s="168">
        <v>0</v>
      </c>
      <c r="BC18" s="1076">
        <v>2471</v>
      </c>
      <c r="BD18" s="168">
        <v>0</v>
      </c>
    </row>
    <row r="19" spans="2:56" ht="29.1" customHeight="1">
      <c r="B19" s="157" t="s">
        <v>734</v>
      </c>
      <c r="C19" s="138" t="s">
        <v>548</v>
      </c>
      <c r="D19" s="138" t="s">
        <v>547</v>
      </c>
      <c r="E19" s="158" t="s">
        <v>550</v>
      </c>
      <c r="F19" s="159"/>
      <c r="G19" s="1938" t="s">
        <v>410</v>
      </c>
      <c r="H19" s="1938"/>
      <c r="I19" s="1938"/>
      <c r="K19" s="170">
        <v>36</v>
      </c>
      <c r="L19" s="171">
        <v>19</v>
      </c>
      <c r="M19" s="172">
        <v>22</v>
      </c>
      <c r="N19" s="171">
        <v>0</v>
      </c>
      <c r="O19" s="172">
        <v>4</v>
      </c>
      <c r="P19" s="171">
        <v>9</v>
      </c>
      <c r="Q19" s="172">
        <v>13</v>
      </c>
      <c r="R19" s="1574"/>
      <c r="S19" s="163">
        <v>36</v>
      </c>
      <c r="T19" s="164">
        <v>-19</v>
      </c>
      <c r="U19" s="164">
        <v>22</v>
      </c>
      <c r="V19" s="163">
        <v>36</v>
      </c>
      <c r="W19" s="164">
        <v>0</v>
      </c>
      <c r="X19" s="164">
        <v>4</v>
      </c>
      <c r="Y19" s="163">
        <v>36</v>
      </c>
      <c r="Z19" s="164">
        <v>-9</v>
      </c>
      <c r="AA19" s="164">
        <v>13</v>
      </c>
      <c r="AB19" s="1066"/>
      <c r="AC19" s="1080">
        <v>684</v>
      </c>
      <c r="AD19" s="1080">
        <v>792</v>
      </c>
      <c r="AE19" s="1081">
        <v>792</v>
      </c>
      <c r="AF19" s="1080">
        <v>0</v>
      </c>
      <c r="AG19" s="1080">
        <v>144</v>
      </c>
      <c r="AH19" s="1081">
        <v>72</v>
      </c>
      <c r="AI19" s="1080">
        <v>324</v>
      </c>
      <c r="AJ19" s="1080">
        <v>468</v>
      </c>
      <c r="AK19" s="1080">
        <v>180</v>
      </c>
      <c r="AL19" s="1072"/>
      <c r="AM19" s="1075">
        <v>7618</v>
      </c>
      <c r="AN19" s="168">
        <v>0</v>
      </c>
      <c r="AO19" s="1075">
        <v>5850</v>
      </c>
      <c r="AP19" s="168">
        <v>0</v>
      </c>
      <c r="AQ19" s="1076">
        <v>13468</v>
      </c>
      <c r="AR19" s="168">
        <v>0</v>
      </c>
      <c r="AS19" s="1075">
        <v>753</v>
      </c>
      <c r="AT19" s="168">
        <v>0</v>
      </c>
      <c r="AU19" s="1075">
        <v>775</v>
      </c>
      <c r="AV19" s="168">
        <v>0</v>
      </c>
      <c r="AW19" s="1076">
        <v>1528</v>
      </c>
      <c r="AX19" s="168">
        <v>0</v>
      </c>
      <c r="AY19" s="1075">
        <v>1024</v>
      </c>
      <c r="AZ19" s="168">
        <v>0</v>
      </c>
      <c r="BA19" s="1075">
        <v>1469</v>
      </c>
      <c r="BB19" s="168">
        <v>0</v>
      </c>
      <c r="BC19" s="1076">
        <v>2493</v>
      </c>
      <c r="BD19" s="168">
        <v>0</v>
      </c>
    </row>
    <row r="20" spans="2:56" ht="29.1" customHeight="1">
      <c r="B20" s="1077" t="s">
        <v>397</v>
      </c>
      <c r="C20" s="1078">
        <v>664</v>
      </c>
      <c r="D20" s="1078">
        <v>714</v>
      </c>
      <c r="E20" s="1078">
        <v>1378</v>
      </c>
      <c r="F20" s="1079"/>
      <c r="G20" s="138" t="s">
        <v>399</v>
      </c>
      <c r="H20" s="138" t="s">
        <v>400</v>
      </c>
      <c r="I20" s="158" t="s">
        <v>550</v>
      </c>
      <c r="K20" s="170">
        <v>37</v>
      </c>
      <c r="L20" s="171">
        <v>13</v>
      </c>
      <c r="M20" s="172">
        <v>9</v>
      </c>
      <c r="N20" s="171">
        <v>2</v>
      </c>
      <c r="O20" s="172">
        <v>0</v>
      </c>
      <c r="P20" s="171">
        <v>1</v>
      </c>
      <c r="Q20" s="172">
        <v>4</v>
      </c>
      <c r="R20" s="1574"/>
      <c r="S20" s="163">
        <v>37</v>
      </c>
      <c r="T20" s="164">
        <v>-13</v>
      </c>
      <c r="U20" s="164">
        <v>9</v>
      </c>
      <c r="V20" s="163">
        <v>37</v>
      </c>
      <c r="W20" s="164">
        <v>-2</v>
      </c>
      <c r="X20" s="164">
        <v>0</v>
      </c>
      <c r="Y20" s="163">
        <v>37</v>
      </c>
      <c r="Z20" s="164">
        <v>-1</v>
      </c>
      <c r="AA20" s="164">
        <v>4</v>
      </c>
      <c r="AB20" s="1066"/>
      <c r="AC20" s="1080">
        <v>481</v>
      </c>
      <c r="AD20" s="1080">
        <v>333</v>
      </c>
      <c r="AE20" s="1081">
        <v>777</v>
      </c>
      <c r="AF20" s="1080">
        <v>74</v>
      </c>
      <c r="AG20" s="1080">
        <v>0</v>
      </c>
      <c r="AH20" s="1081">
        <v>222</v>
      </c>
      <c r="AI20" s="1080">
        <v>37</v>
      </c>
      <c r="AJ20" s="1080">
        <v>148</v>
      </c>
      <c r="AK20" s="1080">
        <v>370</v>
      </c>
      <c r="AL20" s="1072"/>
      <c r="AM20" s="1075">
        <v>7631</v>
      </c>
      <c r="AN20" s="168">
        <v>0</v>
      </c>
      <c r="AO20" s="1075">
        <v>5859</v>
      </c>
      <c r="AP20" s="168">
        <v>0</v>
      </c>
      <c r="AQ20" s="1076">
        <v>13490</v>
      </c>
      <c r="AR20" s="168">
        <v>0</v>
      </c>
      <c r="AS20" s="1075">
        <v>755</v>
      </c>
      <c r="AT20" s="168">
        <v>0</v>
      </c>
      <c r="AU20" s="1075">
        <v>775</v>
      </c>
      <c r="AV20" s="168">
        <v>0</v>
      </c>
      <c r="AW20" s="1076">
        <v>1530</v>
      </c>
      <c r="AX20" s="168">
        <v>0</v>
      </c>
      <c r="AY20" s="1075">
        <v>1025</v>
      </c>
      <c r="AZ20" s="168">
        <v>0</v>
      </c>
      <c r="BA20" s="1075">
        <v>1473</v>
      </c>
      <c r="BB20" s="168">
        <v>0</v>
      </c>
      <c r="BC20" s="1076">
        <v>2498</v>
      </c>
      <c r="BD20" s="168">
        <v>0</v>
      </c>
    </row>
    <row r="21" spans="2:56" ht="29.1" customHeight="1">
      <c r="B21" s="1077" t="s">
        <v>398</v>
      </c>
      <c r="C21" s="1078">
        <v>82</v>
      </c>
      <c r="D21" s="1078">
        <v>57</v>
      </c>
      <c r="E21" s="1078">
        <v>139</v>
      </c>
      <c r="F21" s="1079"/>
      <c r="G21" s="175">
        <v>0.49360613810741688</v>
      </c>
      <c r="H21" s="175">
        <v>0.50639386189258317</v>
      </c>
      <c r="I21" s="176">
        <v>1</v>
      </c>
      <c r="K21" s="170">
        <v>38</v>
      </c>
      <c r="L21" s="171">
        <v>13</v>
      </c>
      <c r="M21" s="172">
        <v>8</v>
      </c>
      <c r="N21" s="171">
        <v>6</v>
      </c>
      <c r="O21" s="172">
        <v>0</v>
      </c>
      <c r="P21" s="171">
        <v>5</v>
      </c>
      <c r="Q21" s="172">
        <v>5</v>
      </c>
      <c r="R21" s="1574"/>
      <c r="S21" s="163">
        <v>38</v>
      </c>
      <c r="T21" s="164">
        <v>-13</v>
      </c>
      <c r="U21" s="164">
        <v>8</v>
      </c>
      <c r="V21" s="163">
        <v>38</v>
      </c>
      <c r="W21" s="164">
        <v>-6</v>
      </c>
      <c r="X21" s="164">
        <v>0</v>
      </c>
      <c r="Y21" s="163">
        <v>38</v>
      </c>
      <c r="Z21" s="164">
        <v>-5</v>
      </c>
      <c r="AA21" s="164">
        <v>5</v>
      </c>
      <c r="AB21" s="1066"/>
      <c r="AC21" s="1080">
        <v>494</v>
      </c>
      <c r="AD21" s="1080">
        <v>304</v>
      </c>
      <c r="AE21" s="1081">
        <v>684</v>
      </c>
      <c r="AF21" s="1080">
        <v>228</v>
      </c>
      <c r="AG21" s="1080">
        <v>0</v>
      </c>
      <c r="AH21" s="1081">
        <v>152</v>
      </c>
      <c r="AI21" s="1080">
        <v>190</v>
      </c>
      <c r="AJ21" s="1080">
        <v>190</v>
      </c>
      <c r="AK21" s="1080">
        <v>380</v>
      </c>
      <c r="AL21" s="1072"/>
      <c r="AM21" s="1075">
        <v>7644</v>
      </c>
      <c r="AN21" s="168">
        <v>0</v>
      </c>
      <c r="AO21" s="1075">
        <v>5867</v>
      </c>
      <c r="AP21" s="168">
        <v>0</v>
      </c>
      <c r="AQ21" s="1076">
        <v>13511</v>
      </c>
      <c r="AR21" s="168">
        <v>0</v>
      </c>
      <c r="AS21" s="1075">
        <v>761</v>
      </c>
      <c r="AT21" s="168">
        <v>0</v>
      </c>
      <c r="AU21" s="1075">
        <v>775</v>
      </c>
      <c r="AV21" s="168">
        <v>0</v>
      </c>
      <c r="AW21" s="1076">
        <v>1536</v>
      </c>
      <c r="AX21" s="168">
        <v>0</v>
      </c>
      <c r="AY21" s="1075">
        <v>1030</v>
      </c>
      <c r="AZ21" s="168">
        <v>0</v>
      </c>
      <c r="BA21" s="1075">
        <v>1478</v>
      </c>
      <c r="BB21" s="168">
        <v>0</v>
      </c>
      <c r="BC21" s="1076">
        <v>2508</v>
      </c>
      <c r="BD21" s="168">
        <v>0</v>
      </c>
    </row>
    <row r="22" spans="2:56" ht="29.1" customHeight="1">
      <c r="B22" s="1077" t="s">
        <v>401</v>
      </c>
      <c r="C22" s="1078">
        <v>15</v>
      </c>
      <c r="D22" s="1078">
        <v>9</v>
      </c>
      <c r="E22" s="1078">
        <v>24</v>
      </c>
      <c r="F22" s="1079"/>
      <c r="G22" s="1940" t="s">
        <v>403</v>
      </c>
      <c r="H22" s="1940"/>
      <c r="I22" s="1940"/>
      <c r="K22" s="170">
        <v>39</v>
      </c>
      <c r="L22" s="171">
        <v>7</v>
      </c>
      <c r="M22" s="172">
        <v>11</v>
      </c>
      <c r="N22" s="171">
        <v>0</v>
      </c>
      <c r="O22" s="172">
        <v>4</v>
      </c>
      <c r="P22" s="171">
        <v>5</v>
      </c>
      <c r="Q22" s="172">
        <v>5</v>
      </c>
      <c r="R22" s="1574"/>
      <c r="S22" s="163">
        <v>39</v>
      </c>
      <c r="T22" s="164">
        <v>-7</v>
      </c>
      <c r="U22" s="164">
        <v>11</v>
      </c>
      <c r="V22" s="163">
        <v>39</v>
      </c>
      <c r="W22" s="164">
        <v>0</v>
      </c>
      <c r="X22" s="164">
        <v>4</v>
      </c>
      <c r="Y22" s="163">
        <v>39</v>
      </c>
      <c r="Z22" s="164">
        <v>-5</v>
      </c>
      <c r="AA22" s="164">
        <v>5</v>
      </c>
      <c r="AB22" s="1066"/>
      <c r="AC22" s="1080">
        <v>273</v>
      </c>
      <c r="AD22" s="1080">
        <v>429</v>
      </c>
      <c r="AE22" s="1081">
        <v>936</v>
      </c>
      <c r="AF22" s="1080">
        <v>0</v>
      </c>
      <c r="AG22" s="1080">
        <v>156</v>
      </c>
      <c r="AH22" s="1081">
        <v>273</v>
      </c>
      <c r="AI22" s="1080">
        <v>195</v>
      </c>
      <c r="AJ22" s="1080">
        <v>195</v>
      </c>
      <c r="AK22" s="1080">
        <v>390</v>
      </c>
      <c r="AL22" s="1072"/>
      <c r="AM22" s="1075">
        <v>7651</v>
      </c>
      <c r="AN22" s="168">
        <v>0</v>
      </c>
      <c r="AO22" s="1075">
        <v>5878</v>
      </c>
      <c r="AP22" s="168">
        <v>0</v>
      </c>
      <c r="AQ22" s="1076">
        <v>13529</v>
      </c>
      <c r="AR22" s="168">
        <v>0</v>
      </c>
      <c r="AS22" s="1075">
        <v>761</v>
      </c>
      <c r="AT22" s="168">
        <v>0</v>
      </c>
      <c r="AU22" s="1075">
        <v>779</v>
      </c>
      <c r="AV22" s="168">
        <v>0</v>
      </c>
      <c r="AW22" s="1076">
        <v>1540</v>
      </c>
      <c r="AX22" s="168">
        <v>0</v>
      </c>
      <c r="AY22" s="1075">
        <v>1035</v>
      </c>
      <c r="AZ22" s="168">
        <v>0</v>
      </c>
      <c r="BA22" s="1075">
        <v>1483</v>
      </c>
      <c r="BB22" s="168">
        <v>0</v>
      </c>
      <c r="BC22" s="1076">
        <v>2518</v>
      </c>
      <c r="BD22" s="168">
        <v>0</v>
      </c>
    </row>
    <row r="23" spans="2:56" ht="29.1" customHeight="1">
      <c r="B23" s="1077" t="s">
        <v>402</v>
      </c>
      <c r="C23" s="1078">
        <v>10</v>
      </c>
      <c r="D23" s="1078">
        <v>11</v>
      </c>
      <c r="E23" s="1078">
        <v>21</v>
      </c>
      <c r="F23" s="1079"/>
      <c r="G23" s="138" t="s">
        <v>548</v>
      </c>
      <c r="H23" s="138" t="s">
        <v>547</v>
      </c>
      <c r="I23" s="158" t="s">
        <v>550</v>
      </c>
      <c r="K23" s="170">
        <v>40</v>
      </c>
      <c r="L23" s="171">
        <v>14</v>
      </c>
      <c r="M23" s="172">
        <v>10</v>
      </c>
      <c r="N23" s="171">
        <v>3</v>
      </c>
      <c r="O23" s="172">
        <v>4</v>
      </c>
      <c r="P23" s="171">
        <v>6</v>
      </c>
      <c r="Q23" s="172">
        <v>4</v>
      </c>
      <c r="R23" s="1574"/>
      <c r="S23" s="163">
        <v>40</v>
      </c>
      <c r="T23" s="164">
        <v>-14</v>
      </c>
      <c r="U23" s="164">
        <v>10</v>
      </c>
      <c r="V23" s="163">
        <v>40</v>
      </c>
      <c r="W23" s="164">
        <v>-3</v>
      </c>
      <c r="X23" s="164">
        <v>4</v>
      </c>
      <c r="Y23" s="163">
        <v>40</v>
      </c>
      <c r="Z23" s="164">
        <v>-6</v>
      </c>
      <c r="AA23" s="164">
        <v>4</v>
      </c>
      <c r="AB23" s="1066"/>
      <c r="AC23" s="1080">
        <v>560</v>
      </c>
      <c r="AD23" s="1080">
        <v>400</v>
      </c>
      <c r="AE23" s="1081">
        <v>680</v>
      </c>
      <c r="AF23" s="1080">
        <v>120</v>
      </c>
      <c r="AG23" s="1080">
        <v>160</v>
      </c>
      <c r="AH23" s="1081">
        <v>200</v>
      </c>
      <c r="AI23" s="1080">
        <v>240</v>
      </c>
      <c r="AJ23" s="1080">
        <v>160</v>
      </c>
      <c r="AK23" s="1080">
        <v>400</v>
      </c>
      <c r="AL23" s="1072"/>
      <c r="AM23" s="1075">
        <v>7665</v>
      </c>
      <c r="AN23" s="168">
        <v>0</v>
      </c>
      <c r="AO23" s="1075">
        <v>5888</v>
      </c>
      <c r="AP23" s="168">
        <v>0</v>
      </c>
      <c r="AQ23" s="1076">
        <v>13553</v>
      </c>
      <c r="AR23" s="168">
        <v>0</v>
      </c>
      <c r="AS23" s="1075">
        <v>764</v>
      </c>
      <c r="AT23" s="168">
        <v>0</v>
      </c>
      <c r="AU23" s="1075">
        <v>783</v>
      </c>
      <c r="AV23" s="168">
        <v>0</v>
      </c>
      <c r="AW23" s="1076">
        <v>1547</v>
      </c>
      <c r="AX23" s="168">
        <v>0</v>
      </c>
      <c r="AY23" s="1075">
        <v>1041</v>
      </c>
      <c r="AZ23" s="168">
        <v>0</v>
      </c>
      <c r="BA23" s="1075">
        <v>1487</v>
      </c>
      <c r="BB23" s="168">
        <v>0</v>
      </c>
      <c r="BC23" s="1076">
        <v>2528</v>
      </c>
      <c r="BD23" s="168">
        <v>0</v>
      </c>
    </row>
    <row r="24" spans="2:56" ht="29.1" customHeight="1">
      <c r="B24" s="1077" t="s">
        <v>404</v>
      </c>
      <c r="C24" s="1078">
        <v>0</v>
      </c>
      <c r="D24" s="1078">
        <v>0</v>
      </c>
      <c r="E24" s="1078">
        <v>0</v>
      </c>
      <c r="F24" s="1079"/>
      <c r="G24" s="138" t="s">
        <v>1412</v>
      </c>
      <c r="H24" s="138" t="s">
        <v>1409</v>
      </c>
      <c r="I24" s="138" t="s">
        <v>1413</v>
      </c>
      <c r="K24" s="170">
        <v>41</v>
      </c>
      <c r="L24" s="171">
        <v>7</v>
      </c>
      <c r="M24" s="172">
        <v>10</v>
      </c>
      <c r="N24" s="171">
        <v>3</v>
      </c>
      <c r="O24" s="172">
        <v>2</v>
      </c>
      <c r="P24" s="171">
        <v>3</v>
      </c>
      <c r="Q24" s="172">
        <v>7</v>
      </c>
      <c r="R24" s="1574"/>
      <c r="S24" s="163">
        <v>41</v>
      </c>
      <c r="T24" s="164">
        <v>-7</v>
      </c>
      <c r="U24" s="164">
        <v>10</v>
      </c>
      <c r="V24" s="163">
        <v>41</v>
      </c>
      <c r="W24" s="164">
        <v>-3</v>
      </c>
      <c r="X24" s="164">
        <v>2</v>
      </c>
      <c r="Y24" s="163">
        <v>41</v>
      </c>
      <c r="Z24" s="164">
        <v>-3</v>
      </c>
      <c r="AA24" s="164">
        <v>7</v>
      </c>
      <c r="AB24" s="1066"/>
      <c r="AC24" s="1080">
        <v>287</v>
      </c>
      <c r="AD24" s="1080">
        <v>410</v>
      </c>
      <c r="AE24" s="1081">
        <v>738</v>
      </c>
      <c r="AF24" s="1080">
        <v>123</v>
      </c>
      <c r="AG24" s="1080">
        <v>82</v>
      </c>
      <c r="AH24" s="1081">
        <v>164</v>
      </c>
      <c r="AI24" s="1080">
        <v>123</v>
      </c>
      <c r="AJ24" s="1080">
        <v>287</v>
      </c>
      <c r="AK24" s="1080">
        <v>369</v>
      </c>
      <c r="AL24" s="1072"/>
      <c r="AM24" s="1075">
        <v>7672</v>
      </c>
      <c r="AN24" s="168">
        <v>0</v>
      </c>
      <c r="AO24" s="1075">
        <v>5898</v>
      </c>
      <c r="AP24" s="168">
        <v>0</v>
      </c>
      <c r="AQ24" s="1076">
        <v>13570</v>
      </c>
      <c r="AR24" s="168">
        <v>0</v>
      </c>
      <c r="AS24" s="1075">
        <v>767</v>
      </c>
      <c r="AT24" s="168">
        <v>0</v>
      </c>
      <c r="AU24" s="1075">
        <v>785</v>
      </c>
      <c r="AV24" s="168">
        <v>0</v>
      </c>
      <c r="AW24" s="1076">
        <v>1552</v>
      </c>
      <c r="AX24" s="168">
        <v>0</v>
      </c>
      <c r="AY24" s="1075">
        <v>1044</v>
      </c>
      <c r="AZ24" s="168">
        <v>0</v>
      </c>
      <c r="BA24" s="1075">
        <v>1494</v>
      </c>
      <c r="BB24" s="168">
        <v>0</v>
      </c>
      <c r="BC24" s="1076">
        <v>2538</v>
      </c>
      <c r="BD24" s="168">
        <v>0</v>
      </c>
    </row>
    <row r="25" spans="2:56" ht="29.1" customHeight="1">
      <c r="B25" s="1077" t="s">
        <v>405</v>
      </c>
      <c r="C25" s="1078">
        <v>0</v>
      </c>
      <c r="D25" s="1078">
        <v>1</v>
      </c>
      <c r="E25" s="1078">
        <v>1</v>
      </c>
      <c r="F25" s="1079"/>
      <c r="G25" s="1940" t="s">
        <v>407</v>
      </c>
      <c r="H25" s="1940"/>
      <c r="I25" s="1940"/>
      <c r="K25" s="170">
        <v>42</v>
      </c>
      <c r="L25" s="171">
        <v>9</v>
      </c>
      <c r="M25" s="172">
        <v>9</v>
      </c>
      <c r="N25" s="171">
        <v>3</v>
      </c>
      <c r="O25" s="172">
        <v>1</v>
      </c>
      <c r="P25" s="171">
        <v>2</v>
      </c>
      <c r="Q25" s="172">
        <v>7</v>
      </c>
      <c r="R25" s="1574"/>
      <c r="S25" s="163">
        <v>42</v>
      </c>
      <c r="T25" s="164">
        <v>-9</v>
      </c>
      <c r="U25" s="164">
        <v>9</v>
      </c>
      <c r="V25" s="163">
        <v>42</v>
      </c>
      <c r="W25" s="164">
        <v>-3</v>
      </c>
      <c r="X25" s="164">
        <v>1</v>
      </c>
      <c r="Y25" s="163">
        <v>42</v>
      </c>
      <c r="Z25" s="164">
        <v>-2</v>
      </c>
      <c r="AA25" s="164">
        <v>7</v>
      </c>
      <c r="AB25" s="1066"/>
      <c r="AC25" s="1080">
        <v>378</v>
      </c>
      <c r="AD25" s="1080">
        <v>378</v>
      </c>
      <c r="AE25" s="1081">
        <v>126</v>
      </c>
      <c r="AF25" s="1080">
        <v>126</v>
      </c>
      <c r="AG25" s="1080">
        <v>42</v>
      </c>
      <c r="AH25" s="1081">
        <v>84</v>
      </c>
      <c r="AI25" s="1080">
        <v>84</v>
      </c>
      <c r="AJ25" s="1080">
        <v>294</v>
      </c>
      <c r="AK25" s="1080">
        <v>42</v>
      </c>
      <c r="AL25" s="1072"/>
      <c r="AM25" s="1075">
        <v>7681</v>
      </c>
      <c r="AN25" s="168">
        <v>0</v>
      </c>
      <c r="AO25" s="1075">
        <v>5907</v>
      </c>
      <c r="AP25" s="168">
        <v>0</v>
      </c>
      <c r="AQ25" s="1076">
        <v>13588</v>
      </c>
      <c r="AR25" s="168">
        <v>0</v>
      </c>
      <c r="AS25" s="1075">
        <v>770</v>
      </c>
      <c r="AT25" s="168">
        <v>0</v>
      </c>
      <c r="AU25" s="1075">
        <v>786</v>
      </c>
      <c r="AV25" s="168">
        <v>0</v>
      </c>
      <c r="AW25" s="1076">
        <v>1556</v>
      </c>
      <c r="AX25" s="168">
        <v>0</v>
      </c>
      <c r="AY25" s="1075">
        <v>1046</v>
      </c>
      <c r="AZ25" s="168">
        <v>0</v>
      </c>
      <c r="BA25" s="1075">
        <v>1501</v>
      </c>
      <c r="BB25" s="168">
        <v>0</v>
      </c>
      <c r="BC25" s="1076">
        <v>2547</v>
      </c>
      <c r="BD25" s="168">
        <v>0</v>
      </c>
    </row>
    <row r="26" spans="2:56" ht="29.1" customHeight="1">
      <c r="B26" s="1077" t="s">
        <v>406</v>
      </c>
      <c r="C26" s="1078">
        <v>1</v>
      </c>
      <c r="D26" s="1078">
        <v>0</v>
      </c>
      <c r="E26" s="1078">
        <v>1</v>
      </c>
      <c r="F26" s="1079"/>
      <c r="G26" s="138" t="s">
        <v>548</v>
      </c>
      <c r="H26" s="138" t="s">
        <v>547</v>
      </c>
      <c r="I26" s="158" t="s">
        <v>550</v>
      </c>
      <c r="K26" s="170">
        <v>43</v>
      </c>
      <c r="L26" s="171">
        <v>1</v>
      </c>
      <c r="M26" s="172">
        <v>2</v>
      </c>
      <c r="N26" s="171">
        <v>0</v>
      </c>
      <c r="O26" s="172">
        <v>2</v>
      </c>
      <c r="P26" s="171">
        <v>1</v>
      </c>
      <c r="Q26" s="172">
        <v>0</v>
      </c>
      <c r="R26" s="1574"/>
      <c r="S26" s="163">
        <v>43</v>
      </c>
      <c r="T26" s="164">
        <v>-1</v>
      </c>
      <c r="U26" s="164">
        <v>2</v>
      </c>
      <c r="V26" s="163">
        <v>43</v>
      </c>
      <c r="W26" s="164">
        <v>0</v>
      </c>
      <c r="X26" s="164">
        <v>2</v>
      </c>
      <c r="Y26" s="163">
        <v>43</v>
      </c>
      <c r="Z26" s="164">
        <v>-1</v>
      </c>
      <c r="AA26" s="164">
        <v>0</v>
      </c>
      <c r="AB26" s="1066"/>
      <c r="AC26" s="1080">
        <v>43</v>
      </c>
      <c r="AD26" s="1080">
        <v>86</v>
      </c>
      <c r="AE26" s="1081">
        <v>301</v>
      </c>
      <c r="AF26" s="1080">
        <v>0</v>
      </c>
      <c r="AG26" s="1080">
        <v>86</v>
      </c>
      <c r="AH26" s="1081">
        <v>129</v>
      </c>
      <c r="AI26" s="1080">
        <v>43</v>
      </c>
      <c r="AJ26" s="1080">
        <v>0</v>
      </c>
      <c r="AK26" s="1080">
        <v>129</v>
      </c>
      <c r="AL26" s="1072"/>
      <c r="AM26" s="1075">
        <v>7682</v>
      </c>
      <c r="AN26" s="168">
        <v>0</v>
      </c>
      <c r="AO26" s="1075">
        <v>5909</v>
      </c>
      <c r="AP26" s="168">
        <v>0</v>
      </c>
      <c r="AQ26" s="1076">
        <v>13591</v>
      </c>
      <c r="AR26" s="168">
        <v>0</v>
      </c>
      <c r="AS26" s="1075">
        <v>770</v>
      </c>
      <c r="AT26" s="168">
        <v>0</v>
      </c>
      <c r="AU26" s="1075">
        <v>788</v>
      </c>
      <c r="AV26" s="168">
        <v>0</v>
      </c>
      <c r="AW26" s="1076">
        <v>1558</v>
      </c>
      <c r="AX26" s="168">
        <v>0</v>
      </c>
      <c r="AY26" s="1075">
        <v>1047</v>
      </c>
      <c r="AZ26" s="168">
        <v>0</v>
      </c>
      <c r="BA26" s="1075">
        <v>1501</v>
      </c>
      <c r="BB26" s="168">
        <v>0</v>
      </c>
      <c r="BC26" s="1076">
        <v>2548</v>
      </c>
      <c r="BD26" s="168">
        <v>0</v>
      </c>
    </row>
    <row r="27" spans="2:56" ht="29.1" customHeight="1">
      <c r="B27" s="1077" t="s">
        <v>408</v>
      </c>
      <c r="C27" s="1078">
        <v>0</v>
      </c>
      <c r="D27" s="1078">
        <v>0</v>
      </c>
      <c r="E27" s="1078">
        <v>0</v>
      </c>
      <c r="F27" s="1079"/>
      <c r="G27" s="138" t="s">
        <v>1414</v>
      </c>
      <c r="H27" s="138" t="s">
        <v>1415</v>
      </c>
      <c r="I27" s="138" t="s">
        <v>1409</v>
      </c>
      <c r="K27" s="170">
        <v>44</v>
      </c>
      <c r="L27" s="171">
        <v>4</v>
      </c>
      <c r="M27" s="172">
        <v>3</v>
      </c>
      <c r="N27" s="171">
        <v>1</v>
      </c>
      <c r="O27" s="172">
        <v>2</v>
      </c>
      <c r="P27" s="171">
        <v>2</v>
      </c>
      <c r="Q27" s="172">
        <v>1</v>
      </c>
      <c r="R27" s="1574"/>
      <c r="S27" s="163">
        <v>44</v>
      </c>
      <c r="T27" s="164">
        <v>-4</v>
      </c>
      <c r="U27" s="164">
        <v>3</v>
      </c>
      <c r="V27" s="163">
        <v>44</v>
      </c>
      <c r="W27" s="164">
        <v>-1</v>
      </c>
      <c r="X27" s="164">
        <v>2</v>
      </c>
      <c r="Y27" s="163">
        <v>44</v>
      </c>
      <c r="Z27" s="164">
        <v>-2</v>
      </c>
      <c r="AA27" s="164">
        <v>1</v>
      </c>
      <c r="AB27" s="1066"/>
      <c r="AC27" s="1080">
        <v>176</v>
      </c>
      <c r="AD27" s="1080">
        <v>132</v>
      </c>
      <c r="AE27" s="1081">
        <v>44</v>
      </c>
      <c r="AF27" s="1080">
        <v>44</v>
      </c>
      <c r="AG27" s="1080">
        <v>88</v>
      </c>
      <c r="AH27" s="1081">
        <v>0</v>
      </c>
      <c r="AI27" s="1080">
        <v>88</v>
      </c>
      <c r="AJ27" s="1080">
        <v>44</v>
      </c>
      <c r="AK27" s="1080">
        <v>44</v>
      </c>
      <c r="AL27" s="1072"/>
      <c r="AM27" s="1075">
        <v>7686</v>
      </c>
      <c r="AN27" s="168">
        <v>0</v>
      </c>
      <c r="AO27" s="1075">
        <v>5912</v>
      </c>
      <c r="AP27" s="168">
        <v>0</v>
      </c>
      <c r="AQ27" s="1076">
        <v>13598</v>
      </c>
      <c r="AR27" s="168">
        <v>0</v>
      </c>
      <c r="AS27" s="1075">
        <v>771</v>
      </c>
      <c r="AT27" s="168">
        <v>0</v>
      </c>
      <c r="AU27" s="1075">
        <v>790</v>
      </c>
      <c r="AV27" s="168">
        <v>0</v>
      </c>
      <c r="AW27" s="1076">
        <v>1561</v>
      </c>
      <c r="AX27" s="168">
        <v>0</v>
      </c>
      <c r="AY27" s="1075">
        <v>1049</v>
      </c>
      <c r="AZ27" s="168">
        <v>0</v>
      </c>
      <c r="BA27" s="1075">
        <v>1502</v>
      </c>
      <c r="BB27" s="168">
        <v>0</v>
      </c>
      <c r="BC27" s="1076">
        <v>2551</v>
      </c>
      <c r="BD27" s="168">
        <v>0</v>
      </c>
    </row>
    <row r="28" spans="2:56" ht="29.1" customHeight="1">
      <c r="B28" s="1082" t="s">
        <v>409</v>
      </c>
      <c r="C28" s="1078">
        <v>0</v>
      </c>
      <c r="D28" s="1078">
        <v>0</v>
      </c>
      <c r="E28" s="1078">
        <v>0</v>
      </c>
      <c r="F28" s="1079"/>
      <c r="G28" s="177"/>
      <c r="H28" s="177"/>
      <c r="I28" s="177"/>
      <c r="K28" s="170">
        <v>45</v>
      </c>
      <c r="L28" s="171">
        <v>0</v>
      </c>
      <c r="M28" s="172">
        <v>1</v>
      </c>
      <c r="N28" s="171"/>
      <c r="O28" s="172"/>
      <c r="P28" s="171">
        <v>0</v>
      </c>
      <c r="Q28" s="172">
        <v>1</v>
      </c>
      <c r="R28" s="1574"/>
      <c r="S28" s="163">
        <v>45</v>
      </c>
      <c r="T28" s="164">
        <v>0</v>
      </c>
      <c r="U28" s="164">
        <v>1</v>
      </c>
      <c r="V28" s="163">
        <v>45</v>
      </c>
      <c r="W28" s="164">
        <v>0</v>
      </c>
      <c r="X28" s="164">
        <v>0</v>
      </c>
      <c r="Y28" s="163">
        <v>45</v>
      </c>
      <c r="Z28" s="164">
        <v>0</v>
      </c>
      <c r="AA28" s="164">
        <v>1</v>
      </c>
      <c r="AB28" s="1066"/>
      <c r="AC28" s="1080">
        <v>0</v>
      </c>
      <c r="AD28" s="1080">
        <v>45</v>
      </c>
      <c r="AE28" s="1081">
        <v>0</v>
      </c>
      <c r="AF28" s="1080">
        <v>0</v>
      </c>
      <c r="AG28" s="1080">
        <v>0</v>
      </c>
      <c r="AH28" s="1081">
        <v>0</v>
      </c>
      <c r="AI28" s="1080">
        <v>0</v>
      </c>
      <c r="AJ28" s="1080">
        <v>45</v>
      </c>
      <c r="AK28" s="1080">
        <v>0</v>
      </c>
      <c r="AL28" s="1072"/>
      <c r="AM28" s="1075">
        <v>7686</v>
      </c>
      <c r="AN28" s="168">
        <v>0</v>
      </c>
      <c r="AO28" s="1075">
        <v>5913</v>
      </c>
      <c r="AP28" s="168">
        <v>0</v>
      </c>
      <c r="AQ28" s="1076">
        <v>13599</v>
      </c>
      <c r="AR28" s="168">
        <v>0</v>
      </c>
      <c r="AS28" s="1075">
        <v>771</v>
      </c>
      <c r="AT28" s="168">
        <v>0</v>
      </c>
      <c r="AU28" s="1075">
        <v>790</v>
      </c>
      <c r="AV28" s="168">
        <v>0</v>
      </c>
      <c r="AW28" s="1076">
        <v>1561</v>
      </c>
      <c r="AX28" s="168">
        <v>0</v>
      </c>
      <c r="AY28" s="1075">
        <v>1049</v>
      </c>
      <c r="AZ28" s="168">
        <v>0</v>
      </c>
      <c r="BA28" s="1075">
        <v>1503</v>
      </c>
      <c r="BB28" s="168">
        <v>0</v>
      </c>
      <c r="BC28" s="1076">
        <v>2552</v>
      </c>
      <c r="BD28" s="168">
        <v>0</v>
      </c>
    </row>
    <row r="29" spans="2:56" ht="29.1" customHeight="1">
      <c r="B29" s="1083" t="s">
        <v>550</v>
      </c>
      <c r="C29" s="1084">
        <v>772</v>
      </c>
      <c r="D29" s="1084">
        <v>792</v>
      </c>
      <c r="E29" s="1084">
        <v>1564</v>
      </c>
      <c r="F29" s="1079"/>
      <c r="G29" s="177"/>
      <c r="H29" s="177"/>
      <c r="I29" s="177"/>
      <c r="K29" s="170">
        <v>46</v>
      </c>
      <c r="L29" s="171">
        <v>0</v>
      </c>
      <c r="M29" s="172">
        <v>0</v>
      </c>
      <c r="N29" s="171"/>
      <c r="O29" s="172"/>
      <c r="P29" s="171"/>
      <c r="Q29" s="172"/>
      <c r="R29" s="1574"/>
      <c r="S29" s="163">
        <v>46</v>
      </c>
      <c r="T29" s="164">
        <v>0</v>
      </c>
      <c r="U29" s="164">
        <v>0</v>
      </c>
      <c r="V29" s="163">
        <v>46</v>
      </c>
      <c r="W29" s="164">
        <v>0</v>
      </c>
      <c r="X29" s="164">
        <v>0</v>
      </c>
      <c r="Y29" s="163">
        <v>46</v>
      </c>
      <c r="Z29" s="164">
        <v>0</v>
      </c>
      <c r="AA29" s="164">
        <v>0</v>
      </c>
      <c r="AB29" s="1066"/>
      <c r="AC29" s="1080">
        <v>0</v>
      </c>
      <c r="AD29" s="1080">
        <v>0</v>
      </c>
      <c r="AE29" s="1081">
        <v>322</v>
      </c>
      <c r="AF29" s="1080">
        <v>0</v>
      </c>
      <c r="AG29" s="1080">
        <v>0</v>
      </c>
      <c r="AH29" s="1081">
        <v>0</v>
      </c>
      <c r="AI29" s="1080">
        <v>0</v>
      </c>
      <c r="AJ29" s="1080">
        <v>0</v>
      </c>
      <c r="AK29" s="1080">
        <v>230</v>
      </c>
      <c r="AL29" s="1072"/>
      <c r="AM29" s="1075">
        <v>7686</v>
      </c>
      <c r="AN29" s="168">
        <v>0</v>
      </c>
      <c r="AO29" s="1075">
        <v>5913</v>
      </c>
      <c r="AP29" s="168">
        <v>0</v>
      </c>
      <c r="AQ29" s="1076">
        <v>13599</v>
      </c>
      <c r="AR29" s="168">
        <v>0</v>
      </c>
      <c r="AS29" s="1075">
        <v>771</v>
      </c>
      <c r="AT29" s="168">
        <v>0</v>
      </c>
      <c r="AU29" s="1075">
        <v>790</v>
      </c>
      <c r="AV29" s="168">
        <v>0</v>
      </c>
      <c r="AW29" s="1076">
        <v>1561</v>
      </c>
      <c r="AX29" s="168">
        <v>0</v>
      </c>
      <c r="AY29" s="1075">
        <v>1049</v>
      </c>
      <c r="AZ29" s="168">
        <v>0</v>
      </c>
      <c r="BA29" s="1075">
        <v>1503</v>
      </c>
      <c r="BB29" s="168">
        <v>0</v>
      </c>
      <c r="BC29" s="1076">
        <v>2552</v>
      </c>
      <c r="BD29" s="168">
        <v>0</v>
      </c>
    </row>
    <row r="30" spans="2:56" ht="29.1" customHeight="1">
      <c r="B30" s="124"/>
      <c r="C30" s="124"/>
      <c r="D30" s="124"/>
      <c r="E30" s="124"/>
      <c r="F30" s="124"/>
      <c r="G30" s="177"/>
      <c r="H30" s="177"/>
      <c r="I30" s="177"/>
      <c r="K30" s="170">
        <v>47</v>
      </c>
      <c r="L30" s="171">
        <v>3</v>
      </c>
      <c r="M30" s="172">
        <v>4</v>
      </c>
      <c r="N30" s="171"/>
      <c r="O30" s="172"/>
      <c r="P30" s="171">
        <v>1</v>
      </c>
      <c r="Q30" s="172">
        <v>4</v>
      </c>
      <c r="R30" s="1574"/>
      <c r="S30" s="163">
        <v>47</v>
      </c>
      <c r="T30" s="164">
        <v>-3</v>
      </c>
      <c r="U30" s="164">
        <v>4</v>
      </c>
      <c r="V30" s="163">
        <v>47</v>
      </c>
      <c r="W30" s="164">
        <v>0</v>
      </c>
      <c r="X30" s="164">
        <v>0</v>
      </c>
      <c r="Y30" s="163">
        <v>47</v>
      </c>
      <c r="Z30" s="164">
        <v>-1</v>
      </c>
      <c r="AA30" s="164">
        <v>4</v>
      </c>
      <c r="AB30" s="1066"/>
      <c r="AC30" s="1080">
        <v>141</v>
      </c>
      <c r="AD30" s="1080">
        <v>188</v>
      </c>
      <c r="AE30" s="1081">
        <v>141</v>
      </c>
      <c r="AF30" s="1080">
        <v>0</v>
      </c>
      <c r="AG30" s="1080">
        <v>0</v>
      </c>
      <c r="AH30" s="1081">
        <v>0</v>
      </c>
      <c r="AI30" s="1080">
        <v>47</v>
      </c>
      <c r="AJ30" s="1080">
        <v>188</v>
      </c>
      <c r="AK30" s="1080">
        <v>47</v>
      </c>
      <c r="AL30" s="1072"/>
      <c r="AM30" s="1075">
        <v>7689</v>
      </c>
      <c r="AN30" s="168">
        <v>0</v>
      </c>
      <c r="AO30" s="1075">
        <v>5917</v>
      </c>
      <c r="AP30" s="168">
        <v>0</v>
      </c>
      <c r="AQ30" s="1076">
        <v>13606</v>
      </c>
      <c r="AR30" s="168">
        <v>0</v>
      </c>
      <c r="AS30" s="1075">
        <v>771</v>
      </c>
      <c r="AT30" s="168">
        <v>0</v>
      </c>
      <c r="AU30" s="1075">
        <v>790</v>
      </c>
      <c r="AV30" s="168">
        <v>0</v>
      </c>
      <c r="AW30" s="1076">
        <v>1561</v>
      </c>
      <c r="AX30" s="168">
        <v>0</v>
      </c>
      <c r="AY30" s="1075">
        <v>1050</v>
      </c>
      <c r="AZ30" s="168">
        <v>0</v>
      </c>
      <c r="BA30" s="1075">
        <v>1507</v>
      </c>
      <c r="BB30" s="168">
        <v>0</v>
      </c>
      <c r="BC30" s="1076">
        <v>2557</v>
      </c>
      <c r="BD30" s="168">
        <v>0</v>
      </c>
    </row>
    <row r="31" spans="2:56" ht="29.1" customHeight="1">
      <c r="C31" s="1943" t="s">
        <v>411</v>
      </c>
      <c r="D31" s="1943"/>
      <c r="E31" s="1943"/>
      <c r="F31" s="148"/>
      <c r="K31" s="170">
        <v>48</v>
      </c>
      <c r="L31" s="171">
        <v>2</v>
      </c>
      <c r="M31" s="172">
        <v>1</v>
      </c>
      <c r="N31" s="171"/>
      <c r="O31" s="172"/>
      <c r="P31" s="171">
        <v>0</v>
      </c>
      <c r="Q31" s="172">
        <v>1</v>
      </c>
      <c r="R31" s="1574"/>
      <c r="S31" s="163">
        <v>48</v>
      </c>
      <c r="T31" s="164">
        <v>-2</v>
      </c>
      <c r="U31" s="164">
        <v>1</v>
      </c>
      <c r="V31" s="163">
        <v>48</v>
      </c>
      <c r="W31" s="164">
        <v>0</v>
      </c>
      <c r="X31" s="164">
        <v>0</v>
      </c>
      <c r="Y31" s="163">
        <v>48</v>
      </c>
      <c r="Z31" s="164">
        <v>0</v>
      </c>
      <c r="AA31" s="164">
        <v>1</v>
      </c>
      <c r="AB31" s="1066"/>
      <c r="AC31" s="1080">
        <v>96</v>
      </c>
      <c r="AD31" s="1080">
        <v>48</v>
      </c>
      <c r="AE31" s="1081">
        <v>48</v>
      </c>
      <c r="AF31" s="1080">
        <v>0</v>
      </c>
      <c r="AG31" s="1080">
        <v>0</v>
      </c>
      <c r="AH31" s="1081">
        <v>0</v>
      </c>
      <c r="AI31" s="1080">
        <v>0</v>
      </c>
      <c r="AJ31" s="1080">
        <v>48</v>
      </c>
      <c r="AK31" s="1080">
        <v>48</v>
      </c>
      <c r="AL31" s="1072"/>
      <c r="AM31" s="1075">
        <v>7691</v>
      </c>
      <c r="AN31" s="168">
        <v>0</v>
      </c>
      <c r="AO31" s="1075">
        <v>5918</v>
      </c>
      <c r="AP31" s="168">
        <v>0</v>
      </c>
      <c r="AQ31" s="1076">
        <v>13609</v>
      </c>
      <c r="AR31" s="168">
        <v>0</v>
      </c>
      <c r="AS31" s="1075">
        <v>771</v>
      </c>
      <c r="AT31" s="168">
        <v>0</v>
      </c>
      <c r="AU31" s="1075">
        <v>790</v>
      </c>
      <c r="AV31" s="168">
        <v>0</v>
      </c>
      <c r="AW31" s="1076">
        <v>1561</v>
      </c>
      <c r="AX31" s="168">
        <v>0</v>
      </c>
      <c r="AY31" s="1075">
        <v>1050</v>
      </c>
      <c r="AZ31" s="168">
        <v>0</v>
      </c>
      <c r="BA31" s="1075">
        <v>1508</v>
      </c>
      <c r="BB31" s="168">
        <v>0</v>
      </c>
      <c r="BC31" s="1076">
        <v>2558</v>
      </c>
      <c r="BD31" s="168">
        <v>0</v>
      </c>
    </row>
    <row r="32" spans="2:56" ht="29.1" customHeight="1">
      <c r="B32" s="157" t="s">
        <v>734</v>
      </c>
      <c r="C32" s="138" t="s">
        <v>548</v>
      </c>
      <c r="D32" s="138" t="s">
        <v>547</v>
      </c>
      <c r="E32" s="158" t="s">
        <v>550</v>
      </c>
      <c r="F32" s="159"/>
      <c r="G32" s="1938" t="s">
        <v>411</v>
      </c>
      <c r="H32" s="1938"/>
      <c r="I32" s="1938"/>
      <c r="K32" s="170">
        <v>49</v>
      </c>
      <c r="L32" s="171">
        <v>1</v>
      </c>
      <c r="M32" s="172">
        <v>0</v>
      </c>
      <c r="N32" s="171"/>
      <c r="O32" s="172"/>
      <c r="P32" s="171">
        <v>1</v>
      </c>
      <c r="Q32" s="172">
        <v>0</v>
      </c>
      <c r="R32" s="1574"/>
      <c r="S32" s="163">
        <v>49</v>
      </c>
      <c r="T32" s="164">
        <v>-1</v>
      </c>
      <c r="U32" s="164">
        <v>0</v>
      </c>
      <c r="V32" s="163">
        <v>49</v>
      </c>
      <c r="W32" s="164">
        <v>0</v>
      </c>
      <c r="X32" s="164">
        <v>0</v>
      </c>
      <c r="Y32" s="163">
        <v>49</v>
      </c>
      <c r="Z32" s="164">
        <v>-1</v>
      </c>
      <c r="AA32" s="164">
        <v>0</v>
      </c>
      <c r="AB32" s="1066"/>
      <c r="AC32" s="1080">
        <v>49</v>
      </c>
      <c r="AD32" s="1080">
        <v>0</v>
      </c>
      <c r="AE32" s="1081">
        <v>98</v>
      </c>
      <c r="AF32" s="1080">
        <v>0</v>
      </c>
      <c r="AG32" s="1080">
        <v>0</v>
      </c>
      <c r="AH32" s="1081">
        <v>49</v>
      </c>
      <c r="AI32" s="1080">
        <v>49</v>
      </c>
      <c r="AJ32" s="1080">
        <v>0</v>
      </c>
      <c r="AK32" s="1080">
        <v>49</v>
      </c>
      <c r="AL32" s="1072"/>
      <c r="AM32" s="1075">
        <v>7692</v>
      </c>
      <c r="AN32" s="168">
        <v>0</v>
      </c>
      <c r="AO32" s="1075">
        <v>5918</v>
      </c>
      <c r="AP32" s="168">
        <v>0</v>
      </c>
      <c r="AQ32" s="1076">
        <v>13610</v>
      </c>
      <c r="AR32" s="168">
        <v>0</v>
      </c>
      <c r="AS32" s="1075">
        <v>771</v>
      </c>
      <c r="AT32" s="168">
        <v>0</v>
      </c>
      <c r="AU32" s="1075">
        <v>790</v>
      </c>
      <c r="AV32" s="168">
        <v>0</v>
      </c>
      <c r="AW32" s="1076">
        <v>1561</v>
      </c>
      <c r="AX32" s="168">
        <v>0</v>
      </c>
      <c r="AY32" s="1075">
        <v>1051</v>
      </c>
      <c r="AZ32" s="168">
        <v>0</v>
      </c>
      <c r="BA32" s="1075">
        <v>1508</v>
      </c>
      <c r="BB32" s="168">
        <v>0</v>
      </c>
      <c r="BC32" s="1076">
        <v>2559</v>
      </c>
      <c r="BD32" s="168">
        <v>0</v>
      </c>
    </row>
    <row r="33" spans="2:56" ht="29.1" customHeight="1">
      <c r="B33" s="1077" t="s">
        <v>397</v>
      </c>
      <c r="C33" s="1078">
        <v>842</v>
      </c>
      <c r="D33" s="1078">
        <v>1220</v>
      </c>
      <c r="E33" s="1078">
        <v>2062</v>
      </c>
      <c r="F33" s="1079"/>
      <c r="G33" s="138" t="s">
        <v>399</v>
      </c>
      <c r="H33" s="138" t="s">
        <v>400</v>
      </c>
      <c r="I33" s="158" t="s">
        <v>550</v>
      </c>
      <c r="K33" s="170">
        <v>50</v>
      </c>
      <c r="L33" s="171">
        <v>1</v>
      </c>
      <c r="M33" s="172">
        <v>1</v>
      </c>
      <c r="N33" s="171">
        <v>0</v>
      </c>
      <c r="O33" s="172">
        <v>1</v>
      </c>
      <c r="P33" s="171">
        <v>1</v>
      </c>
      <c r="Q33" s="172">
        <v>0</v>
      </c>
      <c r="R33" s="1574"/>
      <c r="S33" s="163">
        <v>50</v>
      </c>
      <c r="T33" s="164">
        <v>-1</v>
      </c>
      <c r="U33" s="164">
        <v>1</v>
      </c>
      <c r="V33" s="163">
        <v>50</v>
      </c>
      <c r="W33" s="164">
        <v>0</v>
      </c>
      <c r="X33" s="164">
        <v>1</v>
      </c>
      <c r="Y33" s="163">
        <v>50</v>
      </c>
      <c r="Z33" s="164">
        <v>-1</v>
      </c>
      <c r="AA33" s="164">
        <v>0</v>
      </c>
      <c r="AB33" s="1066"/>
      <c r="AC33" s="1080">
        <v>50</v>
      </c>
      <c r="AD33" s="1080">
        <v>50</v>
      </c>
      <c r="AE33" s="1081">
        <v>0</v>
      </c>
      <c r="AF33" s="1080">
        <v>0</v>
      </c>
      <c r="AG33" s="1080">
        <v>50</v>
      </c>
      <c r="AH33" s="1081">
        <v>0</v>
      </c>
      <c r="AI33" s="1080">
        <v>50</v>
      </c>
      <c r="AJ33" s="1080">
        <v>0</v>
      </c>
      <c r="AK33" s="1080">
        <v>0</v>
      </c>
      <c r="AL33" s="1072"/>
      <c r="AM33" s="1075">
        <v>7693</v>
      </c>
      <c r="AN33" s="168">
        <v>0</v>
      </c>
      <c r="AO33" s="1075">
        <v>5919</v>
      </c>
      <c r="AP33" s="168">
        <v>0</v>
      </c>
      <c r="AQ33" s="1076">
        <v>13612</v>
      </c>
      <c r="AR33" s="168">
        <v>0</v>
      </c>
      <c r="AS33" s="1075">
        <v>771</v>
      </c>
      <c r="AT33" s="168">
        <v>0</v>
      </c>
      <c r="AU33" s="1075">
        <v>791</v>
      </c>
      <c r="AV33" s="168">
        <v>0</v>
      </c>
      <c r="AW33" s="1076">
        <v>1562</v>
      </c>
      <c r="AX33" s="168">
        <v>0</v>
      </c>
      <c r="AY33" s="1075">
        <v>1052</v>
      </c>
      <c r="AZ33" s="168">
        <v>0</v>
      </c>
      <c r="BA33" s="1075">
        <v>1508</v>
      </c>
      <c r="BB33" s="168">
        <v>0</v>
      </c>
      <c r="BC33" s="1076">
        <v>2560</v>
      </c>
      <c r="BD33" s="168">
        <v>0</v>
      </c>
    </row>
    <row r="34" spans="2:56" ht="29.1" customHeight="1">
      <c r="B34" s="1077" t="s">
        <v>398</v>
      </c>
      <c r="C34" s="1078">
        <v>160</v>
      </c>
      <c r="D34" s="1078">
        <v>222</v>
      </c>
      <c r="E34" s="1078">
        <v>382</v>
      </c>
      <c r="F34" s="1079"/>
      <c r="G34" s="175">
        <v>0.41045649629340619</v>
      </c>
      <c r="H34" s="175">
        <v>0.58954350370659381</v>
      </c>
      <c r="I34" s="176">
        <v>1</v>
      </c>
      <c r="K34" s="170">
        <v>51</v>
      </c>
      <c r="L34" s="171">
        <v>0</v>
      </c>
      <c r="M34" s="172">
        <v>0</v>
      </c>
      <c r="N34" s="171"/>
      <c r="O34" s="172"/>
      <c r="P34" s="171"/>
      <c r="Q34" s="172"/>
      <c r="R34" s="1574"/>
      <c r="S34" s="163">
        <v>51</v>
      </c>
      <c r="T34" s="164">
        <v>0</v>
      </c>
      <c r="U34" s="164">
        <v>0</v>
      </c>
      <c r="V34" s="163">
        <v>51</v>
      </c>
      <c r="W34" s="164">
        <v>0</v>
      </c>
      <c r="X34" s="164">
        <v>0</v>
      </c>
      <c r="Y34" s="163">
        <v>51</v>
      </c>
      <c r="Z34" s="164">
        <v>0</v>
      </c>
      <c r="AA34" s="164">
        <v>0</v>
      </c>
      <c r="AB34" s="1066"/>
      <c r="AC34" s="1080">
        <v>0</v>
      </c>
      <c r="AD34" s="1080">
        <v>0</v>
      </c>
      <c r="AE34" s="1081">
        <v>0</v>
      </c>
      <c r="AF34" s="1080">
        <v>0</v>
      </c>
      <c r="AG34" s="1080">
        <v>0</v>
      </c>
      <c r="AH34" s="1081">
        <v>0</v>
      </c>
      <c r="AI34" s="1080">
        <v>0</v>
      </c>
      <c r="AJ34" s="1080">
        <v>0</v>
      </c>
      <c r="AK34" s="1080">
        <v>0</v>
      </c>
      <c r="AL34" s="1072"/>
      <c r="AM34" s="1075">
        <v>7693</v>
      </c>
      <c r="AN34" s="168">
        <v>0</v>
      </c>
      <c r="AO34" s="1075">
        <v>5919</v>
      </c>
      <c r="AP34" s="168">
        <v>0</v>
      </c>
      <c r="AQ34" s="1076">
        <v>13612</v>
      </c>
      <c r="AR34" s="168">
        <v>0</v>
      </c>
      <c r="AS34" s="1075">
        <v>771</v>
      </c>
      <c r="AT34" s="168">
        <v>0</v>
      </c>
      <c r="AU34" s="1075">
        <v>791</v>
      </c>
      <c r="AV34" s="168">
        <v>0</v>
      </c>
      <c r="AW34" s="1076">
        <v>1562</v>
      </c>
      <c r="AX34" s="168">
        <v>0</v>
      </c>
      <c r="AY34" s="1075">
        <v>1052</v>
      </c>
      <c r="AZ34" s="168">
        <v>0</v>
      </c>
      <c r="BA34" s="1075">
        <v>1508</v>
      </c>
      <c r="BB34" s="168">
        <v>0</v>
      </c>
      <c r="BC34" s="1076">
        <v>2560</v>
      </c>
      <c r="BD34" s="168">
        <v>0</v>
      </c>
    </row>
    <row r="35" spans="2:56" ht="29.1" customHeight="1">
      <c r="B35" s="1077" t="s">
        <v>401</v>
      </c>
      <c r="C35" s="1078">
        <v>33</v>
      </c>
      <c r="D35" s="1078">
        <v>41</v>
      </c>
      <c r="E35" s="1078">
        <v>74</v>
      </c>
      <c r="F35" s="1079"/>
      <c r="G35" s="1940" t="s">
        <v>403</v>
      </c>
      <c r="H35" s="1940"/>
      <c r="I35" s="1940"/>
      <c r="K35" s="170">
        <v>52</v>
      </c>
      <c r="L35" s="171">
        <v>0</v>
      </c>
      <c r="M35" s="172">
        <v>0</v>
      </c>
      <c r="N35" s="171"/>
      <c r="O35" s="172"/>
      <c r="P35" s="171"/>
      <c r="Q35" s="172"/>
      <c r="R35" s="1574"/>
      <c r="S35" s="163">
        <v>52</v>
      </c>
      <c r="T35" s="164">
        <v>0</v>
      </c>
      <c r="U35" s="164">
        <v>0</v>
      </c>
      <c r="V35" s="163">
        <v>52</v>
      </c>
      <c r="W35" s="164">
        <v>0</v>
      </c>
      <c r="X35" s="164">
        <v>0</v>
      </c>
      <c r="Y35" s="163">
        <v>52</v>
      </c>
      <c r="Z35" s="164">
        <v>0</v>
      </c>
      <c r="AA35" s="164">
        <v>0</v>
      </c>
      <c r="AB35" s="1066"/>
      <c r="AC35" s="1080">
        <v>0</v>
      </c>
      <c r="AD35" s="1080">
        <v>0</v>
      </c>
      <c r="AE35" s="1081">
        <v>52</v>
      </c>
      <c r="AF35" s="1080">
        <v>0</v>
      </c>
      <c r="AG35" s="1080">
        <v>0</v>
      </c>
      <c r="AH35" s="1081">
        <v>0</v>
      </c>
      <c r="AI35" s="1080">
        <v>0</v>
      </c>
      <c r="AJ35" s="1080">
        <v>0</v>
      </c>
      <c r="AK35" s="1080">
        <v>52</v>
      </c>
      <c r="AL35" s="1072"/>
      <c r="AM35" s="1075">
        <v>7693</v>
      </c>
      <c r="AN35" s="168">
        <v>0</v>
      </c>
      <c r="AO35" s="1075">
        <v>5919</v>
      </c>
      <c r="AP35" s="168">
        <v>0</v>
      </c>
      <c r="AQ35" s="1076">
        <v>13612</v>
      </c>
      <c r="AR35" s="168">
        <v>0</v>
      </c>
      <c r="AS35" s="1075">
        <v>771</v>
      </c>
      <c r="AT35" s="168">
        <v>0</v>
      </c>
      <c r="AU35" s="1075">
        <v>791</v>
      </c>
      <c r="AV35" s="168">
        <v>0</v>
      </c>
      <c r="AW35" s="1076">
        <v>1562</v>
      </c>
      <c r="AX35" s="168">
        <v>0</v>
      </c>
      <c r="AY35" s="1075">
        <v>1052</v>
      </c>
      <c r="AZ35" s="168">
        <v>0</v>
      </c>
      <c r="BA35" s="1075">
        <v>1508</v>
      </c>
      <c r="BB35" s="168">
        <v>0</v>
      </c>
      <c r="BC35" s="1076">
        <v>2560</v>
      </c>
      <c r="BD35" s="168">
        <v>0</v>
      </c>
    </row>
    <row r="36" spans="2:56" ht="29.1" customHeight="1">
      <c r="B36" s="1077" t="s">
        <v>402</v>
      </c>
      <c r="C36" s="1078">
        <v>14</v>
      </c>
      <c r="D36" s="1078">
        <v>19</v>
      </c>
      <c r="E36" s="1078">
        <v>33</v>
      </c>
      <c r="F36" s="1079"/>
      <c r="G36" s="138" t="s">
        <v>548</v>
      </c>
      <c r="H36" s="138" t="s">
        <v>547</v>
      </c>
      <c r="I36" s="158" t="s">
        <v>550</v>
      </c>
      <c r="K36" s="170">
        <v>53</v>
      </c>
      <c r="L36" s="171">
        <v>0</v>
      </c>
      <c r="M36" s="172">
        <v>1</v>
      </c>
      <c r="N36" s="171"/>
      <c r="O36" s="172"/>
      <c r="P36" s="171">
        <v>0</v>
      </c>
      <c r="Q36" s="172">
        <v>1</v>
      </c>
      <c r="R36" s="1574"/>
      <c r="S36" s="163">
        <v>53</v>
      </c>
      <c r="T36" s="164">
        <v>0</v>
      </c>
      <c r="U36" s="164">
        <v>1</v>
      </c>
      <c r="V36" s="163">
        <v>53</v>
      </c>
      <c r="W36" s="164">
        <v>0</v>
      </c>
      <c r="X36" s="164">
        <v>0</v>
      </c>
      <c r="Y36" s="163">
        <v>53</v>
      </c>
      <c r="Z36" s="164">
        <v>0</v>
      </c>
      <c r="AA36" s="164">
        <v>1</v>
      </c>
      <c r="AB36" s="1066"/>
      <c r="AC36" s="1080">
        <v>0</v>
      </c>
      <c r="AD36" s="1080">
        <v>53</v>
      </c>
      <c r="AE36" s="1081">
        <v>106</v>
      </c>
      <c r="AF36" s="1080">
        <v>0</v>
      </c>
      <c r="AG36" s="1080">
        <v>0</v>
      </c>
      <c r="AH36" s="1081">
        <v>0</v>
      </c>
      <c r="AI36" s="1080">
        <v>0</v>
      </c>
      <c r="AJ36" s="1080">
        <v>53</v>
      </c>
      <c r="AK36" s="1080">
        <v>106</v>
      </c>
      <c r="AL36" s="1072"/>
      <c r="AM36" s="1075">
        <v>7693</v>
      </c>
      <c r="AN36" s="168">
        <v>0</v>
      </c>
      <c r="AO36" s="1075">
        <v>5920</v>
      </c>
      <c r="AP36" s="168">
        <v>0</v>
      </c>
      <c r="AQ36" s="1076">
        <v>13613</v>
      </c>
      <c r="AR36" s="168">
        <v>0</v>
      </c>
      <c r="AS36" s="1075">
        <v>771</v>
      </c>
      <c r="AT36" s="168">
        <v>0</v>
      </c>
      <c r="AU36" s="1075">
        <v>791</v>
      </c>
      <c r="AV36" s="168">
        <v>0</v>
      </c>
      <c r="AW36" s="1076">
        <v>1562</v>
      </c>
      <c r="AX36" s="168">
        <v>0</v>
      </c>
      <c r="AY36" s="1075">
        <v>1052</v>
      </c>
      <c r="AZ36" s="168">
        <v>0</v>
      </c>
      <c r="BA36" s="1075">
        <v>1509</v>
      </c>
      <c r="BB36" s="168">
        <v>0</v>
      </c>
      <c r="BC36" s="1076">
        <v>2561</v>
      </c>
      <c r="BD36" s="168">
        <v>0</v>
      </c>
    </row>
    <row r="37" spans="2:56" ht="29.1" customHeight="1">
      <c r="B37" s="1077" t="s">
        <v>404</v>
      </c>
      <c r="C37" s="1078">
        <v>2</v>
      </c>
      <c r="D37" s="1078">
        <v>6</v>
      </c>
      <c r="E37" s="1078">
        <v>8</v>
      </c>
      <c r="F37" s="1079"/>
      <c r="G37" s="138" t="s">
        <v>1416</v>
      </c>
      <c r="H37" s="138" t="s">
        <v>1416</v>
      </c>
      <c r="I37" s="138" t="s">
        <v>1417</v>
      </c>
      <c r="K37" s="170">
        <v>54</v>
      </c>
      <c r="L37" s="171">
        <v>0</v>
      </c>
      <c r="M37" s="172">
        <v>2</v>
      </c>
      <c r="N37" s="171"/>
      <c r="O37" s="172"/>
      <c r="P37" s="171">
        <v>0</v>
      </c>
      <c r="Q37" s="172">
        <v>2</v>
      </c>
      <c r="R37" s="1574"/>
      <c r="S37" s="163">
        <v>54</v>
      </c>
      <c r="T37" s="164">
        <v>0</v>
      </c>
      <c r="U37" s="164">
        <v>2</v>
      </c>
      <c r="V37" s="163">
        <v>54</v>
      </c>
      <c r="W37" s="164">
        <v>0</v>
      </c>
      <c r="X37" s="164">
        <v>0</v>
      </c>
      <c r="Y37" s="163">
        <v>54</v>
      </c>
      <c r="Z37" s="164">
        <v>0</v>
      </c>
      <c r="AA37" s="164">
        <v>2</v>
      </c>
      <c r="AB37" s="1066"/>
      <c r="AC37" s="1080">
        <v>0</v>
      </c>
      <c r="AD37" s="1080">
        <v>108</v>
      </c>
      <c r="AE37" s="1081">
        <v>54</v>
      </c>
      <c r="AF37" s="1080">
        <v>0</v>
      </c>
      <c r="AG37" s="1080">
        <v>0</v>
      </c>
      <c r="AH37" s="1081">
        <v>54</v>
      </c>
      <c r="AI37" s="1080">
        <v>0</v>
      </c>
      <c r="AJ37" s="1080">
        <v>108</v>
      </c>
      <c r="AK37" s="1080">
        <v>0</v>
      </c>
      <c r="AL37" s="1072"/>
      <c r="AM37" s="1075">
        <v>7693</v>
      </c>
      <c r="AN37" s="168">
        <v>0</v>
      </c>
      <c r="AO37" s="1075">
        <v>5922</v>
      </c>
      <c r="AP37" s="168">
        <v>0</v>
      </c>
      <c r="AQ37" s="1076">
        <v>13615</v>
      </c>
      <c r="AR37" s="168">
        <v>0</v>
      </c>
      <c r="AS37" s="1075">
        <v>771</v>
      </c>
      <c r="AT37" s="168">
        <v>0</v>
      </c>
      <c r="AU37" s="1075">
        <v>791</v>
      </c>
      <c r="AV37" s="168">
        <v>0</v>
      </c>
      <c r="AW37" s="1076">
        <v>1562</v>
      </c>
      <c r="AX37" s="168">
        <v>0</v>
      </c>
      <c r="AY37" s="1075">
        <v>1052</v>
      </c>
      <c r="AZ37" s="168">
        <v>0</v>
      </c>
      <c r="BA37" s="1075">
        <v>1511</v>
      </c>
      <c r="BB37" s="168">
        <v>0</v>
      </c>
      <c r="BC37" s="1076">
        <v>2563</v>
      </c>
      <c r="BD37" s="168">
        <v>0</v>
      </c>
    </row>
    <row r="38" spans="2:56" ht="29.1" customHeight="1">
      <c r="B38" s="1077" t="s">
        <v>405</v>
      </c>
      <c r="C38" s="1078">
        <v>1</v>
      </c>
      <c r="D38" s="1078">
        <v>3</v>
      </c>
      <c r="E38" s="1078">
        <v>4</v>
      </c>
      <c r="F38" s="1079"/>
      <c r="G38" s="1940" t="s">
        <v>407</v>
      </c>
      <c r="H38" s="1940"/>
      <c r="I38" s="1940"/>
      <c r="K38" s="170">
        <v>55</v>
      </c>
      <c r="L38" s="171">
        <v>1</v>
      </c>
      <c r="M38" s="172">
        <v>0</v>
      </c>
      <c r="N38" s="171">
        <v>1</v>
      </c>
      <c r="O38" s="172">
        <v>0</v>
      </c>
      <c r="P38" s="171"/>
      <c r="Q38" s="172"/>
      <c r="R38" s="1574"/>
      <c r="S38" s="163">
        <v>55</v>
      </c>
      <c r="T38" s="164">
        <v>-1</v>
      </c>
      <c r="U38" s="164">
        <v>0</v>
      </c>
      <c r="V38" s="163">
        <v>55</v>
      </c>
      <c r="W38" s="164">
        <v>-1</v>
      </c>
      <c r="X38" s="164">
        <v>0</v>
      </c>
      <c r="Y38" s="163">
        <v>55</v>
      </c>
      <c r="Z38" s="164">
        <v>0</v>
      </c>
      <c r="AA38" s="164">
        <v>0</v>
      </c>
      <c r="AB38" s="1066"/>
      <c r="AC38" s="1080">
        <v>55</v>
      </c>
      <c r="AD38" s="1080">
        <v>0</v>
      </c>
      <c r="AE38" s="1081">
        <v>0</v>
      </c>
      <c r="AF38" s="1080">
        <v>55</v>
      </c>
      <c r="AG38" s="1080">
        <v>0</v>
      </c>
      <c r="AH38" s="1081">
        <v>0</v>
      </c>
      <c r="AI38" s="1080">
        <v>0</v>
      </c>
      <c r="AJ38" s="1080">
        <v>0</v>
      </c>
      <c r="AK38" s="1080">
        <v>0</v>
      </c>
      <c r="AL38" s="1072"/>
      <c r="AM38" s="1075">
        <v>7694</v>
      </c>
      <c r="AN38" s="168">
        <v>0</v>
      </c>
      <c r="AO38" s="1075">
        <v>5922</v>
      </c>
      <c r="AP38" s="168">
        <v>0</v>
      </c>
      <c r="AQ38" s="1076">
        <v>13616</v>
      </c>
      <c r="AR38" s="168">
        <v>0</v>
      </c>
      <c r="AS38" s="1075">
        <v>772</v>
      </c>
      <c r="AT38" s="168">
        <v>0</v>
      </c>
      <c r="AU38" s="1075">
        <v>791</v>
      </c>
      <c r="AV38" s="168">
        <v>0</v>
      </c>
      <c r="AW38" s="1076">
        <v>1563</v>
      </c>
      <c r="AX38" s="168">
        <v>0</v>
      </c>
      <c r="AY38" s="1075">
        <v>1052</v>
      </c>
      <c r="AZ38" s="168">
        <v>0</v>
      </c>
      <c r="BA38" s="1075">
        <v>1511</v>
      </c>
      <c r="BB38" s="168">
        <v>0</v>
      </c>
      <c r="BC38" s="1076">
        <v>2563</v>
      </c>
      <c r="BD38" s="168">
        <v>0</v>
      </c>
    </row>
    <row r="39" spans="2:56" ht="29.1" customHeight="1">
      <c r="B39" s="1077" t="s">
        <v>406</v>
      </c>
      <c r="C39" s="1078">
        <v>0</v>
      </c>
      <c r="D39" s="1078">
        <v>0</v>
      </c>
      <c r="E39" s="1078">
        <v>0</v>
      </c>
      <c r="F39" s="1079"/>
      <c r="G39" s="138" t="s">
        <v>548</v>
      </c>
      <c r="H39" s="138" t="s">
        <v>547</v>
      </c>
      <c r="I39" s="158" t="s">
        <v>550</v>
      </c>
      <c r="K39" s="170">
        <v>56</v>
      </c>
      <c r="L39" s="171">
        <v>0</v>
      </c>
      <c r="M39" s="172">
        <v>0</v>
      </c>
      <c r="N39" s="171"/>
      <c r="O39" s="172"/>
      <c r="P39" s="171"/>
      <c r="Q39" s="172"/>
      <c r="R39" s="1574"/>
      <c r="S39" s="163">
        <v>56</v>
      </c>
      <c r="T39" s="164">
        <v>0</v>
      </c>
      <c r="U39" s="164">
        <v>0</v>
      </c>
      <c r="V39" s="163">
        <v>56</v>
      </c>
      <c r="W39" s="164">
        <v>0</v>
      </c>
      <c r="X39" s="164">
        <v>0</v>
      </c>
      <c r="Y39" s="163">
        <v>56</v>
      </c>
      <c r="Z39" s="164">
        <v>0</v>
      </c>
      <c r="AA39" s="164">
        <v>0</v>
      </c>
      <c r="AB39" s="1066"/>
      <c r="AC39" s="1080">
        <v>0</v>
      </c>
      <c r="AD39" s="1080">
        <v>0</v>
      </c>
      <c r="AE39" s="1081">
        <v>0</v>
      </c>
      <c r="AF39" s="1080">
        <v>0</v>
      </c>
      <c r="AG39" s="1080">
        <v>0</v>
      </c>
      <c r="AH39" s="1081">
        <v>0</v>
      </c>
      <c r="AI39" s="1080">
        <v>0</v>
      </c>
      <c r="AJ39" s="1080">
        <v>0</v>
      </c>
      <c r="AK39" s="1080">
        <v>0</v>
      </c>
      <c r="AL39" s="1072"/>
      <c r="AM39" s="1075">
        <v>7694</v>
      </c>
      <c r="AN39" s="168">
        <v>0</v>
      </c>
      <c r="AO39" s="1075">
        <v>5922</v>
      </c>
      <c r="AP39" s="168">
        <v>0</v>
      </c>
      <c r="AQ39" s="1076">
        <v>13616</v>
      </c>
      <c r="AR39" s="168">
        <v>0</v>
      </c>
      <c r="AS39" s="1075">
        <v>772</v>
      </c>
      <c r="AT39" s="168">
        <v>0</v>
      </c>
      <c r="AU39" s="1075">
        <v>791</v>
      </c>
      <c r="AV39" s="168">
        <v>0</v>
      </c>
      <c r="AW39" s="1076">
        <v>1563</v>
      </c>
      <c r="AX39" s="168">
        <v>0</v>
      </c>
      <c r="AY39" s="1075">
        <v>1052</v>
      </c>
      <c r="AZ39" s="168">
        <v>0</v>
      </c>
      <c r="BA39" s="1075">
        <v>1511</v>
      </c>
      <c r="BB39" s="168">
        <v>0</v>
      </c>
      <c r="BC39" s="1076">
        <v>2563</v>
      </c>
      <c r="BD39" s="168">
        <v>0</v>
      </c>
    </row>
    <row r="40" spans="2:56" ht="29.1" customHeight="1">
      <c r="B40" s="1077" t="s">
        <v>408</v>
      </c>
      <c r="C40" s="1078">
        <v>0</v>
      </c>
      <c r="D40" s="1078">
        <v>0</v>
      </c>
      <c r="E40" s="1078">
        <v>0</v>
      </c>
      <c r="F40" s="1079"/>
      <c r="G40" s="138" t="s">
        <v>1418</v>
      </c>
      <c r="H40" s="138" t="s">
        <v>1419</v>
      </c>
      <c r="I40" s="158" t="s">
        <v>1419</v>
      </c>
      <c r="K40" s="170">
        <v>57</v>
      </c>
      <c r="L40" s="171">
        <v>0</v>
      </c>
      <c r="M40" s="172">
        <v>0</v>
      </c>
      <c r="N40" s="171"/>
      <c r="O40" s="172"/>
      <c r="P40" s="171"/>
      <c r="Q40" s="172"/>
      <c r="R40" s="1574"/>
      <c r="S40" s="163">
        <v>57</v>
      </c>
      <c r="T40" s="164">
        <v>0</v>
      </c>
      <c r="U40" s="164">
        <v>0</v>
      </c>
      <c r="V40" s="163">
        <v>57</v>
      </c>
      <c r="W40" s="164">
        <v>0</v>
      </c>
      <c r="X40" s="164">
        <v>0</v>
      </c>
      <c r="Y40" s="163">
        <v>57</v>
      </c>
      <c r="Z40" s="164">
        <v>0</v>
      </c>
      <c r="AA40" s="164">
        <v>0</v>
      </c>
      <c r="AB40" s="1066"/>
      <c r="AC40" s="1080">
        <v>0</v>
      </c>
      <c r="AD40" s="1080">
        <v>0</v>
      </c>
      <c r="AE40" s="1081">
        <v>0</v>
      </c>
      <c r="AF40" s="1080">
        <v>0</v>
      </c>
      <c r="AG40" s="1080">
        <v>0</v>
      </c>
      <c r="AH40" s="1081">
        <v>0</v>
      </c>
      <c r="AI40" s="1080">
        <v>0</v>
      </c>
      <c r="AJ40" s="1080">
        <v>0</v>
      </c>
      <c r="AK40" s="1080">
        <v>0</v>
      </c>
      <c r="AL40" s="1072"/>
      <c r="AM40" s="1075">
        <v>7694</v>
      </c>
      <c r="AN40" s="168">
        <v>0</v>
      </c>
      <c r="AO40" s="1075">
        <v>5922</v>
      </c>
      <c r="AP40" s="168">
        <v>0</v>
      </c>
      <c r="AQ40" s="1076">
        <v>13616</v>
      </c>
      <c r="AR40" s="168">
        <v>0</v>
      </c>
      <c r="AS40" s="1075">
        <v>772</v>
      </c>
      <c r="AT40" s="168">
        <v>0</v>
      </c>
      <c r="AU40" s="1075">
        <v>791</v>
      </c>
      <c r="AV40" s="168">
        <v>0</v>
      </c>
      <c r="AW40" s="1076">
        <v>1563</v>
      </c>
      <c r="AX40" s="168">
        <v>0</v>
      </c>
      <c r="AY40" s="1075">
        <v>1052</v>
      </c>
      <c r="AZ40" s="168">
        <v>0</v>
      </c>
      <c r="BA40" s="1075">
        <v>1511</v>
      </c>
      <c r="BB40" s="168">
        <v>0</v>
      </c>
      <c r="BC40" s="1076">
        <v>2563</v>
      </c>
      <c r="BD40" s="168">
        <v>0</v>
      </c>
    </row>
    <row r="41" spans="2:56" ht="29.1" customHeight="1">
      <c r="B41" s="1082" t="s">
        <v>409</v>
      </c>
      <c r="C41" s="1078">
        <v>0</v>
      </c>
      <c r="D41" s="1078">
        <v>0</v>
      </c>
      <c r="E41" s="1078">
        <v>0</v>
      </c>
      <c r="F41" s="1079"/>
      <c r="G41" s="177"/>
      <c r="H41" s="177"/>
      <c r="I41" s="177"/>
      <c r="K41" s="170">
        <v>58</v>
      </c>
      <c r="L41" s="171">
        <v>0</v>
      </c>
      <c r="M41" s="172">
        <v>0</v>
      </c>
      <c r="N41" s="171"/>
      <c r="O41" s="172"/>
      <c r="P41" s="171"/>
      <c r="Q41" s="172"/>
      <c r="R41" s="1574"/>
      <c r="S41" s="163">
        <v>58</v>
      </c>
      <c r="T41" s="164">
        <v>0</v>
      </c>
      <c r="U41" s="164">
        <v>0</v>
      </c>
      <c r="V41" s="163">
        <v>58</v>
      </c>
      <c r="W41" s="164">
        <v>0</v>
      </c>
      <c r="X41" s="164">
        <v>0</v>
      </c>
      <c r="Y41" s="163">
        <v>58</v>
      </c>
      <c r="Z41" s="164">
        <v>0</v>
      </c>
      <c r="AA41" s="164">
        <v>0</v>
      </c>
      <c r="AB41" s="1066"/>
      <c r="AC41" s="1080">
        <v>0</v>
      </c>
      <c r="AD41" s="1080">
        <v>0</v>
      </c>
      <c r="AE41" s="1081">
        <v>0</v>
      </c>
      <c r="AF41" s="1080">
        <v>0</v>
      </c>
      <c r="AG41" s="1080">
        <v>0</v>
      </c>
      <c r="AH41" s="1081">
        <v>0</v>
      </c>
      <c r="AI41" s="1080">
        <v>0</v>
      </c>
      <c r="AJ41" s="1080">
        <v>0</v>
      </c>
      <c r="AK41" s="1080">
        <v>0</v>
      </c>
      <c r="AL41" s="1072"/>
      <c r="AM41" s="1075">
        <v>7694</v>
      </c>
      <c r="AN41" s="168">
        <v>0</v>
      </c>
      <c r="AO41" s="1075">
        <v>5922</v>
      </c>
      <c r="AP41" s="168">
        <v>0</v>
      </c>
      <c r="AQ41" s="1076">
        <v>13616</v>
      </c>
      <c r="AR41" s="168">
        <v>0</v>
      </c>
      <c r="AS41" s="1075">
        <v>772</v>
      </c>
      <c r="AT41" s="168">
        <v>0</v>
      </c>
      <c r="AU41" s="1075">
        <v>791</v>
      </c>
      <c r="AV41" s="168">
        <v>0</v>
      </c>
      <c r="AW41" s="1076">
        <v>1563</v>
      </c>
      <c r="AX41" s="168">
        <v>0</v>
      </c>
      <c r="AY41" s="1075">
        <v>1052</v>
      </c>
      <c r="AZ41" s="168">
        <v>0</v>
      </c>
      <c r="BA41" s="1075">
        <v>1511</v>
      </c>
      <c r="BB41" s="168">
        <v>0</v>
      </c>
      <c r="BC41" s="1076">
        <v>2563</v>
      </c>
      <c r="BD41" s="168">
        <v>0</v>
      </c>
    </row>
    <row r="42" spans="2:56" ht="29.1" customHeight="1">
      <c r="B42" s="1083" t="s">
        <v>550</v>
      </c>
      <c r="C42" s="1084">
        <v>1052</v>
      </c>
      <c r="D42" s="1084">
        <v>1511</v>
      </c>
      <c r="E42" s="1084">
        <v>2563</v>
      </c>
      <c r="F42" s="1079"/>
      <c r="G42" s="365"/>
      <c r="H42" s="177"/>
      <c r="I42" s="177"/>
      <c r="K42" s="170">
        <v>59</v>
      </c>
      <c r="L42" s="171">
        <v>0</v>
      </c>
      <c r="M42" s="172">
        <v>0</v>
      </c>
      <c r="N42" s="171"/>
      <c r="O42" s="172"/>
      <c r="P42" s="171"/>
      <c r="Q42" s="172"/>
      <c r="R42" s="1574"/>
      <c r="S42" s="163">
        <v>59</v>
      </c>
      <c r="T42" s="164">
        <v>0</v>
      </c>
      <c r="U42" s="164">
        <v>0</v>
      </c>
      <c r="V42" s="163">
        <v>59</v>
      </c>
      <c r="W42" s="164">
        <v>0</v>
      </c>
      <c r="X42" s="164">
        <v>0</v>
      </c>
      <c r="Y42" s="163">
        <v>59</v>
      </c>
      <c r="Z42" s="164">
        <v>0</v>
      </c>
      <c r="AA42" s="164">
        <v>0</v>
      </c>
      <c r="AB42" s="1066"/>
      <c r="AC42" s="1080">
        <v>0</v>
      </c>
      <c r="AD42" s="1080">
        <v>0</v>
      </c>
      <c r="AE42" s="1081">
        <v>0</v>
      </c>
      <c r="AF42" s="1080">
        <v>0</v>
      </c>
      <c r="AG42" s="1080">
        <v>0</v>
      </c>
      <c r="AH42" s="1081">
        <v>0</v>
      </c>
      <c r="AI42" s="1080">
        <v>0</v>
      </c>
      <c r="AJ42" s="1080">
        <v>0</v>
      </c>
      <c r="AK42" s="1080">
        <v>0</v>
      </c>
      <c r="AL42" s="1072"/>
      <c r="AM42" s="1075">
        <v>7694</v>
      </c>
      <c r="AN42" s="168">
        <v>0</v>
      </c>
      <c r="AO42" s="1075">
        <v>5922</v>
      </c>
      <c r="AP42" s="168">
        <v>0</v>
      </c>
      <c r="AQ42" s="1076">
        <v>13616</v>
      </c>
      <c r="AR42" s="168">
        <v>0</v>
      </c>
      <c r="AS42" s="1075">
        <v>772</v>
      </c>
      <c r="AT42" s="168">
        <v>0</v>
      </c>
      <c r="AU42" s="1075">
        <v>791</v>
      </c>
      <c r="AV42" s="168">
        <v>0</v>
      </c>
      <c r="AW42" s="1076">
        <v>1563</v>
      </c>
      <c r="AX42" s="168">
        <v>0</v>
      </c>
      <c r="AY42" s="1075">
        <v>1052</v>
      </c>
      <c r="AZ42" s="168">
        <v>0</v>
      </c>
      <c r="BA42" s="1075">
        <v>1511</v>
      </c>
      <c r="BB42" s="168">
        <v>0</v>
      </c>
      <c r="BC42" s="1076">
        <v>2563</v>
      </c>
      <c r="BD42" s="168">
        <v>0</v>
      </c>
    </row>
    <row r="43" spans="2:56" ht="19.5" customHeight="1">
      <c r="B43" s="1941"/>
      <c r="C43" s="1942"/>
      <c r="D43" s="1942"/>
      <c r="E43" s="1942"/>
      <c r="F43" s="1942"/>
      <c r="G43" s="1942"/>
      <c r="H43" s="1942"/>
      <c r="I43" s="1942"/>
      <c r="K43" s="170">
        <v>60</v>
      </c>
      <c r="L43" s="171">
        <v>0</v>
      </c>
      <c r="M43" s="172">
        <v>0</v>
      </c>
      <c r="N43" s="171"/>
      <c r="O43" s="172"/>
      <c r="P43" s="171"/>
      <c r="Q43" s="172"/>
      <c r="R43" s="1574"/>
      <c r="S43" s="163">
        <v>60</v>
      </c>
      <c r="T43" s="164">
        <v>0</v>
      </c>
      <c r="U43" s="164">
        <v>0</v>
      </c>
      <c r="V43" s="163">
        <v>60</v>
      </c>
      <c r="W43" s="164">
        <v>0</v>
      </c>
      <c r="X43" s="164">
        <v>0</v>
      </c>
      <c r="Y43" s="163">
        <v>60</v>
      </c>
      <c r="Z43" s="164">
        <v>0</v>
      </c>
      <c r="AA43" s="164">
        <v>0</v>
      </c>
      <c r="AB43" s="1066"/>
      <c r="AC43" s="1080">
        <v>0</v>
      </c>
      <c r="AD43" s="1080">
        <v>0</v>
      </c>
      <c r="AE43" s="1081">
        <v>0</v>
      </c>
      <c r="AF43" s="1080">
        <v>0</v>
      </c>
      <c r="AG43" s="1080">
        <v>0</v>
      </c>
      <c r="AH43" s="1081">
        <v>0</v>
      </c>
      <c r="AI43" s="1080">
        <v>0</v>
      </c>
      <c r="AJ43" s="1080">
        <v>0</v>
      </c>
      <c r="AK43" s="1080">
        <v>0</v>
      </c>
      <c r="AL43" s="1072"/>
      <c r="AM43" s="1075">
        <v>7694</v>
      </c>
      <c r="AN43" s="168">
        <v>0</v>
      </c>
      <c r="AO43" s="1075">
        <v>5922</v>
      </c>
      <c r="AP43" s="168">
        <v>0</v>
      </c>
      <c r="AQ43" s="1076">
        <v>13616</v>
      </c>
      <c r="AR43" s="168">
        <v>0</v>
      </c>
      <c r="AS43" s="1075">
        <v>772</v>
      </c>
      <c r="AT43" s="168">
        <v>0</v>
      </c>
      <c r="AU43" s="1075">
        <v>791</v>
      </c>
      <c r="AV43" s="168">
        <v>0</v>
      </c>
      <c r="AW43" s="1076">
        <v>1563</v>
      </c>
      <c r="AX43" s="168">
        <v>0</v>
      </c>
      <c r="AY43" s="1075">
        <v>1052</v>
      </c>
      <c r="AZ43" s="168">
        <v>0</v>
      </c>
      <c r="BA43" s="1075">
        <v>1511</v>
      </c>
      <c r="BB43" s="168">
        <v>0</v>
      </c>
      <c r="BC43" s="1076">
        <v>2563</v>
      </c>
      <c r="BD43" s="168">
        <v>0</v>
      </c>
    </row>
    <row r="44" spans="2:56" ht="19.5" customHeight="1">
      <c r="B44" s="1638"/>
      <c r="C44" s="1639"/>
      <c r="D44" s="1639"/>
      <c r="E44" s="1639"/>
      <c r="F44" s="1639"/>
      <c r="G44" s="1639"/>
      <c r="H44" s="1639"/>
      <c r="I44" s="1639"/>
      <c r="K44" s="170">
        <v>61</v>
      </c>
      <c r="L44" s="171">
        <v>0</v>
      </c>
      <c r="M44" s="172">
        <v>0</v>
      </c>
      <c r="N44" s="171"/>
      <c r="O44" s="172"/>
      <c r="P44" s="171"/>
      <c r="Q44" s="172"/>
      <c r="R44" s="1635"/>
      <c r="S44" s="163">
        <v>61</v>
      </c>
      <c r="T44" s="164"/>
      <c r="U44" s="164"/>
      <c r="V44" s="163">
        <v>61</v>
      </c>
      <c r="W44" s="164"/>
      <c r="X44" s="164"/>
      <c r="Y44" s="163">
        <v>61</v>
      </c>
      <c r="Z44" s="164"/>
      <c r="AA44" s="164"/>
      <c r="AB44" s="1066"/>
      <c r="AC44" s="1080">
        <v>0</v>
      </c>
      <c r="AD44" s="1080">
        <v>0</v>
      </c>
      <c r="AE44" s="1081"/>
      <c r="AF44" s="1080">
        <v>0</v>
      </c>
      <c r="AG44" s="1080">
        <v>0</v>
      </c>
      <c r="AH44" s="1081"/>
      <c r="AI44" s="1080">
        <v>0</v>
      </c>
      <c r="AJ44" s="1080">
        <v>0</v>
      </c>
      <c r="AK44" s="1080"/>
      <c r="AL44" s="1072"/>
      <c r="AN44" s="168"/>
      <c r="AP44" s="168"/>
      <c r="AQ44" s="1076"/>
      <c r="AR44" s="168"/>
      <c r="AT44" s="168"/>
      <c r="AV44" s="168"/>
      <c r="AW44" s="1076"/>
      <c r="AX44" s="168"/>
      <c r="AZ44" s="168"/>
      <c r="BB44" s="168"/>
      <c r="BC44" s="1076"/>
      <c r="BD44" s="168"/>
    </row>
    <row r="45" spans="2:56" ht="33.75" customHeight="1">
      <c r="C45" s="1937" t="s">
        <v>447</v>
      </c>
      <c r="D45" s="1937"/>
      <c r="E45" s="1937"/>
      <c r="F45" s="148"/>
      <c r="G45" s="177"/>
      <c r="H45" s="177"/>
      <c r="I45" s="177"/>
      <c r="K45" s="170">
        <v>62</v>
      </c>
      <c r="L45" s="171">
        <v>0</v>
      </c>
      <c r="M45" s="172">
        <v>0</v>
      </c>
      <c r="N45" s="171"/>
      <c r="O45" s="172"/>
      <c r="P45" s="171"/>
      <c r="Q45" s="172"/>
      <c r="R45" s="1574"/>
      <c r="S45" s="163">
        <v>62</v>
      </c>
      <c r="T45" s="164">
        <v>0</v>
      </c>
      <c r="U45" s="164">
        <v>0</v>
      </c>
      <c r="V45" s="163">
        <v>62</v>
      </c>
      <c r="W45" s="164">
        <v>0</v>
      </c>
      <c r="X45" s="164">
        <v>0</v>
      </c>
      <c r="Y45" s="163">
        <v>62</v>
      </c>
      <c r="Z45" s="164">
        <v>0</v>
      </c>
      <c r="AA45" s="164">
        <v>0</v>
      </c>
      <c r="AB45" s="1066"/>
      <c r="AC45" s="1080">
        <v>0</v>
      </c>
      <c r="AD45" s="1080">
        <v>0</v>
      </c>
      <c r="AE45" s="1081">
        <v>0</v>
      </c>
      <c r="AF45" s="1080">
        <v>0</v>
      </c>
      <c r="AG45" s="1080">
        <v>0</v>
      </c>
      <c r="AH45" s="1081">
        <v>0</v>
      </c>
      <c r="AI45" s="1080">
        <v>0</v>
      </c>
      <c r="AJ45" s="1080">
        <v>0</v>
      </c>
      <c r="AK45" s="1080">
        <v>0</v>
      </c>
      <c r="AL45" s="1072"/>
      <c r="AM45" s="1075">
        <v>7694</v>
      </c>
      <c r="AN45" s="168">
        <v>0</v>
      </c>
      <c r="AO45" s="1075">
        <v>5922</v>
      </c>
      <c r="AP45" s="168">
        <v>0</v>
      </c>
      <c r="AQ45" s="1076">
        <v>13616</v>
      </c>
      <c r="AR45" s="168">
        <v>0</v>
      </c>
      <c r="AS45" s="1075">
        <v>772</v>
      </c>
      <c r="AT45" s="168">
        <v>0</v>
      </c>
      <c r="AU45" s="1075">
        <v>791</v>
      </c>
      <c r="AV45" s="168">
        <v>0</v>
      </c>
      <c r="AW45" s="1076">
        <v>1563</v>
      </c>
      <c r="AX45" s="168">
        <v>0</v>
      </c>
      <c r="AY45" s="1075">
        <v>1052</v>
      </c>
      <c r="AZ45" s="168">
        <v>0</v>
      </c>
      <c r="BA45" s="1075">
        <v>1511</v>
      </c>
      <c r="BB45" s="168">
        <v>0</v>
      </c>
      <c r="BC45" s="1076">
        <v>2563</v>
      </c>
      <c r="BD45" s="168">
        <v>0</v>
      </c>
    </row>
    <row r="46" spans="2:56" ht="33.75" customHeight="1">
      <c r="B46" s="157" t="s">
        <v>734</v>
      </c>
      <c r="C46" s="138" t="s">
        <v>548</v>
      </c>
      <c r="D46" s="138" t="s">
        <v>547</v>
      </c>
      <c r="E46" s="158" t="s">
        <v>550</v>
      </c>
      <c r="F46" s="159"/>
      <c r="G46" s="124"/>
      <c r="H46" s="124"/>
      <c r="I46" s="124"/>
      <c r="K46" s="170">
        <v>63</v>
      </c>
      <c r="L46" s="171">
        <v>0</v>
      </c>
      <c r="M46" s="172">
        <v>0</v>
      </c>
      <c r="N46" s="171"/>
      <c r="O46" s="172"/>
      <c r="P46" s="171"/>
      <c r="Q46" s="172"/>
      <c r="R46" s="1574"/>
      <c r="S46" s="163">
        <v>63</v>
      </c>
      <c r="T46" s="164">
        <v>0</v>
      </c>
      <c r="U46" s="164">
        <v>0</v>
      </c>
      <c r="V46" s="163">
        <v>63</v>
      </c>
      <c r="W46" s="164">
        <v>0</v>
      </c>
      <c r="X46" s="164">
        <v>0</v>
      </c>
      <c r="Y46" s="163">
        <v>63</v>
      </c>
      <c r="Z46" s="164">
        <v>0</v>
      </c>
      <c r="AA46" s="164">
        <v>0</v>
      </c>
      <c r="AB46" s="1066"/>
      <c r="AC46" s="1080">
        <v>0</v>
      </c>
      <c r="AD46" s="1080">
        <v>0</v>
      </c>
      <c r="AE46" s="1081">
        <v>0</v>
      </c>
      <c r="AF46" s="1080">
        <v>0</v>
      </c>
      <c r="AG46" s="1080">
        <v>0</v>
      </c>
      <c r="AH46" s="1081">
        <v>0</v>
      </c>
      <c r="AI46" s="1080">
        <v>0</v>
      </c>
      <c r="AJ46" s="1080">
        <v>0</v>
      </c>
      <c r="AK46" s="1080">
        <v>0</v>
      </c>
      <c r="AL46" s="1072"/>
      <c r="AM46" s="1075">
        <v>7694</v>
      </c>
      <c r="AN46" s="168">
        <v>0</v>
      </c>
      <c r="AO46" s="1075">
        <v>5922</v>
      </c>
      <c r="AP46" s="168">
        <v>0</v>
      </c>
      <c r="AQ46" s="1076">
        <v>13616</v>
      </c>
      <c r="AR46" s="168">
        <v>0</v>
      </c>
      <c r="AS46" s="1075">
        <v>772</v>
      </c>
      <c r="AT46" s="168">
        <v>0</v>
      </c>
      <c r="AU46" s="1075">
        <v>791</v>
      </c>
      <c r="AV46" s="168">
        <v>0</v>
      </c>
      <c r="AW46" s="1076">
        <v>1563</v>
      </c>
      <c r="AX46" s="168">
        <v>0</v>
      </c>
      <c r="AY46" s="1075">
        <v>1052</v>
      </c>
      <c r="AZ46" s="168">
        <v>0</v>
      </c>
      <c r="BA46" s="1075">
        <v>1511</v>
      </c>
      <c r="BB46" s="168">
        <v>0</v>
      </c>
      <c r="BC46" s="1076">
        <v>2563</v>
      </c>
      <c r="BD46" s="168">
        <v>0</v>
      </c>
    </row>
    <row r="47" spans="2:56" ht="33.75" customHeight="1">
      <c r="B47" s="1077" t="s">
        <v>397</v>
      </c>
      <c r="C47" s="1078">
        <v>8393</v>
      </c>
      <c r="D47" s="1078">
        <v>7249</v>
      </c>
      <c r="E47" s="1078">
        <v>15642</v>
      </c>
      <c r="F47" s="1079"/>
      <c r="G47" s="1934" t="s">
        <v>447</v>
      </c>
      <c r="H47" s="1934"/>
      <c r="I47" s="1934"/>
      <c r="K47" s="170">
        <v>64</v>
      </c>
      <c r="L47" s="171">
        <v>0</v>
      </c>
      <c r="M47" s="172">
        <v>0</v>
      </c>
      <c r="N47" s="171"/>
      <c r="O47" s="172"/>
      <c r="P47" s="171"/>
      <c r="Q47" s="172"/>
      <c r="R47" s="1574"/>
      <c r="S47" s="163">
        <v>64</v>
      </c>
      <c r="T47" s="164">
        <v>0</v>
      </c>
      <c r="U47" s="164">
        <v>0</v>
      </c>
      <c r="V47" s="163">
        <v>64</v>
      </c>
      <c r="W47" s="164">
        <v>0</v>
      </c>
      <c r="X47" s="164">
        <v>0</v>
      </c>
      <c r="Y47" s="163">
        <v>64</v>
      </c>
      <c r="Z47" s="164">
        <v>0</v>
      </c>
      <c r="AA47" s="164">
        <v>0</v>
      </c>
      <c r="AB47" s="1066"/>
      <c r="AC47" s="1080">
        <v>0</v>
      </c>
      <c r="AD47" s="1080">
        <v>0</v>
      </c>
      <c r="AE47" s="1081">
        <v>0</v>
      </c>
      <c r="AF47" s="1080">
        <v>0</v>
      </c>
      <c r="AG47" s="1080">
        <v>0</v>
      </c>
      <c r="AH47" s="1081">
        <v>0</v>
      </c>
      <c r="AI47" s="1080">
        <v>0</v>
      </c>
      <c r="AJ47" s="1080">
        <v>0</v>
      </c>
      <c r="AK47" s="1080">
        <v>0</v>
      </c>
      <c r="AL47" s="1072"/>
      <c r="AM47" s="1075">
        <v>7694</v>
      </c>
      <c r="AN47" s="168">
        <v>0</v>
      </c>
      <c r="AO47" s="1075">
        <v>5922</v>
      </c>
      <c r="AP47" s="168">
        <v>0</v>
      </c>
      <c r="AQ47" s="1076">
        <v>13616</v>
      </c>
      <c r="AR47" s="168">
        <v>0</v>
      </c>
      <c r="AS47" s="1075">
        <v>772</v>
      </c>
      <c r="AT47" s="168">
        <v>0</v>
      </c>
      <c r="AU47" s="1075">
        <v>791</v>
      </c>
      <c r="AV47" s="168">
        <v>0</v>
      </c>
      <c r="AW47" s="1076">
        <v>1563</v>
      </c>
      <c r="AX47" s="168">
        <v>0</v>
      </c>
      <c r="AY47" s="1075">
        <v>1052</v>
      </c>
      <c r="AZ47" s="168">
        <v>0</v>
      </c>
      <c r="BA47" s="1075">
        <v>1511</v>
      </c>
      <c r="BB47" s="168">
        <v>0</v>
      </c>
      <c r="BC47" s="1076">
        <v>2563</v>
      </c>
      <c r="BD47" s="168">
        <v>0</v>
      </c>
    </row>
    <row r="48" spans="2:56" ht="33.75" customHeight="1">
      <c r="B48" s="1077" t="s">
        <v>398</v>
      </c>
      <c r="C48" s="1078">
        <v>930</v>
      </c>
      <c r="D48" s="1078">
        <v>776</v>
      </c>
      <c r="E48" s="1078">
        <v>1706</v>
      </c>
      <c r="F48" s="1079"/>
      <c r="G48" s="1938" t="s">
        <v>403</v>
      </c>
      <c r="H48" s="1938"/>
      <c r="I48" s="1938"/>
      <c r="K48" s="170">
        <v>65</v>
      </c>
      <c r="L48" s="171">
        <v>0</v>
      </c>
      <c r="M48" s="172">
        <v>0</v>
      </c>
      <c r="N48" s="171"/>
      <c r="O48" s="172"/>
      <c r="P48" s="171"/>
      <c r="Q48" s="172"/>
      <c r="R48" s="1574"/>
      <c r="S48" s="163">
        <v>65</v>
      </c>
      <c r="T48" s="164">
        <v>0</v>
      </c>
      <c r="U48" s="164">
        <v>0</v>
      </c>
      <c r="V48" s="163">
        <v>65</v>
      </c>
      <c r="W48" s="164">
        <v>0</v>
      </c>
      <c r="X48" s="164">
        <v>0</v>
      </c>
      <c r="Y48" s="163">
        <v>65</v>
      </c>
      <c r="Z48" s="164">
        <v>0</v>
      </c>
      <c r="AA48" s="164">
        <v>0</v>
      </c>
      <c r="AB48" s="1066"/>
      <c r="AC48" s="1080">
        <v>0</v>
      </c>
      <c r="AD48" s="1080">
        <v>0</v>
      </c>
      <c r="AE48" s="1081">
        <v>0</v>
      </c>
      <c r="AF48" s="1080">
        <v>0</v>
      </c>
      <c r="AG48" s="1080">
        <v>0</v>
      </c>
      <c r="AH48" s="1081">
        <v>0</v>
      </c>
      <c r="AI48" s="1080">
        <v>0</v>
      </c>
      <c r="AJ48" s="1080">
        <v>0</v>
      </c>
      <c r="AK48" s="1080">
        <v>0</v>
      </c>
      <c r="AL48" s="1072"/>
      <c r="AM48" s="1075">
        <v>7694</v>
      </c>
      <c r="AN48" s="168">
        <v>0</v>
      </c>
      <c r="AO48" s="1075">
        <v>5922</v>
      </c>
      <c r="AP48" s="168">
        <v>0</v>
      </c>
      <c r="AQ48" s="1076">
        <v>13616</v>
      </c>
      <c r="AR48" s="168">
        <v>0</v>
      </c>
      <c r="AS48" s="1075">
        <v>772</v>
      </c>
      <c r="AT48" s="168">
        <v>0</v>
      </c>
      <c r="AU48" s="1075">
        <v>791</v>
      </c>
      <c r="AV48" s="168">
        <v>0</v>
      </c>
      <c r="AW48" s="1076">
        <v>1563</v>
      </c>
      <c r="AX48" s="168">
        <v>0</v>
      </c>
      <c r="AY48" s="1075">
        <v>1052</v>
      </c>
      <c r="AZ48" s="168">
        <v>0</v>
      </c>
      <c r="BA48" s="1075">
        <v>1511</v>
      </c>
      <c r="BB48" s="168">
        <v>0</v>
      </c>
      <c r="BC48" s="1076">
        <v>2563</v>
      </c>
      <c r="BD48" s="168">
        <v>0</v>
      </c>
    </row>
    <row r="49" spans="2:56" ht="33.75" customHeight="1">
      <c r="B49" s="1077" t="s">
        <v>401</v>
      </c>
      <c r="C49" s="1078">
        <v>133</v>
      </c>
      <c r="D49" s="1078">
        <v>119</v>
      </c>
      <c r="E49" s="1078">
        <v>252</v>
      </c>
      <c r="F49" s="1079"/>
      <c r="G49" s="138" t="s">
        <v>548</v>
      </c>
      <c r="H49" s="138" t="s">
        <v>547</v>
      </c>
      <c r="I49" s="158" t="s">
        <v>550</v>
      </c>
      <c r="K49" s="170">
        <v>66</v>
      </c>
      <c r="L49" s="171">
        <v>0</v>
      </c>
      <c r="M49" s="172">
        <v>0</v>
      </c>
      <c r="N49" s="171"/>
      <c r="O49" s="172"/>
      <c r="P49" s="171"/>
      <c r="Q49" s="172"/>
      <c r="R49" s="1574"/>
      <c r="S49" s="163">
        <v>66</v>
      </c>
      <c r="T49" s="164">
        <v>0</v>
      </c>
      <c r="U49" s="164">
        <v>0</v>
      </c>
      <c r="V49" s="163">
        <v>66</v>
      </c>
      <c r="W49" s="164">
        <v>0</v>
      </c>
      <c r="X49" s="164">
        <v>0</v>
      </c>
      <c r="Y49" s="163">
        <v>66</v>
      </c>
      <c r="Z49" s="164">
        <v>0</v>
      </c>
      <c r="AA49" s="164">
        <v>0</v>
      </c>
      <c r="AB49" s="1066"/>
      <c r="AC49" s="1080">
        <v>0</v>
      </c>
      <c r="AD49" s="1080">
        <v>0</v>
      </c>
      <c r="AE49" s="1081">
        <v>0</v>
      </c>
      <c r="AF49" s="1080">
        <v>0</v>
      </c>
      <c r="AG49" s="1080">
        <v>0</v>
      </c>
      <c r="AH49" s="1081">
        <v>0</v>
      </c>
      <c r="AI49" s="1080">
        <v>0</v>
      </c>
      <c r="AJ49" s="1080">
        <v>0</v>
      </c>
      <c r="AK49" s="1080">
        <v>0</v>
      </c>
      <c r="AL49" s="1072"/>
      <c r="AM49" s="1075">
        <v>7694</v>
      </c>
      <c r="AN49" s="168">
        <v>0</v>
      </c>
      <c r="AO49" s="1075">
        <v>5922</v>
      </c>
      <c r="AP49" s="168">
        <v>0</v>
      </c>
      <c r="AQ49" s="1076">
        <v>13616</v>
      </c>
      <c r="AR49" s="168">
        <v>0</v>
      </c>
      <c r="AS49" s="1075">
        <v>772</v>
      </c>
      <c r="AT49" s="168">
        <v>0</v>
      </c>
      <c r="AU49" s="1075">
        <v>791</v>
      </c>
      <c r="AV49" s="168">
        <v>0</v>
      </c>
      <c r="AW49" s="1076">
        <v>1563</v>
      </c>
      <c r="AX49" s="168">
        <v>0</v>
      </c>
      <c r="AY49" s="1075">
        <v>1052</v>
      </c>
      <c r="AZ49" s="168">
        <v>0</v>
      </c>
      <c r="BA49" s="1075">
        <v>1511</v>
      </c>
      <c r="BB49" s="168">
        <v>0</v>
      </c>
      <c r="BC49" s="1076">
        <v>2563</v>
      </c>
      <c r="BD49" s="168">
        <v>0</v>
      </c>
    </row>
    <row r="50" spans="2:56" ht="33.75" customHeight="1">
      <c r="B50" s="1077" t="s">
        <v>402</v>
      </c>
      <c r="C50" s="1078">
        <v>59</v>
      </c>
      <c r="D50" s="1078">
        <v>64</v>
      </c>
      <c r="E50" s="1078">
        <v>123</v>
      </c>
      <c r="F50" s="1079"/>
      <c r="G50" s="138"/>
      <c r="H50" s="138"/>
      <c r="I50" s="158"/>
      <c r="K50" s="170">
        <v>67</v>
      </c>
      <c r="L50" s="171">
        <v>0</v>
      </c>
      <c r="M50" s="172">
        <v>0</v>
      </c>
      <c r="N50" s="171"/>
      <c r="O50" s="172"/>
      <c r="P50" s="171"/>
      <c r="Q50" s="172"/>
      <c r="R50" s="1574"/>
      <c r="S50" s="163">
        <v>67</v>
      </c>
      <c r="T50" s="164">
        <v>0</v>
      </c>
      <c r="U50" s="164">
        <v>0</v>
      </c>
      <c r="V50" s="163">
        <v>67</v>
      </c>
      <c r="W50" s="164">
        <v>0</v>
      </c>
      <c r="X50" s="164">
        <v>0</v>
      </c>
      <c r="Y50" s="163">
        <v>67</v>
      </c>
      <c r="Z50" s="164">
        <v>0</v>
      </c>
      <c r="AA50" s="164">
        <v>0</v>
      </c>
      <c r="AB50" s="1066"/>
      <c r="AC50" s="1080">
        <v>0</v>
      </c>
      <c r="AD50" s="1080">
        <v>0</v>
      </c>
      <c r="AE50" s="1081">
        <v>0</v>
      </c>
      <c r="AF50" s="1080">
        <v>0</v>
      </c>
      <c r="AG50" s="1080">
        <v>0</v>
      </c>
      <c r="AH50" s="1081">
        <v>0</v>
      </c>
      <c r="AI50" s="1080">
        <v>0</v>
      </c>
      <c r="AJ50" s="1080">
        <v>0</v>
      </c>
      <c r="AK50" s="1080">
        <v>0</v>
      </c>
      <c r="AL50" s="1072"/>
      <c r="AM50" s="1075">
        <v>7694</v>
      </c>
      <c r="AN50" s="168">
        <v>0</v>
      </c>
      <c r="AO50" s="1075">
        <v>5922</v>
      </c>
      <c r="AP50" s="168">
        <v>0</v>
      </c>
      <c r="AQ50" s="1076">
        <v>13616</v>
      </c>
      <c r="AR50" s="168">
        <v>0</v>
      </c>
      <c r="AS50" s="1075">
        <v>772</v>
      </c>
      <c r="AT50" s="168">
        <v>0</v>
      </c>
      <c r="AU50" s="1075">
        <v>791</v>
      </c>
      <c r="AV50" s="168">
        <v>0</v>
      </c>
      <c r="AW50" s="1076">
        <v>1563</v>
      </c>
      <c r="AX50" s="168">
        <v>0</v>
      </c>
      <c r="AY50" s="1075">
        <v>1052</v>
      </c>
      <c r="AZ50" s="168">
        <v>0</v>
      </c>
      <c r="BA50" s="1075">
        <v>1511</v>
      </c>
      <c r="BB50" s="168">
        <v>0</v>
      </c>
      <c r="BC50" s="1076">
        <v>2563</v>
      </c>
      <c r="BD50" s="168">
        <v>0</v>
      </c>
    </row>
    <row r="51" spans="2:56" ht="33.75" customHeight="1">
      <c r="B51" s="1077" t="s">
        <v>404</v>
      </c>
      <c r="C51" s="1078">
        <v>8</v>
      </c>
      <c r="D51" s="1078">
        <v>12</v>
      </c>
      <c r="E51" s="1078">
        <v>20</v>
      </c>
      <c r="F51" s="1079"/>
      <c r="G51" s="1085"/>
      <c r="H51" s="1085"/>
      <c r="I51" s="1085"/>
      <c r="K51" s="170">
        <v>68</v>
      </c>
      <c r="L51" s="178">
        <v>0</v>
      </c>
      <c r="M51" s="179">
        <v>0</v>
      </c>
      <c r="N51" s="178"/>
      <c r="O51" s="179"/>
      <c r="P51" s="178"/>
      <c r="Q51" s="179"/>
      <c r="R51" s="1574"/>
      <c r="S51" s="163">
        <v>68</v>
      </c>
      <c r="T51" s="164">
        <v>0</v>
      </c>
      <c r="U51" s="164">
        <v>0</v>
      </c>
      <c r="V51" s="163">
        <v>68</v>
      </c>
      <c r="W51" s="164">
        <v>0</v>
      </c>
      <c r="X51" s="164">
        <v>0</v>
      </c>
      <c r="Y51" s="163">
        <v>68</v>
      </c>
      <c r="Z51" s="164">
        <v>0</v>
      </c>
      <c r="AA51" s="164">
        <v>0</v>
      </c>
      <c r="AB51" s="1066"/>
      <c r="AC51" s="1080">
        <v>0</v>
      </c>
      <c r="AD51" s="1080">
        <v>0</v>
      </c>
      <c r="AE51" s="1081">
        <v>0</v>
      </c>
      <c r="AF51" s="1080">
        <v>0</v>
      </c>
      <c r="AG51" s="1080">
        <v>0</v>
      </c>
      <c r="AH51" s="1081">
        <v>0</v>
      </c>
      <c r="AI51" s="1080">
        <v>0</v>
      </c>
      <c r="AJ51" s="1080">
        <v>0</v>
      </c>
      <c r="AK51" s="1080">
        <v>0</v>
      </c>
      <c r="AL51" s="1072"/>
      <c r="AM51" s="1075">
        <v>7694</v>
      </c>
      <c r="AN51" s="168">
        <v>0</v>
      </c>
      <c r="AO51" s="1075">
        <v>5922</v>
      </c>
      <c r="AP51" s="168">
        <v>0</v>
      </c>
      <c r="AQ51" s="1076">
        <v>13616</v>
      </c>
      <c r="AR51" s="168">
        <v>0</v>
      </c>
      <c r="AS51" s="1075">
        <v>772</v>
      </c>
      <c r="AT51" s="168">
        <v>0</v>
      </c>
      <c r="AU51" s="1075">
        <v>791</v>
      </c>
      <c r="AV51" s="168">
        <v>0</v>
      </c>
      <c r="AW51" s="1076">
        <v>1563</v>
      </c>
      <c r="AX51" s="168">
        <v>0</v>
      </c>
      <c r="AY51" s="1075">
        <v>1052</v>
      </c>
      <c r="AZ51" s="168">
        <v>0</v>
      </c>
      <c r="BA51" s="1075">
        <v>1511</v>
      </c>
      <c r="BB51" s="168">
        <v>0</v>
      </c>
      <c r="BC51" s="1076">
        <v>2563</v>
      </c>
      <c r="BD51" s="168">
        <v>0</v>
      </c>
    </row>
    <row r="52" spans="2:56" ht="33.75" customHeight="1">
      <c r="B52" s="1077" t="s">
        <v>405</v>
      </c>
      <c r="C52" s="1078">
        <v>2</v>
      </c>
      <c r="D52" s="1078">
        <v>8</v>
      </c>
      <c r="E52" s="1078">
        <v>10</v>
      </c>
      <c r="F52" s="1079"/>
      <c r="G52" s="1939" t="s">
        <v>407</v>
      </c>
      <c r="H52" s="1939"/>
      <c r="I52" s="1939"/>
      <c r="K52" s="180" t="s">
        <v>447</v>
      </c>
      <c r="L52" s="181">
        <v>7703</v>
      </c>
      <c r="M52" s="1649">
        <v>5925</v>
      </c>
      <c r="N52" s="181">
        <v>772</v>
      </c>
      <c r="O52" s="1649">
        <v>792</v>
      </c>
      <c r="P52" s="181">
        <v>1052</v>
      </c>
      <c r="Q52" s="1649">
        <v>1511</v>
      </c>
      <c r="R52" s="1574"/>
      <c r="S52" s="183" t="s">
        <v>447</v>
      </c>
      <c r="T52" s="184">
        <v>-7694</v>
      </c>
      <c r="U52" s="184">
        <v>5922</v>
      </c>
      <c r="V52" s="1086"/>
      <c r="W52" s="184">
        <v>-772</v>
      </c>
      <c r="X52" s="184">
        <v>791</v>
      </c>
      <c r="Y52" s="1086"/>
      <c r="Z52" s="184">
        <v>-1052</v>
      </c>
      <c r="AA52" s="184">
        <v>1511</v>
      </c>
      <c r="AB52" s="1066"/>
      <c r="AC52" s="1087">
        <v>207190</v>
      </c>
      <c r="AD52" s="1087">
        <v>159203</v>
      </c>
      <c r="AE52" s="1088">
        <v>348971</v>
      </c>
      <c r="AF52" s="1087">
        <v>21044</v>
      </c>
      <c r="AG52" s="1087">
        <v>21291</v>
      </c>
      <c r="AH52" s="1088">
        <v>40420</v>
      </c>
      <c r="AI52" s="1087">
        <v>29340</v>
      </c>
      <c r="AJ52" s="1087">
        <v>42141</v>
      </c>
      <c r="AK52" s="1087">
        <v>68588</v>
      </c>
      <c r="AL52" s="1072"/>
      <c r="AM52" s="187" t="s">
        <v>412</v>
      </c>
      <c r="AO52" s="187" t="s">
        <v>412</v>
      </c>
      <c r="AQ52" s="187" t="s">
        <v>412</v>
      </c>
      <c r="AS52" s="187" t="s">
        <v>412</v>
      </c>
      <c r="AU52" s="187" t="s">
        <v>412</v>
      </c>
      <c r="AW52" s="187" t="s">
        <v>412</v>
      </c>
      <c r="AY52" s="187" t="s">
        <v>412</v>
      </c>
      <c r="BA52" s="187" t="s">
        <v>412</v>
      </c>
      <c r="BC52" s="187" t="s">
        <v>412</v>
      </c>
    </row>
    <row r="53" spans="2:56" ht="29.25" customHeight="1">
      <c r="B53" s="1077" t="s">
        <v>406</v>
      </c>
      <c r="C53" s="1078">
        <v>2</v>
      </c>
      <c r="D53" s="1078">
        <v>0</v>
      </c>
      <c r="E53" s="1078">
        <v>2</v>
      </c>
      <c r="F53" s="1079"/>
      <c r="G53" s="138" t="s">
        <v>548</v>
      </c>
      <c r="H53" s="138" t="s">
        <v>547</v>
      </c>
      <c r="I53" s="158" t="s">
        <v>550</v>
      </c>
      <c r="K53" s="1066"/>
      <c r="L53" s="188">
        <v>0.56523334311711182</v>
      </c>
      <c r="M53" s="188">
        <v>0.43476665688288818</v>
      </c>
      <c r="N53" s="188">
        <v>0.49360613810741688</v>
      </c>
      <c r="O53" s="188">
        <v>0.50639386189258317</v>
      </c>
      <c r="P53" s="188">
        <v>0.41045649629340619</v>
      </c>
      <c r="Q53" s="188">
        <v>0.58954350370659381</v>
      </c>
      <c r="R53" s="1574"/>
      <c r="S53" s="1066"/>
      <c r="T53" s="1066"/>
      <c r="U53" s="1066"/>
      <c r="V53" s="1086"/>
      <c r="W53" s="1066"/>
      <c r="X53" s="1066"/>
      <c r="Y53" s="1086"/>
      <c r="Z53" s="1066"/>
      <c r="AA53" s="1066"/>
      <c r="AB53" s="1066"/>
      <c r="AC53" s="1089">
        <v>26.897312735297938</v>
      </c>
      <c r="AD53" s="1089">
        <v>26.869704641350211</v>
      </c>
      <c r="AE53" s="1089">
        <v>25.606912239506897</v>
      </c>
      <c r="AF53" s="1089">
        <v>27.259067357512954</v>
      </c>
      <c r="AG53" s="1089">
        <v>26.882575757575758</v>
      </c>
      <c r="AH53" s="1089">
        <v>25.843989769820972</v>
      </c>
      <c r="AI53" s="1089">
        <v>27.889733840304181</v>
      </c>
      <c r="AJ53" s="1089">
        <v>27.889477167438784</v>
      </c>
      <c r="AK53" s="1089">
        <v>26.760827155676942</v>
      </c>
      <c r="AL53" s="1072"/>
      <c r="AM53" s="1075">
        <v>3847</v>
      </c>
      <c r="AO53" s="1075">
        <v>2961</v>
      </c>
      <c r="AQ53" s="1075">
        <v>6808</v>
      </c>
      <c r="AS53" s="1075">
        <v>386</v>
      </c>
      <c r="AU53" s="1075">
        <v>395.5</v>
      </c>
      <c r="AW53" s="1075">
        <v>781.5</v>
      </c>
      <c r="AY53" s="1075">
        <v>526</v>
      </c>
      <c r="BA53" s="1075">
        <v>755.5</v>
      </c>
      <c r="BB53" s="168"/>
      <c r="BC53" s="1075">
        <v>1281.5</v>
      </c>
    </row>
    <row r="54" spans="2:56" ht="29.25" customHeight="1">
      <c r="B54" s="1077" t="s">
        <v>408</v>
      </c>
      <c r="C54" s="1078">
        <v>0</v>
      </c>
      <c r="D54" s="1078">
        <v>0</v>
      </c>
      <c r="E54" s="1078">
        <v>0</v>
      </c>
      <c r="F54" s="1079"/>
      <c r="G54" s="138"/>
      <c r="H54" s="138"/>
      <c r="I54" s="158"/>
      <c r="K54" s="1066"/>
      <c r="L54" s="1075"/>
      <c r="M54" s="1075"/>
      <c r="N54" s="503"/>
      <c r="R54" s="1574"/>
      <c r="S54" s="1066"/>
      <c r="T54" s="1066"/>
      <c r="U54" s="1066"/>
      <c r="V54" s="1086"/>
      <c r="W54" s="1066"/>
      <c r="X54" s="1066"/>
      <c r="Y54" s="1086"/>
      <c r="Z54" s="1066"/>
      <c r="AA54" s="1066"/>
      <c r="AB54" s="1066"/>
      <c r="AC54" s="1879" t="s">
        <v>413</v>
      </c>
      <c r="AD54" s="1879"/>
      <c r="AE54" s="1879"/>
      <c r="AF54" s="142" t="s">
        <v>414</v>
      </c>
      <c r="AG54" s="143"/>
      <c r="AH54" s="1090"/>
      <c r="AI54" s="142" t="s">
        <v>415</v>
      </c>
      <c r="AJ54" s="143"/>
      <c r="AK54" s="1090"/>
      <c r="AL54" s="1072"/>
      <c r="AN54" s="168">
        <v>26.968298109010011</v>
      </c>
      <c r="AP54" s="168">
        <v>26.864224137931036</v>
      </c>
      <c r="AR54" s="168">
        <v>26.922884012539186</v>
      </c>
      <c r="AT54" s="168">
        <v>27.0234375</v>
      </c>
      <c r="AV54" s="168">
        <v>26.740476190476191</v>
      </c>
      <c r="AX54" s="168">
        <v>26.865183246073297</v>
      </c>
      <c r="AZ54" s="168">
        <v>27.653658536585365</v>
      </c>
      <c r="BB54" s="168">
        <v>27.720238095238095</v>
      </c>
      <c r="BD54" s="168">
        <v>27.690371991247265</v>
      </c>
    </row>
    <row r="55" spans="2:56" ht="29.25" customHeight="1">
      <c r="B55" s="1082" t="s">
        <v>409</v>
      </c>
      <c r="C55" s="1078">
        <v>0</v>
      </c>
      <c r="D55" s="1078">
        <v>0</v>
      </c>
      <c r="E55" s="1078">
        <v>0</v>
      </c>
      <c r="F55" s="1079"/>
      <c r="G55" s="177"/>
      <c r="H55" s="177"/>
      <c r="I55" s="177"/>
      <c r="K55" s="1066"/>
      <c r="L55" s="1075"/>
      <c r="M55" s="1075"/>
      <c r="N55" s="503"/>
      <c r="R55" s="1574"/>
      <c r="S55" s="1066"/>
      <c r="T55" s="1066"/>
      <c r="U55" s="1066"/>
      <c r="V55" s="1086"/>
      <c r="W55" s="1066"/>
      <c r="X55" s="1066"/>
      <c r="Y55" s="1086"/>
      <c r="Z55" s="1066"/>
      <c r="AA55" s="1066"/>
      <c r="AB55" s="1066"/>
      <c r="AC55" s="143" t="s">
        <v>548</v>
      </c>
      <c r="AD55" s="143" t="s">
        <v>547</v>
      </c>
      <c r="AE55" s="142" t="s">
        <v>550</v>
      </c>
      <c r="AF55" s="143" t="s">
        <v>548</v>
      </c>
      <c r="AG55" s="143" t="s">
        <v>547</v>
      </c>
      <c r="AH55" s="142" t="s">
        <v>550</v>
      </c>
      <c r="AI55" s="143" t="s">
        <v>548</v>
      </c>
      <c r="AJ55" s="143" t="s">
        <v>547</v>
      </c>
      <c r="AK55" s="142" t="s">
        <v>550</v>
      </c>
      <c r="AL55" s="1072"/>
      <c r="AN55" s="192" t="s">
        <v>1411</v>
      </c>
      <c r="AP55" s="192" t="s">
        <v>1409</v>
      </c>
      <c r="AR55" s="192" t="s">
        <v>1411</v>
      </c>
      <c r="AT55" s="192" t="s">
        <v>1414</v>
      </c>
      <c r="AV55" s="192" t="s">
        <v>1415</v>
      </c>
      <c r="AX55" s="192" t="s">
        <v>1409</v>
      </c>
      <c r="AZ55" s="192" t="s">
        <v>1418</v>
      </c>
      <c r="BB55" s="192" t="s">
        <v>1419</v>
      </c>
      <c r="BD55" s="192" t="s">
        <v>1419</v>
      </c>
    </row>
    <row r="56" spans="2:56" ht="29.25" customHeight="1">
      <c r="B56" s="1083" t="s">
        <v>550</v>
      </c>
      <c r="C56" s="1084">
        <v>9527</v>
      </c>
      <c r="D56" s="1084">
        <v>8228</v>
      </c>
      <c r="E56" s="1084">
        <v>17755</v>
      </c>
      <c r="F56" s="1079"/>
      <c r="G56" s="177"/>
      <c r="H56" s="177"/>
      <c r="I56" s="177"/>
      <c r="K56" s="1066"/>
      <c r="L56" s="1075"/>
      <c r="M56" s="1075"/>
      <c r="N56" s="503"/>
      <c r="R56" s="1574"/>
      <c r="S56" s="1066"/>
      <c r="T56" s="1066"/>
      <c r="U56" s="1066"/>
      <c r="V56" s="1086"/>
      <c r="W56" s="1066"/>
      <c r="X56" s="1066"/>
      <c r="Y56" s="1086"/>
      <c r="Z56" s="1066"/>
      <c r="AA56" s="1066"/>
      <c r="AB56" s="1066"/>
      <c r="AC56" s="193" t="s">
        <v>1420</v>
      </c>
      <c r="AD56" s="193" t="s">
        <v>1420</v>
      </c>
      <c r="AE56" s="194" t="s">
        <v>1421</v>
      </c>
      <c r="AF56" s="193" t="s">
        <v>1414</v>
      </c>
      <c r="AG56" s="193" t="s">
        <v>1420</v>
      </c>
      <c r="AH56" s="193" t="s">
        <v>1421</v>
      </c>
      <c r="AI56" s="193" t="s">
        <v>1414</v>
      </c>
      <c r="AJ56" s="193" t="s">
        <v>1414</v>
      </c>
      <c r="AK56" s="193" t="s">
        <v>1420</v>
      </c>
      <c r="AL56" s="1072"/>
    </row>
    <row r="57" spans="2:56" ht="21" customHeight="1">
      <c r="B57" s="124"/>
      <c r="C57" s="124"/>
      <c r="D57" s="124"/>
      <c r="E57" s="124"/>
      <c r="F57" s="124"/>
      <c r="G57" s="177"/>
      <c r="H57" s="177"/>
      <c r="I57" s="177"/>
      <c r="K57" s="1066"/>
      <c r="L57" s="1075"/>
      <c r="M57" s="1075"/>
      <c r="N57" s="503"/>
      <c r="R57" s="1574"/>
      <c r="S57" s="1066"/>
      <c r="T57" s="1066"/>
      <c r="U57" s="1066"/>
      <c r="V57" s="1086"/>
      <c r="W57" s="1066"/>
      <c r="X57" s="1066"/>
      <c r="Y57" s="1086"/>
      <c r="Z57" s="1066"/>
      <c r="AA57" s="1066"/>
      <c r="AB57" s="1066"/>
      <c r="AC57" s="192" t="s">
        <v>1399</v>
      </c>
      <c r="AD57" s="192" t="s">
        <v>1399</v>
      </c>
      <c r="AE57" s="195" t="s">
        <v>1422</v>
      </c>
      <c r="AF57" s="192" t="s">
        <v>1423</v>
      </c>
      <c r="AG57" s="192" t="s">
        <v>1399</v>
      </c>
      <c r="AH57" s="192" t="s">
        <v>1399</v>
      </c>
      <c r="AI57" s="192" t="s">
        <v>1399</v>
      </c>
      <c r="AJ57" s="192" t="s">
        <v>1399</v>
      </c>
      <c r="AK57" s="192" t="s">
        <v>1400</v>
      </c>
      <c r="AL57" s="1072"/>
    </row>
    <row r="58" spans="2:56" ht="21" customHeight="1">
      <c r="B58" s="124"/>
      <c r="C58" s="124"/>
      <c r="D58" s="124"/>
      <c r="E58" s="124"/>
      <c r="G58" s="177"/>
      <c r="H58" s="177"/>
      <c r="I58" s="177"/>
    </row>
    <row r="59" spans="2:56" ht="21" customHeight="1">
      <c r="B59" s="124"/>
      <c r="C59" s="124"/>
      <c r="D59" s="124"/>
      <c r="E59" s="124"/>
      <c r="G59" s="124"/>
      <c r="H59" s="124"/>
      <c r="I59" s="124"/>
    </row>
    <row r="60" spans="2:56" ht="21" customHeight="1">
      <c r="B60" s="124"/>
      <c r="C60" s="124"/>
      <c r="D60" s="124"/>
      <c r="E60" s="124"/>
    </row>
    <row r="61" spans="2:56" ht="21" customHeight="1">
      <c r="B61" s="124"/>
      <c r="C61" s="124"/>
      <c r="D61" s="124"/>
      <c r="E61" s="124"/>
    </row>
    <row r="62" spans="2:56" ht="21" customHeight="1">
      <c r="B62" s="124"/>
      <c r="C62" s="124"/>
      <c r="D62" s="124"/>
      <c r="E62" s="124"/>
    </row>
    <row r="63" spans="2:56" ht="21" customHeight="1">
      <c r="B63" s="124"/>
      <c r="C63" s="124"/>
      <c r="D63" s="124"/>
      <c r="E63" s="124"/>
    </row>
    <row r="64" spans="2:56" ht="21" customHeight="1">
      <c r="B64" s="124"/>
      <c r="C64" s="1879" t="s">
        <v>464</v>
      </c>
      <c r="D64" s="1879"/>
      <c r="E64" s="1879"/>
      <c r="F64" s="1879" t="s">
        <v>542</v>
      </c>
      <c r="G64" s="1879"/>
      <c r="H64" s="1879"/>
      <c r="I64" s="1879" t="s">
        <v>416</v>
      </c>
      <c r="J64" s="1879"/>
      <c r="K64" s="1879"/>
      <c r="L64" s="1879" t="s">
        <v>447</v>
      </c>
      <c r="M64" s="1879"/>
      <c r="N64" s="1879"/>
    </row>
    <row r="65" spans="1:56" ht="21" customHeight="1">
      <c r="B65" s="183" t="s">
        <v>390</v>
      </c>
      <c r="C65" s="138" t="s">
        <v>548</v>
      </c>
      <c r="D65" s="138" t="s">
        <v>547</v>
      </c>
      <c r="E65" s="138" t="s">
        <v>550</v>
      </c>
      <c r="F65" s="138" t="s">
        <v>548</v>
      </c>
      <c r="G65" s="138" t="s">
        <v>547</v>
      </c>
      <c r="H65" s="138" t="s">
        <v>550</v>
      </c>
      <c r="I65" s="138" t="s">
        <v>548</v>
      </c>
      <c r="J65" s="138" t="s">
        <v>547</v>
      </c>
      <c r="K65" s="138" t="s">
        <v>550</v>
      </c>
      <c r="L65" s="138" t="s">
        <v>548</v>
      </c>
      <c r="M65" s="138" t="s">
        <v>547</v>
      </c>
      <c r="N65" s="138" t="s">
        <v>550</v>
      </c>
      <c r="AI65" s="1576"/>
      <c r="AK65" s="1576"/>
    </row>
    <row r="66" spans="1:56" ht="21" customHeight="1">
      <c r="B66" s="1650">
        <v>21</v>
      </c>
      <c r="C66" s="1651">
        <v>3</v>
      </c>
      <c r="D66" s="1651">
        <v>0</v>
      </c>
      <c r="E66" s="1092">
        <v>3</v>
      </c>
      <c r="F66" s="1651">
        <v>0</v>
      </c>
      <c r="G66" s="1651">
        <v>0</v>
      </c>
      <c r="H66" s="198">
        <v>0</v>
      </c>
      <c r="I66" s="1651">
        <v>0</v>
      </c>
      <c r="J66" s="1651">
        <v>0</v>
      </c>
      <c r="K66" s="1092">
        <v>0</v>
      </c>
      <c r="L66" s="1651">
        <v>3</v>
      </c>
      <c r="M66" s="1651">
        <v>0</v>
      </c>
      <c r="N66" s="1651">
        <v>3</v>
      </c>
      <c r="AI66" s="1640"/>
      <c r="AJ66" s="1640"/>
      <c r="AK66" s="1640"/>
      <c r="AN66" s="1640"/>
      <c r="AP66" s="1640"/>
      <c r="AR66" s="1640"/>
      <c r="AT66" s="1640"/>
      <c r="AV66" s="1640"/>
      <c r="AX66" s="1640"/>
      <c r="AZ66" s="1640"/>
      <c r="BB66" s="1640"/>
      <c r="BD66" s="1640"/>
    </row>
    <row r="67" spans="1:56" ht="21" customHeight="1">
      <c r="B67" s="1650">
        <v>22</v>
      </c>
      <c r="C67" s="1651">
        <v>6</v>
      </c>
      <c r="D67" s="1651">
        <v>3</v>
      </c>
      <c r="E67" s="1092">
        <v>9</v>
      </c>
      <c r="F67" s="1651">
        <v>0</v>
      </c>
      <c r="G67" s="1651">
        <v>1</v>
      </c>
      <c r="H67" s="198">
        <v>1</v>
      </c>
      <c r="I67" s="1651">
        <v>0</v>
      </c>
      <c r="J67" s="1651">
        <v>0</v>
      </c>
      <c r="K67" s="1092">
        <v>0</v>
      </c>
      <c r="L67" s="1651">
        <v>6</v>
      </c>
      <c r="M67" s="1651">
        <v>4</v>
      </c>
      <c r="N67" s="1651">
        <v>10</v>
      </c>
      <c r="AI67" s="1640"/>
      <c r="AJ67" s="1640"/>
      <c r="AK67" s="1640"/>
      <c r="AN67" s="1640"/>
      <c r="AP67" s="1640"/>
      <c r="AR67" s="1640"/>
      <c r="AT67" s="1640"/>
      <c r="AV67" s="1640"/>
      <c r="AX67" s="1640"/>
      <c r="AZ67" s="1640"/>
      <c r="BB67" s="1640"/>
      <c r="BD67" s="1640"/>
    </row>
    <row r="68" spans="1:56" ht="21" customHeight="1">
      <c r="B68" s="1650">
        <v>23</v>
      </c>
      <c r="C68" s="1651">
        <v>105</v>
      </c>
      <c r="D68" s="1651">
        <v>68</v>
      </c>
      <c r="E68" s="1092">
        <v>173</v>
      </c>
      <c r="F68" s="1651">
        <v>9</v>
      </c>
      <c r="G68" s="1651">
        <v>7</v>
      </c>
      <c r="H68" s="198">
        <v>16</v>
      </c>
      <c r="I68" s="1651">
        <v>6</v>
      </c>
      <c r="J68" s="1651">
        <v>9</v>
      </c>
      <c r="K68" s="1092">
        <v>15</v>
      </c>
      <c r="L68" s="1651">
        <v>120</v>
      </c>
      <c r="M68" s="1651">
        <v>84</v>
      </c>
      <c r="N68" s="1651">
        <v>204</v>
      </c>
      <c r="AI68" s="1640"/>
      <c r="AJ68" s="1640"/>
      <c r="AK68" s="1640"/>
      <c r="AN68" s="1640"/>
      <c r="AP68" s="1640"/>
      <c r="AR68" s="1640"/>
      <c r="AT68" s="1640"/>
      <c r="AV68" s="1640"/>
      <c r="AX68" s="1640"/>
      <c r="AZ68" s="1640"/>
      <c r="BB68" s="1640"/>
      <c r="BD68" s="1640"/>
    </row>
    <row r="69" spans="1:56" ht="21" customHeight="1">
      <c r="B69" s="1091">
        <v>24</v>
      </c>
      <c r="C69" s="1651">
        <v>617</v>
      </c>
      <c r="D69" s="1651">
        <v>585</v>
      </c>
      <c r="E69" s="1092">
        <v>1202</v>
      </c>
      <c r="F69" s="1651">
        <v>64</v>
      </c>
      <c r="G69" s="1651">
        <v>85</v>
      </c>
      <c r="H69" s="198">
        <v>149</v>
      </c>
      <c r="I69" s="1651">
        <v>59</v>
      </c>
      <c r="J69" s="1651">
        <v>85</v>
      </c>
      <c r="K69" s="1092">
        <v>144</v>
      </c>
      <c r="L69" s="1651">
        <v>740</v>
      </c>
      <c r="M69" s="1651">
        <v>755</v>
      </c>
      <c r="N69" s="1651">
        <v>1495</v>
      </c>
      <c r="AH69" s="1075"/>
      <c r="AI69" s="1576"/>
      <c r="AJ69" s="1075"/>
      <c r="AK69" s="1576"/>
      <c r="AL69" s="1093"/>
    </row>
    <row r="70" spans="1:56" ht="21" customHeight="1">
      <c r="B70" s="1091">
        <v>25</v>
      </c>
      <c r="C70" s="1651">
        <v>1384</v>
      </c>
      <c r="D70" s="1651">
        <v>1105</v>
      </c>
      <c r="E70" s="1092">
        <v>2489</v>
      </c>
      <c r="F70" s="1651">
        <v>138</v>
      </c>
      <c r="G70" s="1651">
        <v>148</v>
      </c>
      <c r="H70" s="198">
        <v>286</v>
      </c>
      <c r="I70" s="1651">
        <v>126</v>
      </c>
      <c r="J70" s="1651">
        <v>187</v>
      </c>
      <c r="K70" s="1092">
        <v>313</v>
      </c>
      <c r="L70" s="1651">
        <v>1648</v>
      </c>
      <c r="M70" s="1651">
        <v>1440</v>
      </c>
      <c r="N70" s="1651">
        <v>3088</v>
      </c>
      <c r="AH70" s="1075"/>
      <c r="AI70" s="1576"/>
      <c r="AJ70" s="1075"/>
      <c r="AK70" s="1576"/>
      <c r="AL70" s="1093"/>
    </row>
    <row r="71" spans="1:56" ht="21" customHeight="1">
      <c r="B71" s="1091">
        <v>26</v>
      </c>
      <c r="C71" s="1651">
        <v>1798</v>
      </c>
      <c r="D71" s="1651">
        <v>1392</v>
      </c>
      <c r="E71" s="1092">
        <v>3190</v>
      </c>
      <c r="F71" s="1651">
        <v>172</v>
      </c>
      <c r="G71" s="1651">
        <v>210</v>
      </c>
      <c r="H71" s="198">
        <v>382</v>
      </c>
      <c r="I71" s="1651">
        <v>201</v>
      </c>
      <c r="J71" s="1651">
        <v>293</v>
      </c>
      <c r="K71" s="1092">
        <v>494</v>
      </c>
      <c r="L71" s="1651">
        <v>2171</v>
      </c>
      <c r="M71" s="1651">
        <v>1895</v>
      </c>
      <c r="N71" s="1651">
        <v>4066</v>
      </c>
      <c r="AH71" s="1075"/>
      <c r="AI71" s="1576"/>
      <c r="AJ71" s="1075"/>
      <c r="AK71" s="1576"/>
      <c r="AL71" s="1093"/>
    </row>
    <row r="72" spans="1:56" ht="21" customHeight="1">
      <c r="B72" s="1091">
        <v>27</v>
      </c>
      <c r="C72" s="1651">
        <v>1539</v>
      </c>
      <c r="D72" s="1651">
        <v>1073</v>
      </c>
      <c r="E72" s="1092">
        <v>2612</v>
      </c>
      <c r="F72" s="1651">
        <v>128</v>
      </c>
      <c r="G72" s="1651">
        <v>135</v>
      </c>
      <c r="H72" s="198">
        <v>263</v>
      </c>
      <c r="I72" s="1651">
        <v>205</v>
      </c>
      <c r="J72" s="1651">
        <v>252</v>
      </c>
      <c r="K72" s="1092">
        <v>457</v>
      </c>
      <c r="L72" s="1651">
        <v>1872</v>
      </c>
      <c r="M72" s="1651">
        <v>1460</v>
      </c>
      <c r="N72" s="1651">
        <v>3332</v>
      </c>
      <c r="AH72" s="1075"/>
      <c r="AI72" s="1576"/>
      <c r="AJ72" s="1075"/>
      <c r="AK72" s="1576"/>
      <c r="AL72" s="1093"/>
    </row>
    <row r="73" spans="1:56" ht="21" customHeight="1">
      <c r="B73" s="1091" t="s">
        <v>417</v>
      </c>
      <c r="C73" s="1651">
        <v>921</v>
      </c>
      <c r="D73" s="1651">
        <v>685</v>
      </c>
      <c r="E73" s="1092">
        <v>1606</v>
      </c>
      <c r="F73" s="1651">
        <v>95</v>
      </c>
      <c r="G73" s="1651">
        <v>70</v>
      </c>
      <c r="H73" s="198">
        <v>165</v>
      </c>
      <c r="I73" s="1651">
        <v>154</v>
      </c>
      <c r="J73" s="1651">
        <v>241</v>
      </c>
      <c r="K73" s="1092">
        <v>395</v>
      </c>
      <c r="L73" s="1651">
        <v>1170</v>
      </c>
      <c r="M73" s="1651">
        <v>996</v>
      </c>
      <c r="N73" s="1651">
        <v>2166</v>
      </c>
      <c r="AH73" s="1075"/>
      <c r="AI73" s="1576"/>
      <c r="AJ73" s="1075"/>
      <c r="AK73" s="1576"/>
      <c r="AL73" s="1093"/>
    </row>
    <row r="74" spans="1:56" ht="21" customHeight="1">
      <c r="A74" s="1076">
        <v>6773</v>
      </c>
      <c r="B74" s="1091" t="s">
        <v>418</v>
      </c>
      <c r="C74" s="1651">
        <v>514</v>
      </c>
      <c r="D74" s="1651">
        <v>404</v>
      </c>
      <c r="E74" s="1092">
        <v>918</v>
      </c>
      <c r="F74" s="1651">
        <v>58</v>
      </c>
      <c r="G74" s="1651">
        <v>58</v>
      </c>
      <c r="H74" s="198">
        <v>116</v>
      </c>
      <c r="I74" s="1651">
        <v>91</v>
      </c>
      <c r="J74" s="1651">
        <v>153</v>
      </c>
      <c r="K74" s="1092">
        <v>244</v>
      </c>
      <c r="L74" s="1651">
        <v>663</v>
      </c>
      <c r="M74" s="1651">
        <v>615</v>
      </c>
      <c r="N74" s="1651">
        <v>1278</v>
      </c>
      <c r="AH74" s="1075"/>
      <c r="AI74" s="1576"/>
      <c r="AJ74" s="1075"/>
      <c r="AK74" s="1576"/>
      <c r="AL74" s="1093"/>
    </row>
    <row r="75" spans="1:56" ht="21" customHeight="1">
      <c r="B75" s="1091" t="s">
        <v>419</v>
      </c>
      <c r="C75" s="1651">
        <v>276</v>
      </c>
      <c r="D75" s="1651">
        <v>202</v>
      </c>
      <c r="E75" s="1092">
        <v>478</v>
      </c>
      <c r="F75" s="1651">
        <v>28</v>
      </c>
      <c r="G75" s="1651">
        <v>11</v>
      </c>
      <c r="H75" s="198">
        <v>39</v>
      </c>
      <c r="I75" s="1651">
        <v>61</v>
      </c>
      <c r="J75" s="1651">
        <v>99</v>
      </c>
      <c r="K75" s="1092">
        <v>160</v>
      </c>
      <c r="L75" s="1651">
        <v>365</v>
      </c>
      <c r="M75" s="1651">
        <v>312</v>
      </c>
      <c r="N75" s="1651">
        <v>677</v>
      </c>
      <c r="AH75" s="1075"/>
      <c r="AI75" s="1576"/>
      <c r="AJ75" s="1075"/>
      <c r="AK75" s="1576"/>
      <c r="AL75" s="1093"/>
    </row>
    <row r="76" spans="1:56" ht="21" customHeight="1">
      <c r="B76" s="1091" t="s">
        <v>420</v>
      </c>
      <c r="C76" s="1651">
        <v>188</v>
      </c>
      <c r="D76" s="1651">
        <v>133</v>
      </c>
      <c r="E76" s="1092">
        <v>321</v>
      </c>
      <c r="F76" s="1651">
        <v>23</v>
      </c>
      <c r="G76" s="1651">
        <v>21</v>
      </c>
      <c r="H76" s="198">
        <v>44</v>
      </c>
      <c r="I76" s="1651">
        <v>46</v>
      </c>
      <c r="J76" s="1651">
        <v>58</v>
      </c>
      <c r="K76" s="1092">
        <v>104</v>
      </c>
      <c r="L76" s="1651">
        <v>257</v>
      </c>
      <c r="M76" s="1651">
        <v>212</v>
      </c>
      <c r="N76" s="1651">
        <v>469</v>
      </c>
      <c r="AH76" s="1075"/>
      <c r="AI76" s="1576"/>
      <c r="AJ76" s="1075"/>
      <c r="AK76" s="1576"/>
      <c r="AL76" s="1093"/>
    </row>
    <row r="77" spans="1:56" ht="21" customHeight="1">
      <c r="B77" s="1091" t="s">
        <v>421</v>
      </c>
      <c r="C77" s="1651">
        <v>102</v>
      </c>
      <c r="D77" s="1651">
        <v>69</v>
      </c>
      <c r="E77" s="1092">
        <v>171</v>
      </c>
      <c r="F77" s="1651">
        <v>17</v>
      </c>
      <c r="G77" s="1651">
        <v>13</v>
      </c>
      <c r="H77" s="198">
        <v>30</v>
      </c>
      <c r="I77" s="1651">
        <v>22</v>
      </c>
      <c r="J77" s="1651">
        <v>31</v>
      </c>
      <c r="K77" s="1092">
        <v>53</v>
      </c>
      <c r="L77" s="1651">
        <v>141</v>
      </c>
      <c r="M77" s="1651">
        <v>113</v>
      </c>
      <c r="N77" s="1651">
        <v>254</v>
      </c>
      <c r="AH77" s="1075"/>
      <c r="AI77" s="1576"/>
      <c r="AJ77" s="1075"/>
      <c r="AK77" s="1576"/>
      <c r="AL77" s="1093"/>
    </row>
    <row r="78" spans="1:56" ht="21" customHeight="1">
      <c r="B78" s="1091" t="s">
        <v>422</v>
      </c>
      <c r="C78" s="1651">
        <v>70</v>
      </c>
      <c r="D78" s="1651">
        <v>59</v>
      </c>
      <c r="E78" s="1092">
        <v>129</v>
      </c>
      <c r="F78" s="1651">
        <v>7</v>
      </c>
      <c r="G78" s="1651">
        <v>5</v>
      </c>
      <c r="H78" s="198">
        <v>12</v>
      </c>
      <c r="I78" s="1651">
        <v>15</v>
      </c>
      <c r="J78" s="1651">
        <v>22</v>
      </c>
      <c r="K78" s="1092">
        <v>37</v>
      </c>
      <c r="L78" s="1651">
        <v>92</v>
      </c>
      <c r="M78" s="1651">
        <v>86</v>
      </c>
      <c r="N78" s="1651">
        <v>178</v>
      </c>
      <c r="AH78" s="1075"/>
      <c r="AI78" s="1576"/>
      <c r="AJ78" s="1075"/>
      <c r="AK78" s="1576"/>
      <c r="AL78" s="1093"/>
    </row>
    <row r="79" spans="1:56" ht="21" customHeight="1">
      <c r="A79" s="1076">
        <v>688</v>
      </c>
      <c r="B79" s="1091" t="s">
        <v>423</v>
      </c>
      <c r="C79" s="1651">
        <v>52</v>
      </c>
      <c r="D79" s="1651">
        <v>34</v>
      </c>
      <c r="E79" s="1092">
        <v>86</v>
      </c>
      <c r="F79" s="1651">
        <v>7</v>
      </c>
      <c r="G79" s="1651">
        <v>7</v>
      </c>
      <c r="H79" s="198">
        <v>14</v>
      </c>
      <c r="I79" s="1651">
        <v>16</v>
      </c>
      <c r="J79" s="1651">
        <v>12</v>
      </c>
      <c r="K79" s="1092">
        <v>28</v>
      </c>
      <c r="L79" s="1651">
        <v>75</v>
      </c>
      <c r="M79" s="1651">
        <v>53</v>
      </c>
      <c r="N79" s="1651">
        <v>128</v>
      </c>
      <c r="AH79" s="1075"/>
      <c r="AI79" s="1576"/>
      <c r="AJ79" s="1075"/>
      <c r="AK79" s="1576"/>
      <c r="AL79" s="1093"/>
    </row>
    <row r="80" spans="1:56" ht="21" customHeight="1">
      <c r="B80" s="1091" t="s">
        <v>597</v>
      </c>
      <c r="C80" s="1651">
        <v>33</v>
      </c>
      <c r="D80" s="1651">
        <v>19</v>
      </c>
      <c r="E80" s="1092">
        <v>52</v>
      </c>
      <c r="F80" s="1651">
        <v>7</v>
      </c>
      <c r="G80" s="1651">
        <v>1</v>
      </c>
      <c r="H80" s="198">
        <v>8</v>
      </c>
      <c r="I80" s="1651">
        <v>13</v>
      </c>
      <c r="J80" s="1651">
        <v>14</v>
      </c>
      <c r="K80" s="1092">
        <v>27</v>
      </c>
      <c r="L80" s="1651">
        <v>53</v>
      </c>
      <c r="M80" s="1651">
        <v>34</v>
      </c>
      <c r="N80" s="1651">
        <v>87</v>
      </c>
      <c r="AH80" s="1075"/>
      <c r="AI80" s="1576"/>
      <c r="AJ80" s="1075"/>
      <c r="AK80" s="1576"/>
      <c r="AL80" s="1093"/>
    </row>
    <row r="81" spans="1:38" ht="21" customHeight="1">
      <c r="B81" s="1091" t="s">
        <v>598</v>
      </c>
      <c r="C81" s="1651">
        <v>19</v>
      </c>
      <c r="D81" s="1651">
        <v>22</v>
      </c>
      <c r="E81" s="1092">
        <v>41</v>
      </c>
      <c r="F81" s="1651">
        <v>0</v>
      </c>
      <c r="G81" s="1651">
        <v>4</v>
      </c>
      <c r="H81" s="198">
        <v>4</v>
      </c>
      <c r="I81" s="1651">
        <v>9</v>
      </c>
      <c r="J81" s="1651">
        <v>13</v>
      </c>
      <c r="K81" s="1092">
        <v>22</v>
      </c>
      <c r="L81" s="1651">
        <v>28</v>
      </c>
      <c r="M81" s="1651">
        <v>39</v>
      </c>
      <c r="N81" s="1651">
        <v>67</v>
      </c>
      <c r="AH81" s="1075"/>
      <c r="AI81" s="1576"/>
      <c r="AJ81" s="1075"/>
      <c r="AK81" s="1576"/>
      <c r="AL81" s="1093"/>
    </row>
    <row r="82" spans="1:38" ht="21" customHeight="1">
      <c r="B82" s="1091" t="s">
        <v>599</v>
      </c>
      <c r="C82" s="1651">
        <v>13</v>
      </c>
      <c r="D82" s="1651">
        <v>9</v>
      </c>
      <c r="E82" s="1092">
        <v>22</v>
      </c>
      <c r="F82" s="1651">
        <v>2</v>
      </c>
      <c r="G82" s="1651">
        <v>0</v>
      </c>
      <c r="H82" s="198">
        <v>2</v>
      </c>
      <c r="I82" s="1651">
        <v>1</v>
      </c>
      <c r="J82" s="1651">
        <v>4</v>
      </c>
      <c r="K82" s="1092">
        <v>5</v>
      </c>
      <c r="L82" s="1651">
        <v>16</v>
      </c>
      <c r="M82" s="1651">
        <v>13</v>
      </c>
      <c r="N82" s="1651">
        <v>29</v>
      </c>
      <c r="AH82" s="1075"/>
      <c r="AI82" s="1576"/>
      <c r="AJ82" s="1075"/>
      <c r="AK82" s="1576"/>
      <c r="AL82" s="1093"/>
    </row>
    <row r="83" spans="1:38" ht="21" customHeight="1">
      <c r="B83" s="1091" t="s">
        <v>600</v>
      </c>
      <c r="C83" s="1651">
        <v>13</v>
      </c>
      <c r="D83" s="1651">
        <v>8</v>
      </c>
      <c r="E83" s="1092">
        <v>21</v>
      </c>
      <c r="F83" s="1651">
        <v>6</v>
      </c>
      <c r="G83" s="1651">
        <v>0</v>
      </c>
      <c r="H83" s="198">
        <v>6</v>
      </c>
      <c r="I83" s="1651">
        <v>5</v>
      </c>
      <c r="J83" s="1651">
        <v>5</v>
      </c>
      <c r="K83" s="1092">
        <v>10</v>
      </c>
      <c r="L83" s="1651">
        <v>24</v>
      </c>
      <c r="M83" s="1651">
        <v>13</v>
      </c>
      <c r="N83" s="1651">
        <v>37</v>
      </c>
      <c r="AH83" s="1075"/>
      <c r="AI83" s="1576"/>
      <c r="AJ83" s="1075"/>
      <c r="AK83" s="1576"/>
      <c r="AL83" s="1093"/>
    </row>
    <row r="84" spans="1:38" ht="21" customHeight="1">
      <c r="A84" s="1076">
        <v>85</v>
      </c>
      <c r="B84" s="1091" t="s">
        <v>601</v>
      </c>
      <c r="C84" s="1651">
        <v>7</v>
      </c>
      <c r="D84" s="1651">
        <v>11</v>
      </c>
      <c r="E84" s="1092">
        <v>18</v>
      </c>
      <c r="F84" s="1651">
        <v>0</v>
      </c>
      <c r="G84" s="1651">
        <v>4</v>
      </c>
      <c r="H84" s="198">
        <v>4</v>
      </c>
      <c r="I84" s="1651">
        <v>5</v>
      </c>
      <c r="J84" s="1651">
        <v>5</v>
      </c>
      <c r="K84" s="1092">
        <v>10</v>
      </c>
      <c r="L84" s="1651">
        <v>12</v>
      </c>
      <c r="M84" s="1651">
        <v>20</v>
      </c>
      <c r="N84" s="1651">
        <v>32</v>
      </c>
      <c r="AH84" s="1075"/>
      <c r="AI84" s="1576"/>
      <c r="AJ84" s="1075"/>
      <c r="AK84" s="1576"/>
      <c r="AL84" s="1093"/>
    </row>
    <row r="85" spans="1:38" ht="21" customHeight="1">
      <c r="B85" s="1091" t="s">
        <v>602</v>
      </c>
      <c r="C85" s="1651">
        <v>14</v>
      </c>
      <c r="D85" s="1651">
        <v>10</v>
      </c>
      <c r="E85" s="1092">
        <v>24</v>
      </c>
      <c r="F85" s="1651">
        <v>3</v>
      </c>
      <c r="G85" s="1651">
        <v>4</v>
      </c>
      <c r="H85" s="198">
        <v>7</v>
      </c>
      <c r="I85" s="1651">
        <v>6</v>
      </c>
      <c r="J85" s="1651">
        <v>4</v>
      </c>
      <c r="K85" s="1092">
        <v>10</v>
      </c>
      <c r="L85" s="1651">
        <v>23</v>
      </c>
      <c r="M85" s="1651">
        <v>18</v>
      </c>
      <c r="N85" s="1651">
        <v>41</v>
      </c>
      <c r="AH85" s="1075"/>
      <c r="AI85" s="1576"/>
      <c r="AJ85" s="1075"/>
      <c r="AK85" s="1576"/>
      <c r="AL85" s="1093"/>
    </row>
    <row r="86" spans="1:38" ht="21" customHeight="1">
      <c r="B86" s="1091" t="s">
        <v>603</v>
      </c>
      <c r="C86" s="1651">
        <v>7</v>
      </c>
      <c r="D86" s="1651">
        <v>10</v>
      </c>
      <c r="E86" s="1092">
        <v>17</v>
      </c>
      <c r="F86" s="1651">
        <v>3</v>
      </c>
      <c r="G86" s="1651">
        <v>2</v>
      </c>
      <c r="H86" s="198">
        <v>5</v>
      </c>
      <c r="I86" s="1651">
        <v>3</v>
      </c>
      <c r="J86" s="1651">
        <v>7</v>
      </c>
      <c r="K86" s="1092">
        <v>10</v>
      </c>
      <c r="L86" s="1651">
        <v>13</v>
      </c>
      <c r="M86" s="1651">
        <v>19</v>
      </c>
      <c r="N86" s="1651">
        <v>32</v>
      </c>
      <c r="AH86" s="1075"/>
      <c r="AI86" s="1576"/>
      <c r="AJ86" s="1075"/>
      <c r="AK86" s="1576"/>
      <c r="AL86" s="1093"/>
    </row>
    <row r="87" spans="1:38" ht="21" customHeight="1">
      <c r="B87" s="1091" t="s">
        <v>604</v>
      </c>
      <c r="C87" s="1651">
        <v>9</v>
      </c>
      <c r="D87" s="1651">
        <v>9</v>
      </c>
      <c r="E87" s="1092">
        <v>18</v>
      </c>
      <c r="F87" s="1651">
        <v>3</v>
      </c>
      <c r="G87" s="1651">
        <v>1</v>
      </c>
      <c r="H87" s="198">
        <v>4</v>
      </c>
      <c r="I87" s="1651">
        <v>2</v>
      </c>
      <c r="J87" s="1651">
        <v>7</v>
      </c>
      <c r="K87" s="1092">
        <v>9</v>
      </c>
      <c r="L87" s="1651">
        <v>14</v>
      </c>
      <c r="M87" s="1651">
        <v>17</v>
      </c>
      <c r="N87" s="1651">
        <v>31</v>
      </c>
      <c r="AH87" s="1075"/>
      <c r="AI87" s="1576"/>
      <c r="AJ87" s="1075"/>
      <c r="AK87" s="1576"/>
      <c r="AL87" s="1093"/>
    </row>
    <row r="88" spans="1:38" ht="21" customHeight="1">
      <c r="B88" s="1091" t="s">
        <v>605</v>
      </c>
      <c r="C88" s="1651">
        <v>1</v>
      </c>
      <c r="D88" s="1651">
        <v>2</v>
      </c>
      <c r="E88" s="1092">
        <v>3</v>
      </c>
      <c r="F88" s="1651">
        <v>0</v>
      </c>
      <c r="G88" s="1651">
        <v>2</v>
      </c>
      <c r="H88" s="198">
        <v>2</v>
      </c>
      <c r="I88" s="1651">
        <v>1</v>
      </c>
      <c r="J88" s="1651">
        <v>0</v>
      </c>
      <c r="K88" s="1092">
        <v>1</v>
      </c>
      <c r="L88" s="1651">
        <v>2</v>
      </c>
      <c r="M88" s="1651">
        <v>4</v>
      </c>
      <c r="N88" s="1651">
        <v>6</v>
      </c>
      <c r="AH88" s="1075"/>
      <c r="AI88" s="1576"/>
      <c r="AJ88" s="1075"/>
      <c r="AK88" s="1576"/>
      <c r="AL88" s="1093"/>
    </row>
    <row r="89" spans="1:38" ht="21" customHeight="1">
      <c r="A89" s="1076">
        <v>35</v>
      </c>
      <c r="B89" s="1091" t="s">
        <v>606</v>
      </c>
      <c r="C89" s="1651">
        <v>4</v>
      </c>
      <c r="D89" s="1651">
        <v>3</v>
      </c>
      <c r="E89" s="1092">
        <v>7</v>
      </c>
      <c r="F89" s="1651">
        <v>1</v>
      </c>
      <c r="G89" s="1651">
        <v>2</v>
      </c>
      <c r="H89" s="198">
        <v>3</v>
      </c>
      <c r="I89" s="1651">
        <v>2</v>
      </c>
      <c r="J89" s="1651">
        <v>1</v>
      </c>
      <c r="K89" s="1092">
        <v>3</v>
      </c>
      <c r="L89" s="1651">
        <v>7</v>
      </c>
      <c r="M89" s="1651">
        <v>6</v>
      </c>
      <c r="N89" s="1651">
        <v>13</v>
      </c>
      <c r="AH89" s="1075"/>
      <c r="AI89" s="1576"/>
      <c r="AJ89" s="1075"/>
      <c r="AK89" s="1576"/>
      <c r="AL89" s="1093"/>
    </row>
    <row r="90" spans="1:38" ht="21" customHeight="1">
      <c r="B90" s="1091" t="s">
        <v>607</v>
      </c>
      <c r="C90" s="1651">
        <v>0</v>
      </c>
      <c r="D90" s="1651">
        <v>1</v>
      </c>
      <c r="E90" s="1092">
        <v>1</v>
      </c>
      <c r="F90" s="1651">
        <v>0</v>
      </c>
      <c r="G90" s="1651">
        <v>0</v>
      </c>
      <c r="H90" s="198">
        <v>0</v>
      </c>
      <c r="I90" s="1651">
        <v>0</v>
      </c>
      <c r="J90" s="1651">
        <v>1</v>
      </c>
      <c r="K90" s="1092">
        <v>1</v>
      </c>
      <c r="L90" s="1651">
        <v>0</v>
      </c>
      <c r="M90" s="1651">
        <v>2</v>
      </c>
      <c r="N90" s="1651">
        <v>2</v>
      </c>
      <c r="AH90" s="1075"/>
      <c r="AI90" s="1576"/>
      <c r="AJ90" s="1075"/>
      <c r="AK90" s="1576"/>
      <c r="AL90" s="1093"/>
    </row>
    <row r="91" spans="1:38" ht="21" customHeight="1">
      <c r="B91" s="1091" t="s">
        <v>608</v>
      </c>
      <c r="C91" s="1651">
        <v>0</v>
      </c>
      <c r="D91" s="1651">
        <v>0</v>
      </c>
      <c r="E91" s="1092">
        <v>0</v>
      </c>
      <c r="F91" s="1651">
        <v>0</v>
      </c>
      <c r="G91" s="1651">
        <v>0</v>
      </c>
      <c r="H91" s="198">
        <v>0</v>
      </c>
      <c r="I91" s="1651">
        <v>0</v>
      </c>
      <c r="J91" s="1651">
        <v>0</v>
      </c>
      <c r="K91" s="1092">
        <v>0</v>
      </c>
      <c r="L91" s="1651">
        <v>0</v>
      </c>
      <c r="M91" s="1651">
        <v>0</v>
      </c>
      <c r="N91" s="1651">
        <v>0</v>
      </c>
      <c r="AH91" s="1075"/>
      <c r="AI91" s="1576"/>
      <c r="AJ91" s="1075"/>
      <c r="AK91" s="1576"/>
      <c r="AL91" s="1093"/>
    </row>
    <row r="92" spans="1:38" ht="21" customHeight="1">
      <c r="B92" s="1091" t="s">
        <v>609</v>
      </c>
      <c r="C92" s="1651">
        <v>3</v>
      </c>
      <c r="D92" s="1651">
        <v>4</v>
      </c>
      <c r="E92" s="1092">
        <v>7</v>
      </c>
      <c r="F92" s="1651">
        <v>0</v>
      </c>
      <c r="G92" s="1651">
        <v>0</v>
      </c>
      <c r="H92" s="198">
        <v>0</v>
      </c>
      <c r="I92" s="1651">
        <v>1</v>
      </c>
      <c r="J92" s="1651">
        <v>4</v>
      </c>
      <c r="K92" s="1092">
        <v>5</v>
      </c>
      <c r="L92" s="1651">
        <v>4</v>
      </c>
      <c r="M92" s="1651">
        <v>8</v>
      </c>
      <c r="N92" s="1651">
        <v>12</v>
      </c>
      <c r="AH92" s="1075"/>
      <c r="AI92" s="1576"/>
      <c r="AJ92" s="1075"/>
      <c r="AK92" s="1576"/>
      <c r="AL92" s="1093"/>
    </row>
    <row r="93" spans="1:38" ht="21" customHeight="1">
      <c r="B93" s="1091" t="s">
        <v>610</v>
      </c>
      <c r="C93" s="1651">
        <v>2</v>
      </c>
      <c r="D93" s="1651">
        <v>1</v>
      </c>
      <c r="E93" s="1092">
        <v>3</v>
      </c>
      <c r="F93" s="1651">
        <v>0</v>
      </c>
      <c r="G93" s="1651">
        <v>0</v>
      </c>
      <c r="H93" s="198">
        <v>0</v>
      </c>
      <c r="I93" s="1651">
        <v>0</v>
      </c>
      <c r="J93" s="1651">
        <v>1</v>
      </c>
      <c r="K93" s="1092">
        <v>1</v>
      </c>
      <c r="L93" s="1651">
        <v>2</v>
      </c>
      <c r="M93" s="1651">
        <v>2</v>
      </c>
      <c r="N93" s="1651">
        <v>4</v>
      </c>
      <c r="AH93" s="1075"/>
      <c r="AI93" s="1576"/>
      <c r="AJ93" s="1075"/>
      <c r="AK93" s="1576"/>
      <c r="AL93" s="1093"/>
    </row>
    <row r="94" spans="1:38" ht="21" customHeight="1">
      <c r="A94" s="1076">
        <v>6</v>
      </c>
      <c r="B94" s="1091" t="s">
        <v>611</v>
      </c>
      <c r="C94" s="1651">
        <v>1</v>
      </c>
      <c r="D94" s="1651">
        <v>0</v>
      </c>
      <c r="E94" s="1092">
        <v>1</v>
      </c>
      <c r="F94" s="1651">
        <v>0</v>
      </c>
      <c r="G94" s="1651">
        <v>0</v>
      </c>
      <c r="H94" s="198">
        <v>0</v>
      </c>
      <c r="I94" s="1651">
        <v>1</v>
      </c>
      <c r="J94" s="1651">
        <v>0</v>
      </c>
      <c r="K94" s="1092">
        <v>1</v>
      </c>
      <c r="L94" s="1651">
        <v>2</v>
      </c>
      <c r="M94" s="1651">
        <v>0</v>
      </c>
      <c r="N94" s="1651">
        <v>2</v>
      </c>
      <c r="AH94" s="1075"/>
      <c r="AI94" s="1576"/>
      <c r="AJ94" s="1075"/>
      <c r="AK94" s="1576"/>
      <c r="AL94" s="1093"/>
    </row>
    <row r="95" spans="1:38" ht="21" customHeight="1">
      <c r="B95" s="1091" t="s">
        <v>612</v>
      </c>
      <c r="C95" s="1651">
        <v>1</v>
      </c>
      <c r="D95" s="1651">
        <v>1</v>
      </c>
      <c r="E95" s="1092">
        <v>2</v>
      </c>
      <c r="F95" s="1651">
        <v>0</v>
      </c>
      <c r="G95" s="1651">
        <v>1</v>
      </c>
      <c r="H95" s="198">
        <v>1</v>
      </c>
      <c r="I95" s="1651">
        <v>1</v>
      </c>
      <c r="J95" s="1651">
        <v>0</v>
      </c>
      <c r="K95" s="1092">
        <v>1</v>
      </c>
      <c r="L95" s="1651">
        <v>2</v>
      </c>
      <c r="M95" s="1651">
        <v>2</v>
      </c>
      <c r="N95" s="1651">
        <v>4</v>
      </c>
      <c r="AH95" s="1075"/>
      <c r="AI95" s="1576"/>
      <c r="AJ95" s="1075"/>
      <c r="AK95" s="1576"/>
      <c r="AL95" s="1093"/>
    </row>
    <row r="96" spans="1:38" ht="21" customHeight="1">
      <c r="B96" s="1091" t="s">
        <v>613</v>
      </c>
      <c r="C96" s="1651">
        <v>0</v>
      </c>
      <c r="D96" s="1651">
        <v>0</v>
      </c>
      <c r="E96" s="1092">
        <v>0</v>
      </c>
      <c r="F96" s="1651">
        <v>0</v>
      </c>
      <c r="G96" s="1651">
        <v>0</v>
      </c>
      <c r="H96" s="198">
        <v>0</v>
      </c>
      <c r="I96" s="1651">
        <v>0</v>
      </c>
      <c r="J96" s="1651">
        <v>0</v>
      </c>
      <c r="K96" s="1092">
        <v>0</v>
      </c>
      <c r="L96" s="1651">
        <v>0</v>
      </c>
      <c r="M96" s="1651">
        <v>0</v>
      </c>
      <c r="N96" s="1651">
        <v>0</v>
      </c>
      <c r="AH96" s="1075"/>
      <c r="AI96" s="1576"/>
      <c r="AJ96" s="1075"/>
      <c r="AK96" s="1576"/>
      <c r="AL96" s="1093"/>
    </row>
    <row r="97" spans="1:38" ht="21" customHeight="1">
      <c r="B97" s="1091" t="s">
        <v>614</v>
      </c>
      <c r="C97" s="1651">
        <v>0</v>
      </c>
      <c r="D97" s="1651">
        <v>0</v>
      </c>
      <c r="E97" s="1092">
        <v>0</v>
      </c>
      <c r="F97" s="1651">
        <v>0</v>
      </c>
      <c r="G97" s="1651">
        <v>0</v>
      </c>
      <c r="H97" s="198">
        <v>0</v>
      </c>
      <c r="I97" s="1651">
        <v>0</v>
      </c>
      <c r="J97" s="1651">
        <v>0</v>
      </c>
      <c r="K97" s="1092">
        <v>0</v>
      </c>
      <c r="L97" s="1651">
        <v>0</v>
      </c>
      <c r="M97" s="1651">
        <v>0</v>
      </c>
      <c r="N97" s="1651">
        <v>0</v>
      </c>
      <c r="AH97" s="1075"/>
      <c r="AI97" s="1576"/>
      <c r="AJ97" s="1075"/>
      <c r="AK97" s="1576"/>
      <c r="AL97" s="1093"/>
    </row>
    <row r="98" spans="1:38" ht="21" customHeight="1">
      <c r="B98" s="1091" t="s">
        <v>615</v>
      </c>
      <c r="C98" s="1651">
        <v>0</v>
      </c>
      <c r="D98" s="1651">
        <v>1</v>
      </c>
      <c r="E98" s="1092">
        <v>1</v>
      </c>
      <c r="F98" s="1651">
        <v>0</v>
      </c>
      <c r="G98" s="1651">
        <v>0</v>
      </c>
      <c r="H98" s="198">
        <v>0</v>
      </c>
      <c r="I98" s="1651">
        <v>0</v>
      </c>
      <c r="J98" s="1651">
        <v>1</v>
      </c>
      <c r="K98" s="1092">
        <v>1</v>
      </c>
      <c r="L98" s="1651">
        <v>0</v>
      </c>
      <c r="M98" s="1651">
        <v>2</v>
      </c>
      <c r="N98" s="1651">
        <v>2</v>
      </c>
      <c r="AH98" s="1075"/>
      <c r="AI98" s="1576"/>
      <c r="AJ98" s="1075"/>
      <c r="AK98" s="1576"/>
      <c r="AL98" s="1093"/>
    </row>
    <row r="99" spans="1:38" ht="21" customHeight="1">
      <c r="A99" s="1076">
        <v>1</v>
      </c>
      <c r="B99" s="1091" t="s">
        <v>616</v>
      </c>
      <c r="C99" s="1651">
        <v>0</v>
      </c>
      <c r="D99" s="1651">
        <v>2</v>
      </c>
      <c r="E99" s="1092">
        <v>2</v>
      </c>
      <c r="F99" s="1651">
        <v>0</v>
      </c>
      <c r="G99" s="1651">
        <v>0</v>
      </c>
      <c r="H99" s="198">
        <v>0</v>
      </c>
      <c r="I99" s="1651">
        <v>0</v>
      </c>
      <c r="J99" s="1651">
        <v>2</v>
      </c>
      <c r="K99" s="1092">
        <v>2</v>
      </c>
      <c r="L99" s="1651">
        <v>0</v>
      </c>
      <c r="M99" s="1651">
        <v>4</v>
      </c>
      <c r="N99" s="1651">
        <v>4</v>
      </c>
      <c r="AH99" s="1075"/>
      <c r="AI99" s="1576"/>
      <c r="AJ99" s="1075"/>
      <c r="AK99" s="1576"/>
      <c r="AL99" s="1093"/>
    </row>
    <row r="100" spans="1:38" ht="21" customHeight="1">
      <c r="B100" s="1091" t="s">
        <v>617</v>
      </c>
      <c r="C100" s="1651">
        <v>1</v>
      </c>
      <c r="D100" s="1651">
        <v>0</v>
      </c>
      <c r="E100" s="1092">
        <v>1</v>
      </c>
      <c r="F100" s="1651">
        <v>1</v>
      </c>
      <c r="G100" s="1651">
        <v>0</v>
      </c>
      <c r="H100" s="198">
        <v>1</v>
      </c>
      <c r="I100" s="1651">
        <v>0</v>
      </c>
      <c r="J100" s="1651">
        <v>0</v>
      </c>
      <c r="K100" s="1092">
        <v>0</v>
      </c>
      <c r="L100" s="1651">
        <v>2</v>
      </c>
      <c r="M100" s="1651">
        <v>0</v>
      </c>
      <c r="N100" s="1651">
        <v>2</v>
      </c>
      <c r="AH100" s="1075"/>
      <c r="AI100" s="1576"/>
      <c r="AJ100" s="1075"/>
      <c r="AK100" s="1576"/>
      <c r="AL100" s="1093"/>
    </row>
    <row r="101" spans="1:38" ht="21" customHeight="1">
      <c r="B101" s="1091" t="s">
        <v>618</v>
      </c>
      <c r="C101" s="1651">
        <v>0</v>
      </c>
      <c r="D101" s="1651">
        <v>0</v>
      </c>
      <c r="E101" s="1092">
        <v>0</v>
      </c>
      <c r="F101" s="1651">
        <v>0</v>
      </c>
      <c r="G101" s="1651">
        <v>0</v>
      </c>
      <c r="H101" s="198">
        <v>0</v>
      </c>
      <c r="I101" s="1651">
        <v>0</v>
      </c>
      <c r="J101" s="1651">
        <v>0</v>
      </c>
      <c r="K101" s="1092">
        <v>0</v>
      </c>
      <c r="L101" s="1651">
        <v>0</v>
      </c>
      <c r="M101" s="1651">
        <v>0</v>
      </c>
      <c r="N101" s="1651">
        <v>0</v>
      </c>
      <c r="AH101" s="1075"/>
      <c r="AI101" s="1576"/>
      <c r="AJ101" s="1075"/>
      <c r="AK101" s="1576"/>
      <c r="AL101" s="1093"/>
    </row>
    <row r="102" spans="1:38" ht="21" customHeight="1">
      <c r="B102" s="1091" t="s">
        <v>619</v>
      </c>
      <c r="C102" s="1651">
        <v>0</v>
      </c>
      <c r="D102" s="1651">
        <v>0</v>
      </c>
      <c r="E102" s="1092">
        <v>0</v>
      </c>
      <c r="F102" s="1651">
        <v>0</v>
      </c>
      <c r="G102" s="1651">
        <v>0</v>
      </c>
      <c r="H102" s="198">
        <v>0</v>
      </c>
      <c r="I102" s="1651">
        <v>0</v>
      </c>
      <c r="J102" s="1651">
        <v>0</v>
      </c>
      <c r="K102" s="1092">
        <v>0</v>
      </c>
      <c r="L102" s="1651">
        <v>0</v>
      </c>
      <c r="M102" s="1651">
        <v>0</v>
      </c>
      <c r="N102" s="1651">
        <v>0</v>
      </c>
      <c r="AH102" s="1075"/>
      <c r="AI102" s="1576"/>
      <c r="AJ102" s="1075"/>
      <c r="AK102" s="1576"/>
      <c r="AL102" s="1093"/>
    </row>
    <row r="103" spans="1:38" ht="21" customHeight="1">
      <c r="B103" s="1091" t="s">
        <v>620</v>
      </c>
      <c r="C103" s="1651">
        <v>0</v>
      </c>
      <c r="D103" s="1651">
        <v>0</v>
      </c>
      <c r="E103" s="1092">
        <v>0</v>
      </c>
      <c r="F103" s="1651">
        <v>0</v>
      </c>
      <c r="G103" s="1651">
        <v>0</v>
      </c>
      <c r="H103" s="198">
        <v>0</v>
      </c>
      <c r="I103" s="1651">
        <v>0</v>
      </c>
      <c r="J103" s="1651">
        <v>0</v>
      </c>
      <c r="K103" s="1092">
        <v>0</v>
      </c>
      <c r="L103" s="1651">
        <v>0</v>
      </c>
      <c r="M103" s="1651">
        <v>0</v>
      </c>
      <c r="N103" s="1651">
        <v>0</v>
      </c>
      <c r="AH103" s="1075"/>
      <c r="AI103" s="1576"/>
      <c r="AJ103" s="1075"/>
      <c r="AK103" s="1576"/>
      <c r="AL103" s="1093"/>
    </row>
    <row r="104" spans="1:38" ht="21" customHeight="1">
      <c r="A104" s="1076">
        <v>1</v>
      </c>
      <c r="B104" s="1091" t="s">
        <v>621</v>
      </c>
      <c r="C104" s="1651">
        <v>0</v>
      </c>
      <c r="D104" s="1651">
        <v>0</v>
      </c>
      <c r="E104" s="1092">
        <v>0</v>
      </c>
      <c r="F104" s="1651">
        <v>0</v>
      </c>
      <c r="G104" s="1651">
        <v>0</v>
      </c>
      <c r="H104" s="198">
        <v>0</v>
      </c>
      <c r="I104" s="1651">
        <v>0</v>
      </c>
      <c r="J104" s="1651">
        <v>0</v>
      </c>
      <c r="K104" s="1092">
        <v>0</v>
      </c>
      <c r="L104" s="1651">
        <v>0</v>
      </c>
      <c r="M104" s="1651">
        <v>0</v>
      </c>
      <c r="N104" s="1651">
        <v>0</v>
      </c>
      <c r="AH104" s="1075"/>
      <c r="AI104" s="1576"/>
      <c r="AJ104" s="1075"/>
      <c r="AK104" s="1576"/>
      <c r="AL104" s="1093"/>
    </row>
    <row r="105" spans="1:38" ht="21" customHeight="1">
      <c r="B105" s="1091" t="s">
        <v>622</v>
      </c>
      <c r="C105" s="1651">
        <v>0</v>
      </c>
      <c r="D105" s="1651">
        <v>0</v>
      </c>
      <c r="E105" s="1092">
        <v>0</v>
      </c>
      <c r="F105" s="1651">
        <v>0</v>
      </c>
      <c r="G105" s="1651">
        <v>0</v>
      </c>
      <c r="H105" s="198">
        <v>0</v>
      </c>
      <c r="I105" s="1651">
        <v>0</v>
      </c>
      <c r="J105" s="1651">
        <v>0</v>
      </c>
      <c r="K105" s="1092">
        <v>0</v>
      </c>
      <c r="L105" s="1651">
        <v>0</v>
      </c>
      <c r="M105" s="1651">
        <v>0</v>
      </c>
      <c r="N105" s="1651">
        <v>0</v>
      </c>
      <c r="AH105" s="1075"/>
      <c r="AI105" s="1576"/>
      <c r="AJ105" s="1075"/>
      <c r="AK105" s="1576"/>
      <c r="AL105" s="1093"/>
    </row>
    <row r="106" spans="1:38" ht="21" customHeight="1">
      <c r="B106" s="1091" t="s">
        <v>623</v>
      </c>
      <c r="C106" s="1651">
        <v>0</v>
      </c>
      <c r="D106" s="1651">
        <v>0</v>
      </c>
      <c r="E106" s="1092">
        <v>0</v>
      </c>
      <c r="F106" s="1651">
        <v>0</v>
      </c>
      <c r="G106" s="1651">
        <v>0</v>
      </c>
      <c r="H106" s="198">
        <v>0</v>
      </c>
      <c r="I106" s="1651">
        <v>0</v>
      </c>
      <c r="J106" s="1651">
        <v>0</v>
      </c>
      <c r="K106" s="1092">
        <v>0</v>
      </c>
      <c r="L106" s="1651">
        <v>0</v>
      </c>
      <c r="M106" s="1651">
        <v>0</v>
      </c>
      <c r="N106" s="1651">
        <v>0</v>
      </c>
      <c r="AH106" s="1075"/>
      <c r="AI106" s="1576"/>
      <c r="AJ106" s="1075"/>
      <c r="AK106" s="1576"/>
      <c r="AL106" s="1093"/>
    </row>
    <row r="107" spans="1:38" ht="21" customHeight="1">
      <c r="B107" s="1091" t="s">
        <v>624</v>
      </c>
      <c r="C107" s="1651">
        <v>0</v>
      </c>
      <c r="D107" s="1651">
        <v>0</v>
      </c>
      <c r="E107" s="1092">
        <v>0</v>
      </c>
      <c r="F107" s="1651">
        <v>0</v>
      </c>
      <c r="G107" s="1651">
        <v>0</v>
      </c>
      <c r="H107" s="198">
        <v>0</v>
      </c>
      <c r="I107" s="1651">
        <v>0</v>
      </c>
      <c r="J107" s="1651">
        <v>0</v>
      </c>
      <c r="K107" s="1092">
        <v>0</v>
      </c>
      <c r="L107" s="1651">
        <v>0</v>
      </c>
      <c r="M107" s="1651">
        <v>0</v>
      </c>
      <c r="N107" s="1651">
        <v>0</v>
      </c>
      <c r="AH107" s="1075"/>
      <c r="AI107" s="1576"/>
      <c r="AJ107" s="1075"/>
      <c r="AK107" s="1576"/>
      <c r="AL107" s="1093"/>
    </row>
    <row r="108" spans="1:38" ht="21" customHeight="1">
      <c r="B108" s="1091" t="s">
        <v>625</v>
      </c>
      <c r="C108" s="1651">
        <v>0</v>
      </c>
      <c r="D108" s="1651">
        <v>0</v>
      </c>
      <c r="E108" s="1092">
        <v>0</v>
      </c>
      <c r="F108" s="1651">
        <v>0</v>
      </c>
      <c r="G108" s="1651">
        <v>0</v>
      </c>
      <c r="H108" s="198">
        <v>0</v>
      </c>
      <c r="I108" s="1651">
        <v>0</v>
      </c>
      <c r="J108" s="1651">
        <v>0</v>
      </c>
      <c r="K108" s="1092">
        <v>0</v>
      </c>
      <c r="L108" s="1651">
        <v>0</v>
      </c>
      <c r="M108" s="1651">
        <v>0</v>
      </c>
      <c r="N108" s="1651">
        <v>0</v>
      </c>
      <c r="AH108" s="1075"/>
      <c r="AI108" s="1576"/>
      <c r="AJ108" s="1075"/>
      <c r="AK108" s="1576"/>
      <c r="AL108" s="1093"/>
    </row>
    <row r="109" spans="1:38" ht="21" customHeight="1">
      <c r="B109" s="1091" t="s">
        <v>626</v>
      </c>
      <c r="C109" s="1651">
        <v>0</v>
      </c>
      <c r="D109" s="1651">
        <v>0</v>
      </c>
      <c r="E109" s="1092">
        <v>0</v>
      </c>
      <c r="F109" s="1651">
        <v>0</v>
      </c>
      <c r="G109" s="1651">
        <v>0</v>
      </c>
      <c r="H109" s="198">
        <v>0</v>
      </c>
      <c r="I109" s="1651">
        <v>0</v>
      </c>
      <c r="J109" s="1651">
        <v>0</v>
      </c>
      <c r="K109" s="1092">
        <v>0</v>
      </c>
      <c r="L109" s="1651">
        <v>0</v>
      </c>
      <c r="M109" s="1651">
        <v>0</v>
      </c>
      <c r="N109" s="1651">
        <v>0</v>
      </c>
      <c r="AH109" s="1075"/>
      <c r="AI109" s="1576"/>
      <c r="AJ109" s="1075"/>
      <c r="AK109" s="1576"/>
      <c r="AL109" s="1093"/>
    </row>
    <row r="110" spans="1:38" ht="21" customHeight="1">
      <c r="B110" s="1091" t="s">
        <v>627</v>
      </c>
      <c r="C110" s="1651">
        <v>0</v>
      </c>
      <c r="D110" s="1651">
        <v>0</v>
      </c>
      <c r="E110" s="1092">
        <v>0</v>
      </c>
      <c r="F110" s="1651">
        <v>0</v>
      </c>
      <c r="G110" s="1651">
        <v>0</v>
      </c>
      <c r="H110" s="198">
        <v>0</v>
      </c>
      <c r="I110" s="1651">
        <v>0</v>
      </c>
      <c r="J110" s="1651">
        <v>0</v>
      </c>
      <c r="K110" s="1092">
        <v>0</v>
      </c>
      <c r="L110" s="1651">
        <v>0</v>
      </c>
      <c r="M110" s="1651">
        <v>0</v>
      </c>
      <c r="N110" s="1651">
        <v>0</v>
      </c>
      <c r="AH110" s="1075"/>
      <c r="AI110" s="1576"/>
      <c r="AJ110" s="1075"/>
      <c r="AK110" s="1576"/>
      <c r="AL110" s="1093"/>
    </row>
    <row r="111" spans="1:38" ht="21" customHeight="1">
      <c r="B111" s="1091">
        <v>66</v>
      </c>
      <c r="C111" s="1651">
        <v>0</v>
      </c>
      <c r="D111" s="1651">
        <v>0</v>
      </c>
      <c r="E111" s="1092">
        <v>0</v>
      </c>
      <c r="F111" s="1651">
        <v>0</v>
      </c>
      <c r="G111" s="1651">
        <v>0</v>
      </c>
      <c r="H111" s="198">
        <v>0</v>
      </c>
      <c r="I111" s="1651">
        <v>0</v>
      </c>
      <c r="J111" s="1651">
        <v>0</v>
      </c>
      <c r="K111" s="1092">
        <v>0</v>
      </c>
      <c r="L111" s="1651">
        <v>0</v>
      </c>
      <c r="M111" s="1651">
        <v>0</v>
      </c>
      <c r="N111" s="1651">
        <v>0</v>
      </c>
      <c r="AH111" s="1075"/>
      <c r="AI111" s="1576"/>
      <c r="AJ111" s="1075"/>
      <c r="AK111" s="1576"/>
      <c r="AL111" s="1093"/>
    </row>
    <row r="112" spans="1:38" ht="21" customHeight="1">
      <c r="B112" s="1091">
        <v>67</v>
      </c>
      <c r="C112" s="1651">
        <v>0</v>
      </c>
      <c r="D112" s="1651">
        <v>0</v>
      </c>
      <c r="E112" s="1092">
        <v>0</v>
      </c>
      <c r="F112" s="1651">
        <v>0</v>
      </c>
      <c r="G112" s="1651">
        <v>0</v>
      </c>
      <c r="H112" s="198">
        <v>0</v>
      </c>
      <c r="I112" s="1651">
        <v>0</v>
      </c>
      <c r="J112" s="1651">
        <v>0</v>
      </c>
      <c r="K112" s="1092">
        <v>0</v>
      </c>
      <c r="L112" s="1651">
        <v>0</v>
      </c>
      <c r="M112" s="1651">
        <v>0</v>
      </c>
      <c r="N112" s="1651">
        <v>0</v>
      </c>
      <c r="AH112" s="1075"/>
      <c r="AI112" s="1576"/>
      <c r="AJ112" s="1075"/>
      <c r="AK112" s="1576"/>
      <c r="AL112" s="1093"/>
    </row>
    <row r="113" spans="2:38" ht="21" customHeight="1">
      <c r="B113" s="1091">
        <v>68</v>
      </c>
      <c r="C113" s="1651">
        <v>0</v>
      </c>
      <c r="D113" s="1651">
        <v>0</v>
      </c>
      <c r="E113" s="1092">
        <v>0</v>
      </c>
      <c r="F113" s="1651">
        <v>0</v>
      </c>
      <c r="G113" s="1651">
        <v>0</v>
      </c>
      <c r="H113" s="198">
        <v>0</v>
      </c>
      <c r="I113" s="1651">
        <v>0</v>
      </c>
      <c r="J113" s="1651">
        <v>0</v>
      </c>
      <c r="K113" s="1092">
        <v>0</v>
      </c>
      <c r="L113" s="1651">
        <v>0</v>
      </c>
      <c r="M113" s="1651">
        <v>0</v>
      </c>
      <c r="N113" s="1651">
        <v>0</v>
      </c>
      <c r="AH113" s="1075"/>
      <c r="AI113" s="1576"/>
      <c r="AJ113" s="1075"/>
      <c r="AK113" s="1576"/>
      <c r="AL113" s="1093"/>
    </row>
    <row r="114" spans="2:38" ht="21" customHeight="1">
      <c r="B114" s="1094" t="s">
        <v>447</v>
      </c>
      <c r="C114" s="1095">
        <v>7703</v>
      </c>
      <c r="D114" s="1095">
        <v>5925</v>
      </c>
      <c r="E114" s="1092">
        <v>13628</v>
      </c>
      <c r="F114" s="1095">
        <v>772</v>
      </c>
      <c r="G114" s="199">
        <v>792</v>
      </c>
      <c r="H114" s="198">
        <v>1564</v>
      </c>
      <c r="I114" s="199">
        <v>1052</v>
      </c>
      <c r="J114" s="1095">
        <v>1511</v>
      </c>
      <c r="K114" s="1095">
        <v>2563</v>
      </c>
      <c r="L114" s="1095">
        <v>9527</v>
      </c>
      <c r="M114" s="1095">
        <v>8228</v>
      </c>
      <c r="N114" s="1095">
        <v>17755</v>
      </c>
      <c r="AH114" s="1075"/>
      <c r="AI114" s="1576"/>
      <c r="AJ114" s="1075"/>
      <c r="AK114" s="1576"/>
      <c r="AL114" s="1093"/>
    </row>
    <row r="115" spans="2:38" ht="21" customHeight="1">
      <c r="AH115" s="1075"/>
      <c r="AI115" s="1576"/>
      <c r="AJ115" s="1075"/>
      <c r="AK115" s="1576"/>
      <c r="AL115" s="1093"/>
    </row>
    <row r="116" spans="2:38" ht="21" customHeight="1">
      <c r="AH116" s="1075"/>
      <c r="AI116" s="1576"/>
      <c r="AJ116" s="1075"/>
      <c r="AK116" s="1576"/>
      <c r="AL116" s="1093"/>
    </row>
    <row r="117" spans="2:38" ht="21" customHeight="1">
      <c r="C117" s="1076"/>
      <c r="D117" s="1076">
        <v>27256</v>
      </c>
      <c r="AH117" s="1075"/>
      <c r="AI117" s="1576"/>
      <c r="AJ117" s="1075"/>
      <c r="AK117" s="1576"/>
      <c r="AL117" s="1093"/>
    </row>
    <row r="118" spans="2:38" ht="21" customHeight="1">
      <c r="AH118" s="1075"/>
      <c r="AI118" s="1576"/>
      <c r="AJ118" s="1075"/>
      <c r="AK118" s="1576"/>
      <c r="AL118" s="1093"/>
    </row>
    <row r="119" spans="2:38" ht="21" customHeight="1">
      <c r="D119" s="1076">
        <v>36404</v>
      </c>
      <c r="AH119" s="1075"/>
      <c r="AI119" s="1576"/>
      <c r="AJ119" s="1075"/>
      <c r="AK119" s="1576"/>
      <c r="AL119" s="1093"/>
    </row>
    <row r="120" spans="2:38" ht="21" customHeight="1">
      <c r="D120" s="503" t="s">
        <v>628</v>
      </c>
      <c r="AH120" s="1075"/>
      <c r="AI120" s="1576"/>
      <c r="AJ120" s="1075"/>
      <c r="AK120" s="1576"/>
      <c r="AL120" s="1093"/>
    </row>
    <row r="121" spans="2:38" ht="21" customHeight="1">
      <c r="AH121" s="1075"/>
      <c r="AI121" s="1576"/>
      <c r="AJ121" s="1075"/>
      <c r="AK121" s="1576"/>
      <c r="AL121" s="1093"/>
    </row>
    <row r="122" spans="2:38" ht="21" customHeight="1">
      <c r="AH122" s="1075"/>
      <c r="AI122" s="1576"/>
      <c r="AJ122" s="1075"/>
      <c r="AK122" s="1576"/>
      <c r="AL122" s="1093"/>
    </row>
    <row r="123" spans="2:38" ht="21" customHeight="1">
      <c r="AH123" s="1075"/>
      <c r="AI123" s="1576"/>
      <c r="AJ123" s="1075"/>
      <c r="AK123" s="1576"/>
      <c r="AL123" s="1093"/>
    </row>
    <row r="124" spans="2:38" ht="21" customHeight="1">
      <c r="AH124" s="1075"/>
      <c r="AI124" s="1576"/>
      <c r="AJ124" s="1075"/>
      <c r="AK124" s="1576"/>
      <c r="AL124" s="1093"/>
    </row>
    <row r="125" spans="2:38" ht="21" customHeight="1">
      <c r="AH125" s="1075"/>
      <c r="AI125" s="1576"/>
      <c r="AJ125" s="1075"/>
      <c r="AK125" s="1576"/>
      <c r="AL125" s="1093"/>
    </row>
    <row r="126" spans="2:38" ht="21" customHeight="1">
      <c r="AH126" s="1075"/>
      <c r="AI126" s="1576"/>
      <c r="AJ126" s="1075"/>
      <c r="AK126" s="1576"/>
      <c r="AL126" s="1093"/>
    </row>
    <row r="127" spans="2:38" ht="21" customHeight="1">
      <c r="AH127" s="1075"/>
      <c r="AI127" s="1576"/>
      <c r="AJ127" s="1075"/>
      <c r="AK127" s="1576"/>
      <c r="AL127" s="1093"/>
    </row>
    <row r="128" spans="2:38" ht="21" customHeight="1">
      <c r="AH128" s="1075"/>
      <c r="AI128" s="1576"/>
      <c r="AJ128" s="1075"/>
      <c r="AK128" s="1576"/>
      <c r="AL128" s="1093"/>
    </row>
    <row r="129" spans="34:38" ht="21" customHeight="1">
      <c r="AH129" s="1075"/>
      <c r="AI129" s="1576"/>
      <c r="AJ129" s="1075"/>
      <c r="AK129" s="1576"/>
      <c r="AL129" s="1093"/>
    </row>
    <row r="130" spans="34:38" ht="21" customHeight="1">
      <c r="AH130" s="1075"/>
      <c r="AI130" s="1576"/>
      <c r="AJ130" s="1075"/>
      <c r="AK130" s="1576"/>
      <c r="AL130" s="1093"/>
    </row>
    <row r="131" spans="34:38" ht="21" customHeight="1">
      <c r="AH131" s="1075"/>
      <c r="AI131" s="1576"/>
      <c r="AJ131" s="1075"/>
      <c r="AK131" s="1576"/>
      <c r="AL131" s="1093"/>
    </row>
    <row r="132" spans="34:38" ht="21" customHeight="1">
      <c r="AH132" s="1075"/>
      <c r="AI132" s="1576"/>
      <c r="AJ132" s="1075"/>
      <c r="AK132" s="1576"/>
      <c r="AL132" s="1093"/>
    </row>
    <row r="133" spans="34:38" ht="21" customHeight="1">
      <c r="AH133" s="1075"/>
      <c r="AI133" s="1576"/>
      <c r="AJ133" s="1075"/>
      <c r="AK133" s="1576"/>
      <c r="AL133" s="1093"/>
    </row>
    <row r="134" spans="34:38" ht="21" customHeight="1">
      <c r="AH134" s="1075"/>
      <c r="AI134" s="1576"/>
      <c r="AJ134" s="1075"/>
      <c r="AK134" s="1576"/>
      <c r="AL134" s="1093"/>
    </row>
    <row r="135" spans="34:38" ht="21" customHeight="1">
      <c r="AH135" s="1075"/>
      <c r="AI135" s="1576"/>
      <c r="AJ135" s="1075"/>
      <c r="AK135" s="1576"/>
      <c r="AL135" s="1093"/>
    </row>
    <row r="136" spans="34:38" ht="21" customHeight="1">
      <c r="AH136" s="1075"/>
      <c r="AI136" s="1576"/>
      <c r="AJ136" s="1075"/>
      <c r="AK136" s="1576"/>
      <c r="AL136" s="1093"/>
    </row>
    <row r="137" spans="34:38" ht="21" customHeight="1">
      <c r="AH137" s="1075"/>
      <c r="AI137" s="1576"/>
      <c r="AJ137" s="1075"/>
      <c r="AK137" s="1576"/>
      <c r="AL137" s="1093"/>
    </row>
    <row r="138" spans="34:38" ht="21" customHeight="1">
      <c r="AH138" s="1075"/>
      <c r="AI138" s="1576"/>
      <c r="AJ138" s="1075"/>
      <c r="AK138" s="1576"/>
      <c r="AL138" s="1093"/>
    </row>
    <row r="139" spans="34:38" ht="21" customHeight="1">
      <c r="AH139" s="1075"/>
      <c r="AI139" s="1576"/>
      <c r="AJ139" s="1075"/>
      <c r="AK139" s="1576"/>
      <c r="AL139" s="1093"/>
    </row>
    <row r="140" spans="34:38" ht="21" customHeight="1">
      <c r="AH140" s="1075"/>
      <c r="AI140" s="1576"/>
      <c r="AJ140" s="1075"/>
      <c r="AK140" s="1576"/>
      <c r="AL140" s="1093"/>
    </row>
    <row r="141" spans="34:38" ht="21" customHeight="1">
      <c r="AH141" s="1075"/>
      <c r="AI141" s="1576"/>
      <c r="AJ141" s="1075"/>
      <c r="AK141" s="1576"/>
      <c r="AL141" s="1093"/>
    </row>
    <row r="142" spans="34:38" ht="21" customHeight="1">
      <c r="AH142" s="1075"/>
      <c r="AI142" s="1576"/>
      <c r="AJ142" s="1075"/>
      <c r="AK142" s="1576"/>
      <c r="AL142" s="1093"/>
    </row>
    <row r="143" spans="34:38" ht="21" customHeight="1">
      <c r="AH143" s="1075"/>
      <c r="AI143" s="1576"/>
      <c r="AJ143" s="1075"/>
      <c r="AK143" s="1576"/>
      <c r="AL143" s="1093"/>
    </row>
    <row r="144" spans="34:38" ht="21" customHeight="1">
      <c r="AH144" s="1075"/>
      <c r="AI144" s="1576"/>
      <c r="AJ144" s="1075"/>
      <c r="AK144" s="1576"/>
      <c r="AL144" s="1093"/>
    </row>
    <row r="145" spans="34:38" ht="21" customHeight="1">
      <c r="AH145" s="1075"/>
      <c r="AI145" s="1576"/>
      <c r="AJ145" s="1075"/>
      <c r="AK145" s="1576"/>
      <c r="AL145" s="1093"/>
    </row>
    <row r="146" spans="34:38" ht="21" customHeight="1">
      <c r="AH146" s="1075"/>
      <c r="AI146" s="1576"/>
      <c r="AJ146" s="1075"/>
      <c r="AK146" s="1576"/>
      <c r="AL146" s="1093"/>
    </row>
    <row r="147" spans="34:38" ht="21" customHeight="1">
      <c r="AH147" s="1075"/>
      <c r="AI147" s="1576"/>
      <c r="AJ147" s="1075"/>
      <c r="AK147" s="1576"/>
      <c r="AL147" s="1093"/>
    </row>
    <row r="148" spans="34:38" ht="21" customHeight="1">
      <c r="AH148" s="1075"/>
      <c r="AI148" s="1576"/>
      <c r="AJ148" s="1075"/>
      <c r="AK148" s="1576"/>
      <c r="AL148" s="1093"/>
    </row>
    <row r="149" spans="34:38" ht="21" customHeight="1">
      <c r="AH149" s="1075"/>
      <c r="AI149" s="1576"/>
      <c r="AJ149" s="1075"/>
      <c r="AK149" s="1576"/>
      <c r="AL149" s="1093"/>
    </row>
    <row r="150" spans="34:38" ht="21" customHeight="1">
      <c r="AH150" s="1075"/>
      <c r="AI150" s="1576"/>
      <c r="AJ150" s="1075"/>
      <c r="AK150" s="1576"/>
      <c r="AL150" s="1093"/>
    </row>
    <row r="151" spans="34:38" ht="21" customHeight="1">
      <c r="AH151" s="1075"/>
      <c r="AI151" s="1576"/>
      <c r="AJ151" s="1075"/>
      <c r="AK151" s="1576"/>
      <c r="AL151" s="1093"/>
    </row>
    <row r="152" spans="34:38" ht="21" customHeight="1">
      <c r="AH152" s="1075"/>
      <c r="AI152" s="1576"/>
      <c r="AJ152" s="1075"/>
      <c r="AK152" s="1576"/>
      <c r="AL152" s="1093"/>
    </row>
    <row r="153" spans="34:38" ht="21" customHeight="1">
      <c r="AH153" s="1075"/>
      <c r="AI153" s="1576"/>
      <c r="AJ153" s="1075"/>
      <c r="AK153" s="1576"/>
      <c r="AL153" s="1093"/>
    </row>
    <row r="154" spans="34:38" ht="21" customHeight="1">
      <c r="AH154" s="1075"/>
      <c r="AI154" s="1576"/>
      <c r="AJ154" s="1075"/>
      <c r="AK154" s="1576"/>
      <c r="AL154" s="1093"/>
    </row>
    <row r="155" spans="34:38" ht="21" customHeight="1">
      <c r="AH155" s="1075"/>
      <c r="AI155" s="1576"/>
      <c r="AJ155" s="1075"/>
      <c r="AK155" s="1576"/>
      <c r="AL155" s="1093"/>
    </row>
    <row r="156" spans="34:38" ht="21" customHeight="1">
      <c r="AH156" s="1075"/>
      <c r="AI156" s="1576"/>
      <c r="AJ156" s="1075"/>
      <c r="AK156" s="1576"/>
      <c r="AL156" s="1093"/>
    </row>
    <row r="157" spans="34:38" ht="21" customHeight="1">
      <c r="AH157" s="1075"/>
      <c r="AI157" s="1576"/>
      <c r="AJ157" s="1075"/>
      <c r="AK157" s="1576"/>
      <c r="AL157" s="1093"/>
    </row>
    <row r="158" spans="34:38" ht="21" customHeight="1">
      <c r="AH158" s="1075"/>
      <c r="AI158" s="1576"/>
      <c r="AJ158" s="1075"/>
      <c r="AK158" s="1576"/>
      <c r="AL158" s="1093"/>
    </row>
    <row r="159" spans="34:38" ht="21" customHeight="1">
      <c r="AH159" s="1075"/>
      <c r="AI159" s="1576"/>
      <c r="AJ159" s="1075"/>
      <c r="AK159" s="1576"/>
      <c r="AL159" s="1093"/>
    </row>
    <row r="160" spans="34:38" ht="21" customHeight="1">
      <c r="AH160" s="1075"/>
      <c r="AI160" s="1576"/>
      <c r="AJ160" s="1075"/>
      <c r="AK160" s="1576"/>
      <c r="AL160" s="1093"/>
    </row>
    <row r="161" spans="34:38" ht="21" customHeight="1">
      <c r="AH161" s="1075"/>
      <c r="AI161" s="1576"/>
      <c r="AJ161" s="1075"/>
      <c r="AK161" s="1576"/>
      <c r="AL161" s="1093"/>
    </row>
    <row r="162" spans="34:38" ht="21" customHeight="1">
      <c r="AH162" s="1075"/>
      <c r="AI162" s="1576"/>
      <c r="AJ162" s="1075"/>
      <c r="AK162" s="1576"/>
      <c r="AL162" s="1093"/>
    </row>
    <row r="163" spans="34:38" ht="21" customHeight="1">
      <c r="AH163" s="1075"/>
      <c r="AI163" s="1576"/>
      <c r="AJ163" s="1075"/>
      <c r="AK163" s="1576"/>
      <c r="AL163" s="1093"/>
    </row>
    <row r="164" spans="34:38" ht="21" customHeight="1">
      <c r="AH164" s="1075"/>
      <c r="AI164" s="1576"/>
      <c r="AJ164" s="1075"/>
      <c r="AK164" s="1576"/>
      <c r="AL164" s="1093"/>
    </row>
    <row r="165" spans="34:38" ht="21" customHeight="1">
      <c r="AH165" s="1075"/>
      <c r="AI165" s="1576"/>
      <c r="AJ165" s="1075"/>
      <c r="AK165" s="1576"/>
      <c r="AL165" s="1093"/>
    </row>
    <row r="166" spans="34:38" ht="21" customHeight="1">
      <c r="AH166" s="1075"/>
      <c r="AI166" s="1576"/>
      <c r="AJ166" s="1075"/>
      <c r="AK166" s="1576"/>
      <c r="AL166" s="1093"/>
    </row>
    <row r="167" spans="34:38" ht="21" customHeight="1">
      <c r="AH167" s="1075"/>
      <c r="AI167" s="1576"/>
      <c r="AJ167" s="1075"/>
      <c r="AK167" s="1576"/>
      <c r="AL167" s="1093"/>
    </row>
    <row r="168" spans="34:38" ht="21" customHeight="1">
      <c r="AH168" s="1075"/>
      <c r="AI168" s="1576"/>
      <c r="AJ168" s="1075"/>
      <c r="AK168" s="1576"/>
      <c r="AL168" s="1093"/>
    </row>
    <row r="169" spans="34:38" ht="21" customHeight="1">
      <c r="AH169" s="1075"/>
      <c r="AI169" s="1576"/>
      <c r="AJ169" s="1075"/>
      <c r="AK169" s="1576"/>
      <c r="AL169" s="1093"/>
    </row>
    <row r="170" spans="34:38" ht="21" customHeight="1">
      <c r="AH170" s="1075"/>
      <c r="AI170" s="1576"/>
      <c r="AJ170" s="1075"/>
      <c r="AK170" s="1576"/>
      <c r="AL170" s="1093"/>
    </row>
    <row r="171" spans="34:38" ht="21" customHeight="1">
      <c r="AH171" s="1075"/>
      <c r="AI171" s="1576"/>
      <c r="AJ171" s="1075"/>
      <c r="AK171" s="1576"/>
      <c r="AL171" s="1093"/>
    </row>
    <row r="172" spans="34:38" ht="21" customHeight="1">
      <c r="AH172" s="1075"/>
      <c r="AI172" s="1576"/>
      <c r="AJ172" s="1075"/>
      <c r="AK172" s="1576"/>
      <c r="AL172" s="1093"/>
    </row>
    <row r="173" spans="34:38" ht="21" customHeight="1">
      <c r="AH173" s="1075"/>
      <c r="AI173" s="1576"/>
      <c r="AJ173" s="1075"/>
      <c r="AK173" s="1576"/>
      <c r="AL173" s="1093"/>
    </row>
    <row r="174" spans="34:38" ht="21" customHeight="1">
      <c r="AH174" s="1075"/>
      <c r="AI174" s="1576"/>
      <c r="AJ174" s="1075"/>
      <c r="AK174" s="1576"/>
      <c r="AL174" s="1093"/>
    </row>
    <row r="175" spans="34:38" ht="21" customHeight="1">
      <c r="AH175" s="1075"/>
      <c r="AI175" s="1576"/>
      <c r="AJ175" s="1075"/>
      <c r="AK175" s="1576"/>
      <c r="AL175" s="1093"/>
    </row>
    <row r="176" spans="34:38" ht="21" customHeight="1">
      <c r="AH176" s="1075"/>
      <c r="AI176" s="1576"/>
      <c r="AJ176" s="1075"/>
      <c r="AK176" s="1576"/>
      <c r="AL176" s="1093"/>
    </row>
    <row r="177" spans="34:38" ht="21" customHeight="1">
      <c r="AH177" s="1075"/>
      <c r="AI177" s="1576"/>
      <c r="AJ177" s="1075"/>
      <c r="AK177" s="1576"/>
      <c r="AL177" s="1093"/>
    </row>
    <row r="178" spans="34:38" ht="21" customHeight="1">
      <c r="AH178" s="1075"/>
      <c r="AI178" s="1576"/>
      <c r="AJ178" s="1075"/>
      <c r="AK178" s="1576"/>
      <c r="AL178" s="1093"/>
    </row>
    <row r="179" spans="34:38" ht="21" customHeight="1">
      <c r="AH179" s="1075"/>
      <c r="AI179" s="1576"/>
      <c r="AJ179" s="1075"/>
      <c r="AK179" s="1576"/>
      <c r="AL179" s="1093"/>
    </row>
    <row r="180" spans="34:38" ht="21" customHeight="1">
      <c r="AH180" s="1075"/>
      <c r="AI180" s="1576"/>
      <c r="AJ180" s="1075"/>
      <c r="AK180" s="1576"/>
      <c r="AL180" s="1093"/>
    </row>
    <row r="181" spans="34:38" ht="21" customHeight="1">
      <c r="AH181" s="1075"/>
      <c r="AI181" s="1576"/>
      <c r="AJ181" s="1075"/>
      <c r="AK181" s="1576"/>
      <c r="AL181" s="1093"/>
    </row>
    <row r="182" spans="34:38" ht="21" customHeight="1">
      <c r="AH182" s="1075"/>
      <c r="AI182" s="1576"/>
      <c r="AJ182" s="1075"/>
      <c r="AK182" s="1576"/>
      <c r="AL182" s="1093"/>
    </row>
    <row r="183" spans="34:38" ht="21" customHeight="1">
      <c r="AH183" s="1075"/>
      <c r="AI183" s="1576"/>
      <c r="AJ183" s="1075"/>
      <c r="AK183" s="1576"/>
      <c r="AL183" s="1093"/>
    </row>
    <row r="184" spans="34:38" ht="21" customHeight="1">
      <c r="AH184" s="1075"/>
      <c r="AI184" s="1576"/>
      <c r="AJ184" s="1075"/>
      <c r="AK184" s="1576"/>
      <c r="AL184" s="1093"/>
    </row>
    <row r="185" spans="34:38" ht="21" customHeight="1">
      <c r="AH185" s="1075"/>
      <c r="AI185" s="1576"/>
      <c r="AJ185" s="1075"/>
      <c r="AK185" s="1576"/>
      <c r="AL185" s="1093"/>
    </row>
    <row r="186" spans="34:38" ht="21" customHeight="1">
      <c r="AH186" s="1075"/>
      <c r="AI186" s="1576"/>
      <c r="AJ186" s="1075"/>
      <c r="AK186" s="1576"/>
      <c r="AL186" s="1093"/>
    </row>
    <row r="187" spans="34:38" ht="21" customHeight="1">
      <c r="AH187" s="1075"/>
      <c r="AI187" s="1576"/>
      <c r="AJ187" s="1075"/>
      <c r="AK187" s="1576"/>
      <c r="AL187" s="1093"/>
    </row>
    <row r="188" spans="34:38" ht="21" customHeight="1">
      <c r="AH188" s="1075"/>
      <c r="AI188" s="1576"/>
      <c r="AJ188" s="1075"/>
      <c r="AK188" s="1576"/>
      <c r="AL188" s="1093"/>
    </row>
    <row r="189" spans="34:38" ht="21" customHeight="1">
      <c r="AH189" s="1075"/>
      <c r="AI189" s="1576"/>
      <c r="AJ189" s="1075"/>
      <c r="AK189" s="1576"/>
      <c r="AL189" s="1093"/>
    </row>
    <row r="190" spans="34:38" ht="21" customHeight="1">
      <c r="AH190" s="1075"/>
      <c r="AI190" s="1576"/>
      <c r="AJ190" s="1075"/>
      <c r="AK190" s="1576"/>
      <c r="AL190" s="1093"/>
    </row>
    <row r="191" spans="34:38" ht="21" customHeight="1">
      <c r="AH191" s="1075"/>
      <c r="AI191" s="1576"/>
      <c r="AJ191" s="1075"/>
      <c r="AK191" s="1576"/>
      <c r="AL191" s="1093"/>
    </row>
    <row r="192" spans="34:38" ht="21" customHeight="1">
      <c r="AH192" s="1075"/>
      <c r="AI192" s="1576"/>
      <c r="AJ192" s="1075"/>
      <c r="AK192" s="1576"/>
      <c r="AL192" s="1093"/>
    </row>
    <row r="193" spans="34:38" ht="21" customHeight="1">
      <c r="AH193" s="1075"/>
      <c r="AI193" s="1576"/>
      <c r="AJ193" s="1075"/>
      <c r="AK193" s="1576"/>
      <c r="AL193" s="1093"/>
    </row>
    <row r="194" spans="34:38" ht="21" customHeight="1">
      <c r="AH194" s="1075"/>
      <c r="AI194" s="1576"/>
      <c r="AJ194" s="1075"/>
      <c r="AK194" s="1576"/>
      <c r="AL194" s="1093"/>
    </row>
    <row r="195" spans="34:38" ht="21" customHeight="1">
      <c r="AH195" s="1075"/>
      <c r="AI195" s="1576"/>
      <c r="AJ195" s="1075"/>
      <c r="AK195" s="1576"/>
      <c r="AL195" s="1093"/>
    </row>
    <row r="196" spans="34:38" ht="21" customHeight="1">
      <c r="AH196" s="1075"/>
      <c r="AI196" s="1576"/>
      <c r="AJ196" s="1075"/>
      <c r="AK196" s="1576"/>
      <c r="AL196" s="1093"/>
    </row>
    <row r="197" spans="34:38" ht="21" customHeight="1">
      <c r="AH197" s="1075"/>
      <c r="AI197" s="1576"/>
      <c r="AJ197" s="1075"/>
      <c r="AK197" s="1576"/>
      <c r="AL197" s="1093"/>
    </row>
    <row r="198" spans="34:38" ht="21" customHeight="1">
      <c r="AH198" s="1075"/>
      <c r="AI198" s="1576"/>
      <c r="AJ198" s="1075"/>
      <c r="AK198" s="1576"/>
      <c r="AL198" s="1093"/>
    </row>
    <row r="199" spans="34:38" ht="21" customHeight="1">
      <c r="AH199" s="1075"/>
      <c r="AI199" s="1576"/>
      <c r="AJ199" s="1075"/>
      <c r="AK199" s="1576"/>
      <c r="AL199" s="1093"/>
    </row>
    <row r="200" spans="34:38" ht="21" customHeight="1">
      <c r="AH200" s="1075"/>
      <c r="AI200" s="1576"/>
      <c r="AJ200" s="1075"/>
      <c r="AK200" s="1576"/>
      <c r="AL200" s="1093"/>
    </row>
    <row r="201" spans="34:38" ht="21" customHeight="1">
      <c r="AH201" s="1075"/>
      <c r="AI201" s="1576"/>
      <c r="AJ201" s="1075"/>
      <c r="AK201" s="1576"/>
      <c r="AL201" s="1093"/>
    </row>
    <row r="202" spans="34:38" ht="21" customHeight="1">
      <c r="AH202" s="1075"/>
      <c r="AI202" s="1576"/>
      <c r="AJ202" s="1075"/>
      <c r="AK202" s="1576"/>
      <c r="AL202" s="1093"/>
    </row>
    <row r="203" spans="34:38" ht="21" customHeight="1">
      <c r="AH203" s="1075"/>
      <c r="AI203" s="1576"/>
      <c r="AJ203" s="1075"/>
      <c r="AK203" s="1576"/>
      <c r="AL203" s="1093"/>
    </row>
    <row r="204" spans="34:38" ht="21" customHeight="1">
      <c r="AH204" s="1075"/>
      <c r="AI204" s="1576"/>
      <c r="AJ204" s="1075"/>
      <c r="AK204" s="1576"/>
      <c r="AL204" s="1093"/>
    </row>
    <row r="205" spans="34:38" ht="21" customHeight="1">
      <c r="AH205" s="1075"/>
      <c r="AI205" s="1576"/>
      <c r="AJ205" s="1075"/>
      <c r="AK205" s="1576"/>
      <c r="AL205" s="1093"/>
    </row>
    <row r="206" spans="34:38" ht="21" customHeight="1">
      <c r="AH206" s="1075"/>
      <c r="AI206" s="1576"/>
      <c r="AJ206" s="1075"/>
      <c r="AK206" s="1576"/>
      <c r="AL206" s="1093"/>
    </row>
    <row r="207" spans="34:38" ht="21" customHeight="1">
      <c r="AH207" s="1075"/>
      <c r="AI207" s="1576"/>
      <c r="AJ207" s="1075"/>
      <c r="AK207" s="1576"/>
      <c r="AL207" s="1093"/>
    </row>
    <row r="208" spans="34:38" ht="21" customHeight="1">
      <c r="AH208" s="1075"/>
      <c r="AI208" s="1576"/>
      <c r="AJ208" s="1075"/>
      <c r="AK208" s="1576"/>
      <c r="AL208" s="1093"/>
    </row>
    <row r="209" spans="34:38" ht="21" customHeight="1">
      <c r="AH209" s="1075"/>
      <c r="AI209" s="1576"/>
      <c r="AJ209" s="1075"/>
      <c r="AK209" s="1576"/>
      <c r="AL209" s="1093"/>
    </row>
    <row r="210" spans="34:38" ht="21" customHeight="1">
      <c r="AH210" s="1075"/>
      <c r="AI210" s="1576"/>
      <c r="AJ210" s="1075"/>
      <c r="AK210" s="1576"/>
      <c r="AL210" s="1093"/>
    </row>
    <row r="211" spans="34:38" ht="21" customHeight="1">
      <c r="AH211" s="1075"/>
      <c r="AI211" s="1576"/>
      <c r="AJ211" s="1075"/>
      <c r="AK211" s="1576"/>
      <c r="AL211" s="1093"/>
    </row>
    <row r="212" spans="34:38" ht="21" customHeight="1">
      <c r="AH212" s="1075"/>
      <c r="AI212" s="1576"/>
      <c r="AJ212" s="1075"/>
      <c r="AK212" s="1576"/>
      <c r="AL212" s="1093"/>
    </row>
    <row r="213" spans="34:38" ht="21" customHeight="1">
      <c r="AH213" s="1075"/>
      <c r="AI213" s="1576"/>
      <c r="AJ213" s="1075"/>
      <c r="AK213" s="1576"/>
      <c r="AL213" s="1093"/>
    </row>
    <row r="214" spans="34:38" ht="21" customHeight="1">
      <c r="AH214" s="1075"/>
      <c r="AI214" s="1576"/>
      <c r="AJ214" s="1075"/>
      <c r="AK214" s="1576"/>
      <c r="AL214" s="1093"/>
    </row>
    <row r="215" spans="34:38" ht="21" customHeight="1">
      <c r="AH215" s="1075"/>
      <c r="AI215" s="1576"/>
      <c r="AJ215" s="1075"/>
      <c r="AK215" s="1576"/>
      <c r="AL215" s="1093"/>
    </row>
    <row r="216" spans="34:38" ht="21" customHeight="1">
      <c r="AH216" s="1075"/>
      <c r="AI216" s="1576"/>
      <c r="AJ216" s="1075"/>
      <c r="AK216" s="1576"/>
      <c r="AL216" s="1093"/>
    </row>
    <row r="217" spans="34:38" ht="21" customHeight="1">
      <c r="AH217" s="1075"/>
      <c r="AI217" s="1576"/>
      <c r="AJ217" s="1075"/>
      <c r="AK217" s="1576"/>
      <c r="AL217" s="1093"/>
    </row>
    <row r="218" spans="34:38" ht="21" customHeight="1">
      <c r="AH218" s="1075"/>
      <c r="AI218" s="1576"/>
      <c r="AJ218" s="1075"/>
      <c r="AK218" s="1576"/>
      <c r="AL218" s="1093"/>
    </row>
    <row r="219" spans="34:38" ht="21" customHeight="1">
      <c r="AH219" s="1075"/>
      <c r="AI219" s="1576"/>
      <c r="AJ219" s="1075"/>
      <c r="AK219" s="1576"/>
      <c r="AL219" s="1093"/>
    </row>
    <row r="220" spans="34:38" ht="21" customHeight="1">
      <c r="AH220" s="1075"/>
      <c r="AI220" s="1576"/>
      <c r="AJ220" s="1075"/>
      <c r="AK220" s="1576"/>
      <c r="AL220" s="1093"/>
    </row>
    <row r="221" spans="34:38" ht="21" customHeight="1">
      <c r="AH221" s="1075"/>
      <c r="AI221" s="1576"/>
      <c r="AJ221" s="1075"/>
      <c r="AK221" s="1576"/>
      <c r="AL221" s="1093"/>
    </row>
    <row r="222" spans="34:38" ht="21" customHeight="1">
      <c r="AH222" s="1075"/>
      <c r="AI222" s="1576"/>
      <c r="AJ222" s="1075"/>
      <c r="AK222" s="1576"/>
      <c r="AL222" s="1093"/>
    </row>
    <row r="223" spans="34:38" ht="21" customHeight="1">
      <c r="AH223" s="1075"/>
      <c r="AI223" s="1576"/>
      <c r="AJ223" s="1075"/>
      <c r="AK223" s="1576"/>
      <c r="AL223" s="1093"/>
    </row>
    <row r="224" spans="34:38" ht="21" customHeight="1">
      <c r="AH224" s="1075"/>
      <c r="AI224" s="1576"/>
      <c r="AJ224" s="1075"/>
      <c r="AK224" s="1576"/>
      <c r="AL224" s="1093"/>
    </row>
    <row r="225" spans="34:38" ht="21" customHeight="1">
      <c r="AH225" s="1075"/>
      <c r="AI225" s="1576"/>
      <c r="AJ225" s="1075"/>
      <c r="AK225" s="1576"/>
      <c r="AL225" s="1093"/>
    </row>
    <row r="226" spans="34:38" ht="21" customHeight="1">
      <c r="AH226" s="1075"/>
      <c r="AI226" s="1576"/>
      <c r="AJ226" s="1075"/>
      <c r="AK226" s="1576"/>
      <c r="AL226" s="1093"/>
    </row>
    <row r="227" spans="34:38" ht="21" customHeight="1">
      <c r="AH227" s="1075"/>
      <c r="AI227" s="1576"/>
      <c r="AJ227" s="1075"/>
      <c r="AK227" s="1576"/>
      <c r="AL227" s="1093"/>
    </row>
    <row r="228" spans="34:38" ht="21" customHeight="1">
      <c r="AH228" s="1075"/>
      <c r="AI228" s="1576"/>
      <c r="AJ228" s="1075"/>
      <c r="AK228" s="1576"/>
      <c r="AL228" s="1093"/>
    </row>
    <row r="229" spans="34:38" ht="21" customHeight="1">
      <c r="AH229" s="1075"/>
      <c r="AI229" s="1576"/>
      <c r="AJ229" s="1075"/>
      <c r="AK229" s="1576"/>
      <c r="AL229" s="1093"/>
    </row>
    <row r="230" spans="34:38" ht="21" customHeight="1">
      <c r="AH230" s="1075"/>
      <c r="AI230" s="1576"/>
      <c r="AJ230" s="1075"/>
      <c r="AK230" s="1576"/>
      <c r="AL230" s="1093"/>
    </row>
    <row r="231" spans="34:38" ht="21" customHeight="1">
      <c r="AH231" s="1075"/>
      <c r="AI231" s="1576"/>
      <c r="AJ231" s="1075"/>
      <c r="AK231" s="1576"/>
      <c r="AL231" s="1093"/>
    </row>
    <row r="232" spans="34:38" ht="21" customHeight="1">
      <c r="AH232" s="1075"/>
      <c r="AI232" s="1576"/>
      <c r="AJ232" s="1075"/>
      <c r="AK232" s="1576"/>
      <c r="AL232" s="1093"/>
    </row>
    <row r="233" spans="34:38" ht="21" customHeight="1">
      <c r="AH233" s="1075"/>
      <c r="AI233" s="1576"/>
      <c r="AJ233" s="1075"/>
      <c r="AK233" s="1576"/>
      <c r="AL233" s="1093"/>
    </row>
    <row r="234" spans="34:38" ht="21" customHeight="1">
      <c r="AH234" s="1075"/>
      <c r="AI234" s="1576"/>
      <c r="AJ234" s="1075"/>
      <c r="AK234" s="1576"/>
      <c r="AL234" s="1093"/>
    </row>
    <row r="235" spans="34:38" ht="21" customHeight="1">
      <c r="AH235" s="1075"/>
      <c r="AI235" s="1576"/>
      <c r="AJ235" s="1075"/>
      <c r="AK235" s="1576"/>
      <c r="AL235" s="1093"/>
    </row>
    <row r="236" spans="34:38" ht="21" customHeight="1">
      <c r="AH236" s="1075"/>
      <c r="AI236" s="1576"/>
      <c r="AJ236" s="1075"/>
      <c r="AK236" s="1576"/>
      <c r="AL236" s="1093"/>
    </row>
    <row r="237" spans="34:38" ht="21" customHeight="1">
      <c r="AH237" s="1075"/>
      <c r="AI237" s="1576"/>
      <c r="AJ237" s="1075"/>
      <c r="AK237" s="1576"/>
      <c r="AL237" s="1093"/>
    </row>
    <row r="238" spans="34:38" ht="21" customHeight="1">
      <c r="AH238" s="1075"/>
      <c r="AI238" s="1576"/>
      <c r="AJ238" s="1075"/>
      <c r="AK238" s="1576"/>
      <c r="AL238" s="1093"/>
    </row>
    <row r="239" spans="34:38" ht="21" customHeight="1">
      <c r="AH239" s="1075"/>
      <c r="AI239" s="1576"/>
      <c r="AJ239" s="1075"/>
      <c r="AK239" s="1576"/>
      <c r="AL239" s="1093"/>
    </row>
    <row r="240" spans="34:38" ht="21" customHeight="1">
      <c r="AH240" s="1075"/>
      <c r="AI240" s="1576"/>
      <c r="AJ240" s="1075"/>
      <c r="AK240" s="1576"/>
      <c r="AL240" s="1093"/>
    </row>
    <row r="241" spans="34:38" ht="21" customHeight="1">
      <c r="AH241" s="1075"/>
      <c r="AI241" s="1576"/>
      <c r="AJ241" s="1075"/>
      <c r="AK241" s="1576"/>
      <c r="AL241" s="1093"/>
    </row>
    <row r="242" spans="34:38" ht="21" customHeight="1">
      <c r="AH242" s="1075"/>
      <c r="AI242" s="1576"/>
      <c r="AJ242" s="1075"/>
      <c r="AK242" s="1576"/>
      <c r="AL242" s="1093"/>
    </row>
    <row r="243" spans="34:38" ht="21" customHeight="1">
      <c r="AH243" s="1075"/>
      <c r="AI243" s="1576"/>
      <c r="AJ243" s="1075"/>
      <c r="AK243" s="1576"/>
      <c r="AL243" s="1093"/>
    </row>
    <row r="244" spans="34:38" ht="21" customHeight="1">
      <c r="AH244" s="1075"/>
      <c r="AI244" s="1576"/>
      <c r="AJ244" s="1075"/>
      <c r="AK244" s="1576"/>
      <c r="AL244" s="1093"/>
    </row>
    <row r="245" spans="34:38" ht="21" customHeight="1">
      <c r="AH245" s="1075"/>
      <c r="AI245" s="1576"/>
      <c r="AJ245" s="1075"/>
      <c r="AK245" s="1576"/>
      <c r="AL245" s="1093"/>
    </row>
    <row r="246" spans="34:38" ht="21" customHeight="1">
      <c r="AH246" s="1075"/>
      <c r="AI246" s="1576"/>
      <c r="AJ246" s="1075"/>
      <c r="AK246" s="1576"/>
      <c r="AL246" s="1093"/>
    </row>
    <row r="247" spans="34:38" ht="21" customHeight="1">
      <c r="AH247" s="1075"/>
      <c r="AI247" s="1576"/>
      <c r="AJ247" s="1075"/>
      <c r="AK247" s="1576"/>
      <c r="AL247" s="1093"/>
    </row>
    <row r="248" spans="34:38" ht="21" customHeight="1">
      <c r="AH248" s="1075"/>
      <c r="AI248" s="1576"/>
      <c r="AJ248" s="1075"/>
      <c r="AK248" s="1576"/>
      <c r="AL248" s="1093"/>
    </row>
    <row r="249" spans="34:38" ht="21" customHeight="1">
      <c r="AH249" s="1075"/>
      <c r="AI249" s="1576"/>
      <c r="AJ249" s="1075"/>
      <c r="AK249" s="1576"/>
      <c r="AL249" s="1093"/>
    </row>
    <row r="250" spans="34:38" ht="21" customHeight="1">
      <c r="AH250" s="1075"/>
      <c r="AI250" s="1576"/>
      <c r="AJ250" s="1075"/>
      <c r="AK250" s="1576"/>
      <c r="AL250" s="1093"/>
    </row>
    <row r="251" spans="34:38" ht="21" customHeight="1">
      <c r="AH251" s="1075"/>
      <c r="AI251" s="1576"/>
      <c r="AJ251" s="1075"/>
      <c r="AK251" s="1576"/>
      <c r="AL251" s="1093"/>
    </row>
    <row r="252" spans="34:38" ht="21" customHeight="1">
      <c r="AH252" s="1075"/>
      <c r="AI252" s="1576"/>
      <c r="AJ252" s="1075"/>
      <c r="AK252" s="1576"/>
      <c r="AL252" s="1093"/>
    </row>
    <row r="253" spans="34:38" ht="21" customHeight="1">
      <c r="AH253" s="1075"/>
      <c r="AI253" s="1576"/>
      <c r="AJ253" s="1075"/>
      <c r="AK253" s="1576"/>
      <c r="AL253" s="1093"/>
    </row>
    <row r="254" spans="34:38" ht="21" customHeight="1">
      <c r="AH254" s="1075"/>
      <c r="AI254" s="1576"/>
      <c r="AJ254" s="1075"/>
      <c r="AK254" s="1576"/>
      <c r="AL254" s="1093"/>
    </row>
    <row r="255" spans="34:38" ht="21" customHeight="1">
      <c r="AH255" s="1075"/>
      <c r="AI255" s="1576"/>
      <c r="AJ255" s="1075"/>
      <c r="AK255" s="1576"/>
      <c r="AL255" s="1093"/>
    </row>
    <row r="256" spans="34:38" ht="21" customHeight="1">
      <c r="AH256" s="1075"/>
      <c r="AI256" s="1576"/>
      <c r="AJ256" s="1075"/>
      <c r="AK256" s="1576"/>
      <c r="AL256" s="1093"/>
    </row>
    <row r="257" spans="34:38" ht="21" customHeight="1">
      <c r="AH257" s="1075"/>
      <c r="AI257" s="1576"/>
      <c r="AJ257" s="1075"/>
      <c r="AK257" s="1576"/>
      <c r="AL257" s="1093"/>
    </row>
    <row r="258" spans="34:38" ht="21" customHeight="1">
      <c r="AH258" s="1075"/>
      <c r="AI258" s="1576"/>
      <c r="AJ258" s="1075"/>
      <c r="AK258" s="1576"/>
      <c r="AL258" s="1093"/>
    </row>
    <row r="259" spans="34:38" ht="21" customHeight="1">
      <c r="AH259" s="1075"/>
      <c r="AI259" s="1576"/>
      <c r="AJ259" s="1075"/>
      <c r="AK259" s="1576"/>
      <c r="AL259" s="1093"/>
    </row>
    <row r="260" spans="34:38" ht="21" customHeight="1">
      <c r="AH260" s="1075"/>
      <c r="AI260" s="1576"/>
      <c r="AJ260" s="1075"/>
      <c r="AK260" s="1576"/>
      <c r="AL260" s="1093"/>
    </row>
    <row r="261" spans="34:38" ht="21" customHeight="1">
      <c r="AH261" s="1075"/>
      <c r="AI261" s="1576"/>
      <c r="AJ261" s="1075"/>
      <c r="AK261" s="1576"/>
      <c r="AL261" s="1093"/>
    </row>
    <row r="262" spans="34:38" ht="21" customHeight="1">
      <c r="AH262" s="1075"/>
      <c r="AI262" s="1576"/>
      <c r="AJ262" s="1075"/>
      <c r="AK262" s="1576"/>
      <c r="AL262" s="1093"/>
    </row>
    <row r="263" spans="34:38" ht="21" customHeight="1">
      <c r="AH263" s="1075"/>
      <c r="AI263" s="1576"/>
      <c r="AJ263" s="1075"/>
      <c r="AK263" s="1576"/>
      <c r="AL263" s="1093"/>
    </row>
    <row r="264" spans="34:38" ht="21" customHeight="1">
      <c r="AH264" s="1075"/>
      <c r="AI264" s="1576"/>
      <c r="AJ264" s="1075"/>
      <c r="AK264" s="1576"/>
      <c r="AL264" s="1093"/>
    </row>
    <row r="265" spans="34:38" ht="21" customHeight="1">
      <c r="AH265" s="1075"/>
      <c r="AI265" s="1576"/>
      <c r="AJ265" s="1075"/>
      <c r="AK265" s="1576"/>
      <c r="AL265" s="1093"/>
    </row>
    <row r="266" spans="34:38" ht="21" customHeight="1">
      <c r="AH266" s="1075"/>
      <c r="AI266" s="1576"/>
      <c r="AJ266" s="1075"/>
      <c r="AK266" s="1576"/>
      <c r="AL266" s="1093"/>
    </row>
    <row r="267" spans="34:38" ht="21" customHeight="1">
      <c r="AH267" s="1075"/>
      <c r="AI267" s="1576"/>
      <c r="AJ267" s="1075"/>
      <c r="AK267" s="1576"/>
      <c r="AL267" s="1093"/>
    </row>
    <row r="268" spans="34:38" ht="21" customHeight="1">
      <c r="AH268" s="1075"/>
      <c r="AI268" s="1576"/>
      <c r="AJ268" s="1075"/>
      <c r="AK268" s="1576"/>
      <c r="AL268" s="1093"/>
    </row>
    <row r="269" spans="34:38" ht="21" customHeight="1">
      <c r="AH269" s="1075"/>
      <c r="AI269" s="1576"/>
      <c r="AJ269" s="1075"/>
      <c r="AK269" s="1576"/>
      <c r="AL269" s="1093"/>
    </row>
    <row r="270" spans="34:38" ht="21" customHeight="1">
      <c r="AH270" s="1075"/>
      <c r="AI270" s="1576"/>
      <c r="AJ270" s="1075"/>
      <c r="AK270" s="1576"/>
      <c r="AL270" s="1093"/>
    </row>
    <row r="271" spans="34:38" ht="21" customHeight="1">
      <c r="AH271" s="1075"/>
      <c r="AI271" s="1576"/>
      <c r="AJ271" s="1075"/>
      <c r="AK271" s="1576"/>
      <c r="AL271" s="1093"/>
    </row>
    <row r="272" spans="34:38" ht="21" customHeight="1">
      <c r="AH272" s="1075"/>
      <c r="AI272" s="1576"/>
      <c r="AJ272" s="1075"/>
      <c r="AK272" s="1576"/>
      <c r="AL272" s="1093"/>
    </row>
    <row r="273" spans="34:38" ht="21" customHeight="1">
      <c r="AH273" s="1075"/>
      <c r="AI273" s="1576"/>
      <c r="AJ273" s="1075"/>
      <c r="AK273" s="1576"/>
      <c r="AL273" s="1093"/>
    </row>
    <row r="274" spans="34:38" ht="21" customHeight="1">
      <c r="AH274" s="1075"/>
      <c r="AI274" s="1576"/>
      <c r="AJ274" s="1075"/>
      <c r="AK274" s="1576"/>
      <c r="AL274" s="1093"/>
    </row>
    <row r="275" spans="34:38" ht="21" customHeight="1">
      <c r="AH275" s="1075"/>
      <c r="AI275" s="1576"/>
      <c r="AJ275" s="1075"/>
      <c r="AK275" s="1576"/>
      <c r="AL275" s="1093"/>
    </row>
    <row r="276" spans="34:38" ht="21" customHeight="1">
      <c r="AH276" s="1075"/>
      <c r="AI276" s="1576"/>
      <c r="AJ276" s="1075"/>
      <c r="AK276" s="1576"/>
      <c r="AL276" s="1093"/>
    </row>
    <row r="277" spans="34:38" ht="21" customHeight="1">
      <c r="AH277" s="1075"/>
      <c r="AI277" s="1576"/>
      <c r="AJ277" s="1075"/>
      <c r="AK277" s="1576"/>
      <c r="AL277" s="1093"/>
    </row>
    <row r="278" spans="34:38" ht="21" customHeight="1">
      <c r="AH278" s="1075"/>
      <c r="AI278" s="1576"/>
      <c r="AJ278" s="1075"/>
      <c r="AK278" s="1576"/>
      <c r="AL278" s="1093"/>
    </row>
    <row r="279" spans="34:38" ht="21" customHeight="1">
      <c r="AH279" s="1075"/>
      <c r="AI279" s="1576"/>
      <c r="AJ279" s="1075"/>
      <c r="AK279" s="1576"/>
      <c r="AL279" s="1093"/>
    </row>
    <row r="280" spans="34:38" ht="21" customHeight="1">
      <c r="AH280" s="1075"/>
      <c r="AI280" s="1576"/>
      <c r="AJ280" s="1075"/>
      <c r="AK280" s="1576"/>
      <c r="AL280" s="1093"/>
    </row>
    <row r="281" spans="34:38" ht="21" customHeight="1">
      <c r="AH281" s="1075"/>
      <c r="AI281" s="1576"/>
      <c r="AJ281" s="1075"/>
      <c r="AK281" s="1576"/>
      <c r="AL281" s="1093"/>
    </row>
    <row r="282" spans="34:38" ht="21" customHeight="1">
      <c r="AH282" s="1075"/>
      <c r="AI282" s="1576"/>
      <c r="AJ282" s="1075"/>
      <c r="AK282" s="1576"/>
      <c r="AL282" s="1093"/>
    </row>
    <row r="283" spans="34:38" ht="21" customHeight="1">
      <c r="AH283" s="1075"/>
      <c r="AI283" s="1576"/>
      <c r="AJ283" s="1075"/>
      <c r="AK283" s="1576"/>
      <c r="AL283" s="1093"/>
    </row>
    <row r="284" spans="34:38" ht="21" customHeight="1">
      <c r="AH284" s="1075"/>
      <c r="AI284" s="1576"/>
      <c r="AJ284" s="1075"/>
      <c r="AK284" s="1576"/>
      <c r="AL284" s="1093"/>
    </row>
    <row r="285" spans="34:38" ht="21" customHeight="1">
      <c r="AH285" s="1075"/>
      <c r="AI285" s="1576"/>
      <c r="AJ285" s="1075"/>
      <c r="AK285" s="1576"/>
      <c r="AL285" s="1093"/>
    </row>
    <row r="286" spans="34:38" ht="21" customHeight="1">
      <c r="AH286" s="1075"/>
      <c r="AI286" s="1576"/>
      <c r="AJ286" s="1075"/>
      <c r="AK286" s="1576"/>
      <c r="AL286" s="1093"/>
    </row>
    <row r="287" spans="34:38" ht="21" customHeight="1">
      <c r="AH287" s="1075"/>
      <c r="AI287" s="1576"/>
      <c r="AJ287" s="1075"/>
      <c r="AK287" s="1576"/>
      <c r="AL287" s="1093"/>
    </row>
    <row r="288" spans="34:38" ht="21" customHeight="1">
      <c r="AH288" s="1075"/>
      <c r="AI288" s="1576"/>
      <c r="AJ288" s="1075"/>
      <c r="AK288" s="1576"/>
      <c r="AL288" s="1093"/>
    </row>
    <row r="289" spans="34:38" ht="21" customHeight="1">
      <c r="AH289" s="1075"/>
      <c r="AI289" s="1576"/>
      <c r="AJ289" s="1075"/>
      <c r="AK289" s="1576"/>
      <c r="AL289" s="1093"/>
    </row>
    <row r="290" spans="34:38" ht="21" customHeight="1">
      <c r="AH290" s="1075"/>
      <c r="AI290" s="1576"/>
      <c r="AJ290" s="1075"/>
      <c r="AK290" s="1576"/>
      <c r="AL290" s="1093"/>
    </row>
    <row r="291" spans="34:38" ht="21" customHeight="1">
      <c r="AH291" s="1075"/>
      <c r="AI291" s="1576"/>
      <c r="AJ291" s="1075"/>
      <c r="AK291" s="1576"/>
      <c r="AL291" s="1093"/>
    </row>
    <row r="292" spans="34:38" ht="21" customHeight="1">
      <c r="AH292" s="1075"/>
      <c r="AI292" s="1576"/>
      <c r="AJ292" s="1075"/>
      <c r="AK292" s="1576"/>
      <c r="AL292" s="1093"/>
    </row>
    <row r="293" spans="34:38" ht="21" customHeight="1">
      <c r="AH293" s="1075"/>
      <c r="AI293" s="1576"/>
      <c r="AJ293" s="1075"/>
      <c r="AK293" s="1576"/>
      <c r="AL293" s="1093"/>
    </row>
    <row r="294" spans="34:38" ht="21" customHeight="1">
      <c r="AH294" s="1075"/>
      <c r="AI294" s="1576"/>
      <c r="AJ294" s="1075"/>
      <c r="AK294" s="1576"/>
      <c r="AL294" s="1093"/>
    </row>
    <row r="295" spans="34:38" ht="21" customHeight="1">
      <c r="AH295" s="1075"/>
      <c r="AI295" s="1576"/>
      <c r="AJ295" s="1075"/>
      <c r="AK295" s="1576"/>
      <c r="AL295" s="1093"/>
    </row>
    <row r="296" spans="34:38" ht="21" customHeight="1">
      <c r="AH296" s="1075"/>
      <c r="AI296" s="1576"/>
      <c r="AJ296" s="1075"/>
      <c r="AK296" s="1576"/>
      <c r="AL296" s="1093"/>
    </row>
    <row r="297" spans="34:38" ht="21" customHeight="1">
      <c r="AH297" s="1075"/>
      <c r="AI297" s="1576"/>
      <c r="AJ297" s="1075"/>
      <c r="AK297" s="1576"/>
      <c r="AL297" s="1093"/>
    </row>
    <row r="298" spans="34:38" ht="21" customHeight="1">
      <c r="AH298" s="1075"/>
      <c r="AI298" s="1576"/>
      <c r="AJ298" s="1075"/>
      <c r="AK298" s="1576"/>
      <c r="AL298" s="1093"/>
    </row>
    <row r="299" spans="34:38" ht="21" customHeight="1">
      <c r="AH299" s="1075"/>
      <c r="AI299" s="1576"/>
      <c r="AJ299" s="1075"/>
      <c r="AK299" s="1576"/>
      <c r="AL299" s="1093"/>
    </row>
    <row r="300" spans="34:38" ht="21" customHeight="1">
      <c r="AH300" s="1075"/>
      <c r="AI300" s="1576"/>
      <c r="AJ300" s="1075"/>
      <c r="AK300" s="1576"/>
      <c r="AL300" s="1093"/>
    </row>
    <row r="301" spans="34:38" ht="21" customHeight="1">
      <c r="AH301" s="1075"/>
      <c r="AI301" s="1576"/>
      <c r="AJ301" s="1075"/>
      <c r="AK301" s="1576"/>
      <c r="AL301" s="1093"/>
    </row>
    <row r="302" spans="34:38" ht="21" customHeight="1">
      <c r="AH302" s="1075"/>
      <c r="AI302" s="1576"/>
      <c r="AJ302" s="1075"/>
      <c r="AK302" s="1576"/>
      <c r="AL302" s="1093"/>
    </row>
    <row r="303" spans="34:38" ht="21" customHeight="1">
      <c r="AH303" s="1075"/>
      <c r="AI303" s="1576"/>
      <c r="AJ303" s="1075"/>
      <c r="AK303" s="1576"/>
      <c r="AL303" s="1093"/>
    </row>
    <row r="304" spans="34:38" ht="21" customHeight="1">
      <c r="AH304" s="1075"/>
      <c r="AI304" s="1576"/>
      <c r="AJ304" s="1075"/>
      <c r="AK304" s="1576"/>
      <c r="AL304" s="1093"/>
    </row>
    <row r="305" spans="34:38" ht="21" customHeight="1">
      <c r="AH305" s="1075"/>
      <c r="AI305" s="1576"/>
      <c r="AJ305" s="1075"/>
      <c r="AK305" s="1576"/>
      <c r="AL305" s="1093"/>
    </row>
    <row r="306" spans="34:38" ht="21" customHeight="1">
      <c r="AH306" s="1075"/>
      <c r="AI306" s="1576"/>
      <c r="AJ306" s="1075"/>
      <c r="AK306" s="1576"/>
      <c r="AL306" s="1093"/>
    </row>
    <row r="307" spans="34:38" ht="21" customHeight="1">
      <c r="AH307" s="1075"/>
      <c r="AI307" s="1576"/>
      <c r="AJ307" s="1075"/>
      <c r="AK307" s="1576"/>
      <c r="AL307" s="1093"/>
    </row>
    <row r="308" spans="34:38" ht="21" customHeight="1">
      <c r="AH308" s="1075"/>
      <c r="AI308" s="1576"/>
      <c r="AJ308" s="1075"/>
      <c r="AK308" s="1576"/>
      <c r="AL308" s="1093"/>
    </row>
    <row r="309" spans="34:38" ht="21" customHeight="1">
      <c r="AH309" s="1075"/>
      <c r="AI309" s="1576"/>
      <c r="AJ309" s="1075"/>
      <c r="AK309" s="1576"/>
      <c r="AL309" s="1093"/>
    </row>
    <row r="310" spans="34:38" ht="21" customHeight="1">
      <c r="AH310" s="1075"/>
      <c r="AI310" s="1576"/>
      <c r="AJ310" s="1075"/>
      <c r="AK310" s="1576"/>
      <c r="AL310" s="1093"/>
    </row>
    <row r="311" spans="34:38" ht="21" customHeight="1">
      <c r="AH311" s="1075"/>
      <c r="AI311" s="1576"/>
      <c r="AJ311" s="1075"/>
      <c r="AK311" s="1576"/>
      <c r="AL311" s="1093"/>
    </row>
    <row r="312" spans="34:38" ht="21" customHeight="1">
      <c r="AH312" s="1075"/>
      <c r="AI312" s="1576"/>
      <c r="AJ312" s="1075"/>
      <c r="AK312" s="1576"/>
      <c r="AL312" s="1093"/>
    </row>
    <row r="313" spans="34:38" ht="21" customHeight="1">
      <c r="AH313" s="1075"/>
      <c r="AI313" s="1576"/>
      <c r="AJ313" s="1075"/>
      <c r="AK313" s="1576"/>
      <c r="AL313" s="1093"/>
    </row>
    <row r="314" spans="34:38">
      <c r="AH314" s="1075"/>
      <c r="AI314" s="1576"/>
      <c r="AJ314" s="1075"/>
      <c r="AK314" s="1576"/>
      <c r="AL314" s="1093"/>
    </row>
    <row r="315" spans="34:38">
      <c r="AH315" s="1075"/>
      <c r="AI315" s="1576"/>
      <c r="AJ315" s="1075"/>
      <c r="AK315" s="1576"/>
      <c r="AL315" s="1093"/>
    </row>
    <row r="316" spans="34:38">
      <c r="AH316" s="1075"/>
      <c r="AI316" s="1576"/>
      <c r="AJ316" s="1075"/>
      <c r="AK316" s="1576"/>
      <c r="AL316" s="1093"/>
    </row>
    <row r="317" spans="34:38">
      <c r="AH317" s="1075"/>
      <c r="AI317" s="1576"/>
      <c r="AJ317" s="1075"/>
      <c r="AK317" s="1576"/>
      <c r="AL317" s="1093"/>
    </row>
    <row r="318" spans="34:38">
      <c r="AH318" s="1075"/>
      <c r="AI318" s="1576"/>
      <c r="AJ318" s="1075"/>
      <c r="AK318" s="1576"/>
      <c r="AL318" s="1093"/>
    </row>
    <row r="319" spans="34:38">
      <c r="AH319" s="1075"/>
      <c r="AI319" s="1576"/>
      <c r="AJ319" s="1075"/>
      <c r="AK319" s="1576"/>
      <c r="AL319" s="1093"/>
    </row>
    <row r="320" spans="34:38">
      <c r="AH320" s="1075"/>
      <c r="AI320" s="1576"/>
      <c r="AJ320" s="1075"/>
      <c r="AK320" s="1576"/>
      <c r="AL320" s="1093"/>
    </row>
    <row r="321" spans="34:38">
      <c r="AH321" s="1075"/>
      <c r="AI321" s="1576"/>
      <c r="AJ321" s="1075"/>
      <c r="AK321" s="1576"/>
      <c r="AL321" s="1093"/>
    </row>
    <row r="322" spans="34:38">
      <c r="AH322" s="1075"/>
      <c r="AI322" s="1576"/>
      <c r="AJ322" s="1075"/>
      <c r="AK322" s="1576"/>
      <c r="AL322" s="1093"/>
    </row>
    <row r="323" spans="34:38">
      <c r="AH323" s="1075"/>
      <c r="AI323" s="1576"/>
      <c r="AJ323" s="1075"/>
      <c r="AK323" s="1576"/>
      <c r="AL323" s="1093"/>
    </row>
    <row r="324" spans="34:38">
      <c r="AH324" s="1075"/>
      <c r="AI324" s="1576"/>
      <c r="AJ324" s="1075"/>
      <c r="AK324" s="1576"/>
      <c r="AL324" s="1093"/>
    </row>
    <row r="325" spans="34:38">
      <c r="AH325" s="1075"/>
      <c r="AI325" s="1576"/>
      <c r="AJ325" s="1075"/>
      <c r="AK325" s="1576"/>
      <c r="AL325" s="1093"/>
    </row>
    <row r="326" spans="34:38">
      <c r="AH326" s="1075"/>
      <c r="AI326" s="1576"/>
      <c r="AJ326" s="1075"/>
      <c r="AK326" s="1576"/>
      <c r="AL326" s="1093"/>
    </row>
    <row r="327" spans="34:38">
      <c r="AH327" s="1075"/>
      <c r="AI327" s="1576"/>
      <c r="AJ327" s="1075"/>
      <c r="AK327" s="1576"/>
      <c r="AL327" s="1093"/>
    </row>
    <row r="328" spans="34:38">
      <c r="AH328" s="1075"/>
      <c r="AI328" s="1576"/>
      <c r="AJ328" s="1075"/>
      <c r="AK328" s="1576"/>
      <c r="AL328" s="1093"/>
    </row>
    <row r="329" spans="34:38">
      <c r="AH329" s="1075"/>
      <c r="AI329" s="1576"/>
      <c r="AJ329" s="1075"/>
      <c r="AK329" s="1576"/>
      <c r="AL329" s="1093"/>
    </row>
    <row r="330" spans="34:38">
      <c r="AH330" s="1075"/>
      <c r="AI330" s="1576"/>
      <c r="AJ330" s="1075"/>
      <c r="AK330" s="1576"/>
      <c r="AL330" s="1093"/>
    </row>
    <row r="331" spans="34:38">
      <c r="AH331" s="1075"/>
      <c r="AI331" s="1576"/>
      <c r="AJ331" s="1075"/>
      <c r="AK331" s="1576"/>
      <c r="AL331" s="1093"/>
    </row>
    <row r="332" spans="34:38">
      <c r="AH332" s="1075"/>
      <c r="AI332" s="1576"/>
      <c r="AJ332" s="1075"/>
      <c r="AK332" s="1576"/>
      <c r="AL332" s="1093"/>
    </row>
    <row r="333" spans="34:38">
      <c r="AH333" s="1075"/>
      <c r="AI333" s="1576"/>
      <c r="AJ333" s="1075"/>
      <c r="AK333" s="1576"/>
      <c r="AL333" s="1093"/>
    </row>
    <row r="334" spans="34:38">
      <c r="AH334" s="1075"/>
      <c r="AI334" s="1576"/>
      <c r="AJ334" s="1075"/>
      <c r="AK334" s="1576"/>
      <c r="AL334" s="1093"/>
    </row>
    <row r="335" spans="34:38">
      <c r="AH335" s="1075"/>
      <c r="AI335" s="1576"/>
      <c r="AJ335" s="1075"/>
      <c r="AK335" s="1576"/>
      <c r="AL335" s="1093"/>
    </row>
    <row r="336" spans="34:38">
      <c r="AH336" s="1075"/>
      <c r="AI336" s="1576"/>
      <c r="AJ336" s="1075"/>
      <c r="AK336" s="1576"/>
      <c r="AL336" s="1093"/>
    </row>
    <row r="337" spans="34:38">
      <c r="AH337" s="1075"/>
      <c r="AI337" s="1576"/>
      <c r="AJ337" s="1075"/>
      <c r="AK337" s="1576"/>
      <c r="AL337" s="1093"/>
    </row>
    <row r="338" spans="34:38">
      <c r="AH338" s="1075"/>
      <c r="AI338" s="1576"/>
      <c r="AJ338" s="1075"/>
      <c r="AK338" s="1576"/>
      <c r="AL338" s="1093"/>
    </row>
    <row r="339" spans="34:38">
      <c r="AH339" s="1075"/>
      <c r="AI339" s="1576"/>
      <c r="AJ339" s="1075"/>
      <c r="AK339" s="1576"/>
      <c r="AL339" s="1093"/>
    </row>
    <row r="340" spans="34:38">
      <c r="AH340" s="1075"/>
      <c r="AI340" s="1576"/>
      <c r="AJ340" s="1075"/>
      <c r="AK340" s="1576"/>
      <c r="AL340" s="1093"/>
    </row>
    <row r="341" spans="34:38">
      <c r="AH341" s="1075"/>
      <c r="AI341" s="1576"/>
      <c r="AJ341" s="1075"/>
      <c r="AK341" s="1576"/>
      <c r="AL341" s="1093"/>
    </row>
    <row r="342" spans="34:38">
      <c r="AH342" s="1075"/>
      <c r="AI342" s="1576"/>
      <c r="AJ342" s="1075"/>
      <c r="AK342" s="1576"/>
      <c r="AL342" s="1093"/>
    </row>
    <row r="343" spans="34:38">
      <c r="AH343" s="1075"/>
      <c r="AI343" s="1576"/>
      <c r="AJ343" s="1075"/>
      <c r="AK343" s="1576"/>
      <c r="AL343" s="1093"/>
    </row>
    <row r="344" spans="34:38">
      <c r="AH344" s="1075"/>
      <c r="AI344" s="1576"/>
      <c r="AJ344" s="1075"/>
      <c r="AK344" s="1576"/>
      <c r="AL344" s="1093"/>
    </row>
    <row r="345" spans="34:38">
      <c r="AH345" s="1075"/>
      <c r="AI345" s="1576"/>
      <c r="AJ345" s="1075"/>
      <c r="AK345" s="1576"/>
      <c r="AL345" s="1093"/>
    </row>
  </sheetData>
  <mergeCells count="23">
    <mergeCell ref="C18:E18"/>
    <mergeCell ref="A1:J1"/>
    <mergeCell ref="C3:E3"/>
    <mergeCell ref="G7:I7"/>
    <mergeCell ref="G10:I10"/>
    <mergeCell ref="G13:I13"/>
    <mergeCell ref="G52:I52"/>
    <mergeCell ref="G19:I19"/>
    <mergeCell ref="G22:I22"/>
    <mergeCell ref="G25:I25"/>
    <mergeCell ref="C31:E31"/>
    <mergeCell ref="G32:I32"/>
    <mergeCell ref="G35:I35"/>
    <mergeCell ref="G38:I38"/>
    <mergeCell ref="B43:I43"/>
    <mergeCell ref="C45:E45"/>
    <mergeCell ref="G47:I47"/>
    <mergeCell ref="G48:I48"/>
    <mergeCell ref="AC54:AE54"/>
    <mergeCell ref="C64:E64"/>
    <mergeCell ref="F64:H64"/>
    <mergeCell ref="I64:K64"/>
    <mergeCell ref="L64:N64"/>
  </mergeCells>
  <pageMargins left="0.39370078740157483" right="0.39370078740157483" top="0.39370078740157483" bottom="0.39370078740157483" header="0.15748031496062992" footer="0.23622047244094491"/>
  <pageSetup paperSize="9" scale="65" firstPageNumber="25" orientation="portrait" r:id="rId1"/>
  <headerFooter alignWithMargins="0">
    <oddHeader>&amp;L&amp;"Arial,Gras"DGRH A1-1&amp;RJuin 2013</oddHeader>
    <oddFooter>&amp;C&amp;"Arial,Gras"&amp;8        (Source:  enquête enseignants non permanents, DGRH A1-1, juin 2013)&amp;R&amp;P</oddFooter>
  </headerFooter>
</worksheet>
</file>

<file path=xl/worksheets/sheet33.xml><?xml version="1.0" encoding="utf-8"?>
<worksheet xmlns="http://schemas.openxmlformats.org/spreadsheetml/2006/main" xmlns:r="http://schemas.openxmlformats.org/officeDocument/2006/relationships">
  <sheetPr codeName="Feuil38">
    <pageSetUpPr fitToPage="1"/>
  </sheetPr>
  <dimension ref="A1:BD345"/>
  <sheetViews>
    <sheetView showZeros="0" zoomScale="70" zoomScaleNormal="70" workbookViewId="0">
      <selection activeCell="F25" sqref="F25"/>
    </sheetView>
  </sheetViews>
  <sheetFormatPr baseColWidth="10" defaultColWidth="10.28515625" defaultRowHeight="15.75"/>
  <cols>
    <col min="1" max="1" width="10.28515625" style="1098" customWidth="1"/>
    <col min="2" max="2" width="19" style="1098" customWidth="1"/>
    <col min="3" max="5" width="11.85546875" style="1098" customWidth="1"/>
    <col min="6" max="6" width="7.140625" style="1098" customWidth="1"/>
    <col min="7" max="7" width="15.7109375" style="1099" customWidth="1"/>
    <col min="8" max="9" width="15.7109375" style="1100" customWidth="1"/>
    <col min="10" max="10" width="12.5703125" style="1098" customWidth="1"/>
    <col min="11" max="13" width="10.5703125" style="1098" customWidth="1"/>
    <col min="14" max="14" width="11.140625" style="1096" customWidth="1"/>
    <col min="15" max="18" width="10.28515625" style="1098" customWidth="1"/>
    <col min="19" max="27" width="13.28515625" style="1098" customWidth="1"/>
    <col min="28" max="33" width="7.7109375" style="1098" customWidth="1"/>
    <col min="34" max="34" width="10.28515625" style="1098" customWidth="1"/>
    <col min="35" max="35" width="8.140625" style="1102" customWidth="1"/>
    <col min="36" max="36" width="13.28515625" style="203" customWidth="1"/>
    <col min="37" max="37" width="11.85546875" style="1102" customWidth="1"/>
    <col min="38" max="38" width="6.42578125" style="208" customWidth="1"/>
    <col min="39" max="39" width="5.140625" style="1102" customWidth="1"/>
    <col min="40" max="40" width="17.7109375" style="203" customWidth="1"/>
    <col min="41" max="41" width="5.140625" style="1102" customWidth="1"/>
    <col min="42" max="42" width="17.7109375" style="203" customWidth="1"/>
    <col min="43" max="43" width="8.7109375" style="1102" customWidth="1"/>
    <col min="44" max="44" width="17.7109375" style="203" customWidth="1"/>
    <col min="45" max="45" width="5.140625" style="1102" customWidth="1"/>
    <col min="46" max="46" width="17.7109375" style="203" customWidth="1"/>
    <col min="47" max="47" width="5.140625" style="1102" customWidth="1"/>
    <col min="48" max="48" width="17.7109375" style="203" customWidth="1"/>
    <col min="49" max="49" width="8.140625" style="1102" customWidth="1"/>
    <col min="50" max="50" width="17.7109375" style="203" customWidth="1"/>
    <col min="51" max="51" width="5.140625" style="1102" customWidth="1"/>
    <col min="52" max="52" width="17.7109375" style="203" customWidth="1"/>
    <col min="53" max="53" width="5.140625" style="1102" customWidth="1"/>
    <col min="54" max="54" width="17.7109375" style="203" customWidth="1"/>
    <col min="55" max="55" width="5.140625" style="1102" customWidth="1"/>
    <col min="56" max="56" width="17.7109375" style="203" customWidth="1"/>
    <col min="57" max="16384" width="10.28515625" style="1098"/>
  </cols>
  <sheetData>
    <row r="1" spans="1:56" s="130" customFormat="1" ht="68.25" customHeight="1">
      <c r="A1" s="1944" t="s">
        <v>1408</v>
      </c>
      <c r="B1" s="1944"/>
      <c r="C1" s="1944"/>
      <c r="D1" s="1944"/>
      <c r="E1" s="1944"/>
      <c r="F1" s="1944"/>
      <c r="G1" s="1944"/>
      <c r="H1" s="1944"/>
      <c r="I1" s="1944"/>
      <c r="J1" s="1944"/>
      <c r="K1" s="126" t="s">
        <v>766</v>
      </c>
      <c r="L1" s="127"/>
      <c r="M1" s="127"/>
      <c r="N1" s="128"/>
      <c r="O1" s="128"/>
      <c r="P1" s="128"/>
      <c r="Q1" s="128"/>
      <c r="R1" s="1096"/>
      <c r="S1" s="217" t="s">
        <v>387</v>
      </c>
      <c r="T1" s="218"/>
      <c r="U1" s="218"/>
      <c r="V1" s="218"/>
      <c r="W1" s="218"/>
      <c r="X1" s="218"/>
      <c r="Y1" s="218"/>
      <c r="Z1" s="218"/>
      <c r="AA1" s="218"/>
      <c r="AC1" s="131" t="s">
        <v>551</v>
      </c>
      <c r="AL1" s="132"/>
      <c r="AM1" s="133" t="s">
        <v>767</v>
      </c>
      <c r="AN1" s="134"/>
      <c r="AO1" s="133" t="s">
        <v>767</v>
      </c>
      <c r="AP1" s="134"/>
      <c r="AQ1" s="133" t="s">
        <v>767</v>
      </c>
      <c r="AR1" s="134"/>
      <c r="AS1" s="133" t="s">
        <v>767</v>
      </c>
      <c r="AT1" s="134"/>
      <c r="AU1" s="133" t="s">
        <v>767</v>
      </c>
      <c r="AV1" s="134"/>
      <c r="AW1" s="133" t="s">
        <v>767</v>
      </c>
      <c r="AX1" s="134"/>
      <c r="AY1" s="133" t="s">
        <v>767</v>
      </c>
      <c r="AZ1" s="134"/>
      <c r="BA1" s="133" t="s">
        <v>767</v>
      </c>
      <c r="BB1" s="134"/>
      <c r="BC1" s="133" t="s">
        <v>767</v>
      </c>
      <c r="BD1" s="134"/>
    </row>
    <row r="2" spans="1:56" s="1065" customFormat="1" ht="23.25" customHeight="1">
      <c r="B2" s="124"/>
      <c r="C2" s="124"/>
      <c r="D2" s="124"/>
      <c r="E2" s="124"/>
      <c r="F2" s="124"/>
      <c r="G2" s="124"/>
      <c r="H2" s="124"/>
      <c r="I2" s="428" t="s">
        <v>1186</v>
      </c>
      <c r="K2" s="125"/>
      <c r="L2" s="136" t="s">
        <v>32</v>
      </c>
      <c r="M2" s="136"/>
      <c r="N2" s="137" t="s">
        <v>629</v>
      </c>
      <c r="O2" s="137"/>
      <c r="P2" s="137"/>
      <c r="Q2" s="137"/>
      <c r="R2" s="1096"/>
      <c r="S2" s="210" t="s">
        <v>633</v>
      </c>
      <c r="T2" s="1097"/>
      <c r="U2" s="211"/>
      <c r="V2" s="1879" t="s">
        <v>629</v>
      </c>
      <c r="W2" s="1879"/>
      <c r="X2" s="1879"/>
      <c r="Y2" s="1086"/>
      <c r="Z2" s="138"/>
      <c r="AA2" s="139"/>
      <c r="AB2" s="1066"/>
      <c r="AC2" s="142" t="s">
        <v>464</v>
      </c>
      <c r="AD2" s="143"/>
      <c r="AE2" s="142"/>
      <c r="AF2" s="142" t="s">
        <v>542</v>
      </c>
      <c r="AG2" s="143"/>
      <c r="AH2" s="1067"/>
      <c r="AI2" s="142" t="s">
        <v>465</v>
      </c>
      <c r="AJ2" s="143"/>
      <c r="AK2" s="1067"/>
      <c r="AL2" s="1068"/>
      <c r="AM2" s="1069"/>
      <c r="AN2" s="146"/>
      <c r="AO2" s="1069"/>
      <c r="AP2" s="146"/>
      <c r="AQ2" s="1069"/>
      <c r="AR2" s="146"/>
      <c r="AS2" s="1069"/>
      <c r="AT2" s="146"/>
      <c r="AU2" s="1069"/>
      <c r="AV2" s="146"/>
      <c r="AW2" s="1069"/>
      <c r="AX2" s="146"/>
      <c r="AY2" s="1069"/>
      <c r="AZ2" s="134"/>
      <c r="BA2" s="1069"/>
      <c r="BB2" s="146"/>
      <c r="BC2" s="1069"/>
      <c r="BD2" s="146"/>
    </row>
    <row r="3" spans="1:56" ht="29.1" customHeight="1">
      <c r="C3" s="1943" t="s">
        <v>633</v>
      </c>
      <c r="D3" s="1943"/>
      <c r="E3" s="1943"/>
      <c r="F3" s="200"/>
      <c r="K3" s="151" t="s">
        <v>390</v>
      </c>
      <c r="L3" s="152" t="s">
        <v>377</v>
      </c>
      <c r="M3" s="153" t="s">
        <v>378</v>
      </c>
      <c r="N3" s="152" t="s">
        <v>379</v>
      </c>
      <c r="O3" s="153" t="s">
        <v>380</v>
      </c>
      <c r="P3" s="152"/>
      <c r="Q3" s="153"/>
      <c r="R3" s="1096"/>
      <c r="S3" s="139" t="s">
        <v>390</v>
      </c>
      <c r="T3" s="139" t="s">
        <v>548</v>
      </c>
      <c r="U3" s="139" t="s">
        <v>547</v>
      </c>
      <c r="V3" s="139" t="s">
        <v>390</v>
      </c>
      <c r="W3" s="139" t="s">
        <v>548</v>
      </c>
      <c r="X3" s="139" t="s">
        <v>547</v>
      </c>
      <c r="Y3" s="139" t="s">
        <v>390</v>
      </c>
      <c r="Z3" s="139" t="s">
        <v>548</v>
      </c>
      <c r="AA3" s="139" t="s">
        <v>547</v>
      </c>
      <c r="AB3" s="1066"/>
      <c r="AC3" s="143" t="s">
        <v>548</v>
      </c>
      <c r="AD3" s="143" t="s">
        <v>547</v>
      </c>
      <c r="AE3" s="142" t="s">
        <v>550</v>
      </c>
      <c r="AF3" s="143" t="s">
        <v>548</v>
      </c>
      <c r="AG3" s="143" t="s">
        <v>547</v>
      </c>
      <c r="AH3" s="142" t="s">
        <v>550</v>
      </c>
      <c r="AI3" s="143" t="s">
        <v>548</v>
      </c>
      <c r="AJ3" s="143" t="s">
        <v>547</v>
      </c>
      <c r="AK3" s="142" t="s">
        <v>550</v>
      </c>
      <c r="AL3" s="1101"/>
      <c r="AM3" s="201" t="s">
        <v>391</v>
      </c>
      <c r="AN3" s="202"/>
      <c r="AO3" s="201" t="s">
        <v>392</v>
      </c>
      <c r="AP3" s="202"/>
      <c r="AQ3" s="201" t="s">
        <v>464</v>
      </c>
      <c r="AR3" s="202"/>
      <c r="AS3" s="201" t="s">
        <v>393</v>
      </c>
      <c r="AT3" s="202"/>
      <c r="AU3" s="201" t="s">
        <v>394</v>
      </c>
      <c r="AV3" s="202"/>
      <c r="AW3" s="201" t="s">
        <v>542</v>
      </c>
      <c r="AX3" s="202"/>
      <c r="AY3" s="201" t="s">
        <v>395</v>
      </c>
      <c r="AZ3" s="146"/>
      <c r="BA3" s="201" t="s">
        <v>396</v>
      </c>
      <c r="BB3" s="202"/>
      <c r="BC3" s="201" t="s">
        <v>465</v>
      </c>
    </row>
    <row r="4" spans="1:56" ht="29.1" customHeight="1">
      <c r="C4" s="1636"/>
      <c r="D4" s="1636"/>
      <c r="E4" s="1636"/>
      <c r="F4" s="200"/>
      <c r="K4" s="1652">
        <v>21</v>
      </c>
      <c r="L4" s="1643">
        <v>3</v>
      </c>
      <c r="M4" s="1644">
        <v>0</v>
      </c>
      <c r="N4" s="1643"/>
      <c r="O4" s="1644"/>
      <c r="P4" s="1643"/>
      <c r="Q4" s="1644"/>
      <c r="R4" s="1096"/>
      <c r="S4" s="1648">
        <v>21</v>
      </c>
      <c r="T4" s="164">
        <v>-3</v>
      </c>
      <c r="U4" s="164">
        <v>0</v>
      </c>
      <c r="V4" s="163">
        <v>21</v>
      </c>
      <c r="W4" s="164">
        <v>0</v>
      </c>
      <c r="X4" s="164">
        <v>0</v>
      </c>
      <c r="Y4" s="163">
        <v>21</v>
      </c>
      <c r="Z4" s="1645"/>
      <c r="AA4" s="1645"/>
      <c r="AB4" s="1066"/>
      <c r="AC4" s="1073">
        <v>63</v>
      </c>
      <c r="AD4" s="1073">
        <v>0</v>
      </c>
      <c r="AE4" s="1074">
        <v>168</v>
      </c>
      <c r="AF4" s="1073">
        <v>0</v>
      </c>
      <c r="AG4" s="1073">
        <v>0</v>
      </c>
      <c r="AH4" s="1074">
        <v>0</v>
      </c>
      <c r="AI4" s="1646"/>
      <c r="AJ4" s="1646"/>
      <c r="AK4" s="1647"/>
      <c r="AL4" s="1101"/>
      <c r="AM4" s="1102">
        <v>3</v>
      </c>
      <c r="AN4" s="204">
        <v>0</v>
      </c>
      <c r="AO4" s="1102">
        <v>0</v>
      </c>
      <c r="AP4" s="204">
        <v>0</v>
      </c>
      <c r="AQ4" s="1103">
        <v>3</v>
      </c>
      <c r="AR4" s="204">
        <v>0</v>
      </c>
      <c r="AS4" s="1102">
        <v>0</v>
      </c>
      <c r="AT4" s="204">
        <v>0</v>
      </c>
      <c r="AU4" s="201">
        <v>0</v>
      </c>
      <c r="AV4" s="204">
        <v>0</v>
      </c>
      <c r="AW4" s="201"/>
      <c r="AX4" s="204">
        <v>0</v>
      </c>
      <c r="AY4" s="201"/>
      <c r="AZ4" s="146"/>
      <c r="BA4" s="201"/>
      <c r="BB4" s="202"/>
      <c r="BC4" s="201"/>
    </row>
    <row r="5" spans="1:56" ht="29.1" customHeight="1">
      <c r="C5" s="1636"/>
      <c r="D5" s="1636"/>
      <c r="E5" s="1636"/>
      <c r="F5" s="200"/>
      <c r="K5" s="1652">
        <v>22</v>
      </c>
      <c r="L5" s="1643">
        <v>6</v>
      </c>
      <c r="M5" s="1644">
        <v>2</v>
      </c>
      <c r="N5" s="1643"/>
      <c r="O5" s="1644"/>
      <c r="P5" s="1643"/>
      <c r="Q5" s="1644"/>
      <c r="R5" s="1096"/>
      <c r="S5" s="1648">
        <v>22</v>
      </c>
      <c r="T5" s="164">
        <v>-6</v>
      </c>
      <c r="U5" s="164">
        <v>2</v>
      </c>
      <c r="V5" s="163">
        <v>22</v>
      </c>
      <c r="W5" s="164">
        <v>0</v>
      </c>
      <c r="X5" s="164">
        <v>0</v>
      </c>
      <c r="Y5" s="163">
        <v>22</v>
      </c>
      <c r="Z5" s="1645"/>
      <c r="AA5" s="1645"/>
      <c r="AB5" s="1066"/>
      <c r="AC5" s="1073">
        <v>132</v>
      </c>
      <c r="AD5" s="1073">
        <v>44</v>
      </c>
      <c r="AE5" s="1074">
        <v>3102</v>
      </c>
      <c r="AF5" s="1073">
        <v>0</v>
      </c>
      <c r="AG5" s="1073">
        <v>0</v>
      </c>
      <c r="AH5" s="1074">
        <v>22</v>
      </c>
      <c r="AI5" s="1646"/>
      <c r="AJ5" s="1646"/>
      <c r="AK5" s="1647"/>
      <c r="AL5" s="1101"/>
      <c r="AM5" s="1102">
        <v>9</v>
      </c>
      <c r="AN5" s="204">
        <v>0</v>
      </c>
      <c r="AO5" s="1102">
        <v>2</v>
      </c>
      <c r="AP5" s="204">
        <v>0</v>
      </c>
      <c r="AQ5" s="1103">
        <v>11</v>
      </c>
      <c r="AR5" s="204">
        <v>0</v>
      </c>
      <c r="AS5" s="1102">
        <v>0</v>
      </c>
      <c r="AT5" s="204">
        <v>0</v>
      </c>
      <c r="AU5" s="1102">
        <v>0</v>
      </c>
      <c r="AV5" s="204">
        <v>0</v>
      </c>
      <c r="AW5" s="201"/>
      <c r="AX5" s="204">
        <v>0</v>
      </c>
      <c r="AY5" s="201"/>
      <c r="AZ5" s="146"/>
      <c r="BA5" s="201"/>
      <c r="BB5" s="202"/>
      <c r="BC5" s="201"/>
    </row>
    <row r="6" spans="1:56" ht="29.1" customHeight="1">
      <c r="B6" s="157" t="s">
        <v>734</v>
      </c>
      <c r="C6" s="138" t="s">
        <v>548</v>
      </c>
      <c r="D6" s="138" t="s">
        <v>547</v>
      </c>
      <c r="E6" s="158" t="s">
        <v>550</v>
      </c>
      <c r="F6" s="159"/>
      <c r="K6" s="160">
        <v>23</v>
      </c>
      <c r="L6" s="161">
        <v>89</v>
      </c>
      <c r="M6" s="162">
        <v>52</v>
      </c>
      <c r="N6" s="161">
        <v>1</v>
      </c>
      <c r="O6" s="162">
        <v>0</v>
      </c>
      <c r="P6" s="161"/>
      <c r="Q6" s="162"/>
      <c r="R6" s="1096"/>
      <c r="S6" s="163">
        <v>23</v>
      </c>
      <c r="T6" s="164">
        <v>-89</v>
      </c>
      <c r="U6" s="164">
        <v>52</v>
      </c>
      <c r="V6" s="163">
        <v>23</v>
      </c>
      <c r="W6" s="164">
        <v>-1</v>
      </c>
      <c r="X6" s="164">
        <v>0</v>
      </c>
      <c r="Y6" s="163">
        <v>23</v>
      </c>
      <c r="Z6" s="164">
        <v>0</v>
      </c>
      <c r="AA6" s="164">
        <v>0</v>
      </c>
      <c r="AB6" s="1066"/>
      <c r="AC6" s="1073">
        <v>2047</v>
      </c>
      <c r="AD6" s="1073">
        <v>1196</v>
      </c>
      <c r="AE6" s="1074">
        <v>20286</v>
      </c>
      <c r="AF6" s="1073">
        <v>23</v>
      </c>
      <c r="AG6" s="1073">
        <v>0</v>
      </c>
      <c r="AH6" s="1074">
        <v>598</v>
      </c>
      <c r="AI6" s="1073">
        <v>0</v>
      </c>
      <c r="AJ6" s="1073">
        <v>0</v>
      </c>
      <c r="AK6" s="1073">
        <v>0</v>
      </c>
      <c r="AL6" s="1101"/>
      <c r="AM6" s="1102">
        <v>98</v>
      </c>
      <c r="AN6" s="204">
        <v>0</v>
      </c>
      <c r="AO6" s="1102">
        <v>54</v>
      </c>
      <c r="AP6" s="204">
        <v>0</v>
      </c>
      <c r="AQ6" s="1103">
        <v>152</v>
      </c>
      <c r="AR6" s="204">
        <v>0</v>
      </c>
      <c r="AS6" s="1102">
        <v>1</v>
      </c>
      <c r="AT6" s="204">
        <v>0</v>
      </c>
      <c r="AU6" s="1102">
        <v>0</v>
      </c>
      <c r="AV6" s="204">
        <v>0</v>
      </c>
      <c r="AW6" s="1103">
        <v>1</v>
      </c>
      <c r="AX6" s="204">
        <v>0</v>
      </c>
      <c r="AY6" s="1102">
        <v>0</v>
      </c>
      <c r="AZ6" s="204">
        <v>0</v>
      </c>
      <c r="BA6" s="1102">
        <v>0</v>
      </c>
      <c r="BB6" s="204">
        <v>0</v>
      </c>
      <c r="BC6" s="1103">
        <v>0</v>
      </c>
      <c r="BD6" s="204">
        <v>0</v>
      </c>
    </row>
    <row r="7" spans="1:56" ht="29.1" customHeight="1">
      <c r="B7" s="1077" t="s">
        <v>397</v>
      </c>
      <c r="C7" s="1078">
        <v>5274</v>
      </c>
      <c r="D7" s="1078">
        <v>3242</v>
      </c>
      <c r="E7" s="1078">
        <v>8516</v>
      </c>
      <c r="F7" s="1079"/>
      <c r="G7" s="1938" t="s">
        <v>633</v>
      </c>
      <c r="H7" s="1938"/>
      <c r="I7" s="1938"/>
      <c r="K7" s="170">
        <v>24</v>
      </c>
      <c r="L7" s="171">
        <v>480</v>
      </c>
      <c r="M7" s="172">
        <v>402</v>
      </c>
      <c r="N7" s="171">
        <v>14</v>
      </c>
      <c r="O7" s="172">
        <v>12</v>
      </c>
      <c r="P7" s="171"/>
      <c r="Q7" s="172"/>
      <c r="R7" s="1096"/>
      <c r="S7" s="163">
        <v>24</v>
      </c>
      <c r="T7" s="164">
        <v>-480</v>
      </c>
      <c r="U7" s="164">
        <v>402</v>
      </c>
      <c r="V7" s="163">
        <v>24</v>
      </c>
      <c r="W7" s="164">
        <v>-14</v>
      </c>
      <c r="X7" s="164">
        <v>12</v>
      </c>
      <c r="Y7" s="163">
        <v>24</v>
      </c>
      <c r="Z7" s="164">
        <v>0</v>
      </c>
      <c r="AA7" s="164">
        <v>0</v>
      </c>
      <c r="AB7" s="1066"/>
      <c r="AC7" s="1080">
        <v>11520</v>
      </c>
      <c r="AD7" s="1080">
        <v>9648</v>
      </c>
      <c r="AE7" s="1081">
        <v>43848</v>
      </c>
      <c r="AF7" s="1080">
        <v>336</v>
      </c>
      <c r="AG7" s="1080">
        <v>288</v>
      </c>
      <c r="AH7" s="1081">
        <v>1368</v>
      </c>
      <c r="AI7" s="1080">
        <v>0</v>
      </c>
      <c r="AJ7" s="1080">
        <v>0</v>
      </c>
      <c r="AK7" s="1080">
        <v>0</v>
      </c>
      <c r="AL7" s="1101"/>
      <c r="AM7" s="1102">
        <v>578</v>
      </c>
      <c r="AN7" s="204">
        <v>0</v>
      </c>
      <c r="AO7" s="1102">
        <v>456</v>
      </c>
      <c r="AP7" s="204">
        <v>0</v>
      </c>
      <c r="AQ7" s="1103">
        <v>1034</v>
      </c>
      <c r="AR7" s="204">
        <v>0</v>
      </c>
      <c r="AS7" s="1102">
        <v>15</v>
      </c>
      <c r="AT7" s="204">
        <v>0</v>
      </c>
      <c r="AU7" s="1102">
        <v>12</v>
      </c>
      <c r="AV7" s="204">
        <v>0</v>
      </c>
      <c r="AW7" s="1103">
        <v>27</v>
      </c>
      <c r="AX7" s="204">
        <v>0</v>
      </c>
      <c r="AY7" s="1102">
        <v>0</v>
      </c>
      <c r="AZ7" s="204">
        <v>0</v>
      </c>
      <c r="BA7" s="1102">
        <v>0</v>
      </c>
      <c r="BB7" s="204">
        <v>0</v>
      </c>
      <c r="BC7" s="1103">
        <v>0</v>
      </c>
      <c r="BD7" s="204">
        <v>0</v>
      </c>
    </row>
    <row r="8" spans="1:56" ht="29.1" customHeight="1">
      <c r="B8" s="1077" t="s">
        <v>398</v>
      </c>
      <c r="C8" s="1078">
        <v>434</v>
      </c>
      <c r="D8" s="1078">
        <v>212</v>
      </c>
      <c r="E8" s="1078">
        <v>646</v>
      </c>
      <c r="F8" s="1079"/>
      <c r="G8" s="138" t="s">
        <v>399</v>
      </c>
      <c r="H8" s="138" t="s">
        <v>400</v>
      </c>
      <c r="I8" s="158" t="s">
        <v>550</v>
      </c>
      <c r="K8" s="170">
        <v>25</v>
      </c>
      <c r="L8" s="171">
        <v>1098</v>
      </c>
      <c r="M8" s="172">
        <v>729</v>
      </c>
      <c r="N8" s="171">
        <v>21</v>
      </c>
      <c r="O8" s="172">
        <v>36</v>
      </c>
      <c r="P8" s="171"/>
      <c r="Q8" s="172"/>
      <c r="R8" s="1096"/>
      <c r="S8" s="163">
        <v>25</v>
      </c>
      <c r="T8" s="164">
        <v>-1098</v>
      </c>
      <c r="U8" s="164">
        <v>729</v>
      </c>
      <c r="V8" s="163">
        <v>25</v>
      </c>
      <c r="W8" s="164">
        <v>-21</v>
      </c>
      <c r="X8" s="164">
        <v>36</v>
      </c>
      <c r="Y8" s="163">
        <v>25</v>
      </c>
      <c r="Z8" s="164">
        <v>0</v>
      </c>
      <c r="AA8" s="164">
        <v>0</v>
      </c>
      <c r="AB8" s="1066"/>
      <c r="AC8" s="1080">
        <v>27450</v>
      </c>
      <c r="AD8" s="1080">
        <v>18225</v>
      </c>
      <c r="AE8" s="1081">
        <v>56475</v>
      </c>
      <c r="AF8" s="1080">
        <v>525</v>
      </c>
      <c r="AG8" s="1080">
        <v>900</v>
      </c>
      <c r="AH8" s="1081">
        <v>1125</v>
      </c>
      <c r="AI8" s="1080">
        <v>0</v>
      </c>
      <c r="AJ8" s="1080">
        <v>0</v>
      </c>
      <c r="AK8" s="1080">
        <v>0</v>
      </c>
      <c r="AL8" s="1101"/>
      <c r="AM8" s="1102">
        <v>1676</v>
      </c>
      <c r="AN8" s="204">
        <v>26.861488904795991</v>
      </c>
      <c r="AO8" s="1102">
        <v>1185</v>
      </c>
      <c r="AP8" s="204">
        <v>26.642111368909514</v>
      </c>
      <c r="AQ8" s="1103">
        <v>2861</v>
      </c>
      <c r="AR8" s="204">
        <v>26.777777777777779</v>
      </c>
      <c r="AS8" s="1102">
        <v>36</v>
      </c>
      <c r="AT8" s="204">
        <v>26.84090909090909</v>
      </c>
      <c r="AU8" s="1102">
        <v>48</v>
      </c>
      <c r="AV8" s="204">
        <v>26.782608695652176</v>
      </c>
      <c r="AW8" s="1103">
        <v>84</v>
      </c>
      <c r="AX8" s="204">
        <v>26.81111111111111</v>
      </c>
      <c r="AY8" s="1102">
        <v>0</v>
      </c>
      <c r="AZ8" s="204">
        <v>0</v>
      </c>
      <c r="BA8" s="1102">
        <v>0</v>
      </c>
      <c r="BB8" s="204">
        <v>0</v>
      </c>
      <c r="BC8" s="1103">
        <v>0</v>
      </c>
      <c r="BD8" s="204">
        <v>0</v>
      </c>
    </row>
    <row r="9" spans="1:56" ht="29.1" customHeight="1">
      <c r="B9" s="1077" t="s">
        <v>401</v>
      </c>
      <c r="C9" s="1078">
        <v>36</v>
      </c>
      <c r="D9" s="1078">
        <v>19</v>
      </c>
      <c r="E9" s="1078">
        <v>55</v>
      </c>
      <c r="F9" s="1079"/>
      <c r="G9" s="205">
        <v>0.62353832828064093</v>
      </c>
      <c r="H9" s="205">
        <v>0.37646167171935901</v>
      </c>
      <c r="I9" s="206">
        <v>1</v>
      </c>
      <c r="K9" s="170">
        <v>26</v>
      </c>
      <c r="L9" s="171">
        <v>1397</v>
      </c>
      <c r="M9" s="172">
        <v>862</v>
      </c>
      <c r="N9" s="171">
        <v>22</v>
      </c>
      <c r="O9" s="172">
        <v>23</v>
      </c>
      <c r="P9" s="171"/>
      <c r="Q9" s="172"/>
      <c r="R9" s="1096"/>
      <c r="S9" s="163">
        <v>26</v>
      </c>
      <c r="T9" s="164">
        <v>-1397</v>
      </c>
      <c r="U9" s="164">
        <v>862</v>
      </c>
      <c r="V9" s="163">
        <v>26</v>
      </c>
      <c r="W9" s="164">
        <v>-22</v>
      </c>
      <c r="X9" s="164">
        <v>23</v>
      </c>
      <c r="Y9" s="163">
        <v>26</v>
      </c>
      <c r="Z9" s="164">
        <v>0</v>
      </c>
      <c r="AA9" s="164">
        <v>0</v>
      </c>
      <c r="AB9" s="1066"/>
      <c r="AC9" s="1080">
        <v>36322</v>
      </c>
      <c r="AD9" s="1080">
        <v>22412</v>
      </c>
      <c r="AE9" s="1081">
        <v>47762</v>
      </c>
      <c r="AF9" s="1080">
        <v>572</v>
      </c>
      <c r="AG9" s="1080">
        <v>598</v>
      </c>
      <c r="AH9" s="1081">
        <v>1326</v>
      </c>
      <c r="AI9" s="1080">
        <v>0</v>
      </c>
      <c r="AJ9" s="1080">
        <v>0</v>
      </c>
      <c r="AK9" s="1080">
        <v>0</v>
      </c>
      <c r="AL9" s="1101"/>
      <c r="AM9" s="1102">
        <v>3073</v>
      </c>
      <c r="AN9" s="204">
        <v>0</v>
      </c>
      <c r="AO9" s="1102">
        <v>2047</v>
      </c>
      <c r="AP9" s="204">
        <v>0</v>
      </c>
      <c r="AQ9" s="1103">
        <v>5120</v>
      </c>
      <c r="AR9" s="204">
        <v>0</v>
      </c>
      <c r="AS9" s="1102">
        <v>58</v>
      </c>
      <c r="AT9" s="204">
        <v>0</v>
      </c>
      <c r="AU9" s="1102">
        <v>71</v>
      </c>
      <c r="AV9" s="204">
        <v>0</v>
      </c>
      <c r="AW9" s="1103">
        <v>129</v>
      </c>
      <c r="AX9" s="204">
        <v>0</v>
      </c>
      <c r="AY9" s="1102">
        <v>0</v>
      </c>
      <c r="AZ9" s="204">
        <v>0</v>
      </c>
      <c r="BA9" s="1102">
        <v>0</v>
      </c>
      <c r="BB9" s="204">
        <v>0</v>
      </c>
      <c r="BC9" s="1103">
        <v>0</v>
      </c>
      <c r="BD9" s="204">
        <v>0</v>
      </c>
    </row>
    <row r="10" spans="1:56" ht="29.1" customHeight="1">
      <c r="B10" s="1077" t="s">
        <v>402</v>
      </c>
      <c r="C10" s="1078">
        <v>11</v>
      </c>
      <c r="D10" s="1078">
        <v>4</v>
      </c>
      <c r="E10" s="1078">
        <v>15</v>
      </c>
      <c r="F10" s="1079"/>
      <c r="G10" s="1945" t="s">
        <v>403</v>
      </c>
      <c r="H10" s="1945"/>
      <c r="I10" s="1945"/>
      <c r="J10" s="202"/>
      <c r="K10" s="170">
        <v>27</v>
      </c>
      <c r="L10" s="171">
        <v>1186</v>
      </c>
      <c r="M10" s="172">
        <v>651</v>
      </c>
      <c r="N10" s="171">
        <v>18</v>
      </c>
      <c r="O10" s="172">
        <v>33</v>
      </c>
      <c r="P10" s="171"/>
      <c r="Q10" s="172"/>
      <c r="R10" s="1096"/>
      <c r="S10" s="163">
        <v>27</v>
      </c>
      <c r="T10" s="164">
        <v>-1186</v>
      </c>
      <c r="U10" s="164">
        <v>651</v>
      </c>
      <c r="V10" s="163">
        <v>27</v>
      </c>
      <c r="W10" s="164">
        <v>-18</v>
      </c>
      <c r="X10" s="164">
        <v>33</v>
      </c>
      <c r="Y10" s="163">
        <v>27</v>
      </c>
      <c r="Z10" s="164">
        <v>0</v>
      </c>
      <c r="AA10" s="164">
        <v>0</v>
      </c>
      <c r="AB10" s="1066"/>
      <c r="AC10" s="1080">
        <v>32022</v>
      </c>
      <c r="AD10" s="1080">
        <v>17577</v>
      </c>
      <c r="AE10" s="1081">
        <v>27540</v>
      </c>
      <c r="AF10" s="1080">
        <v>486</v>
      </c>
      <c r="AG10" s="1080">
        <v>891</v>
      </c>
      <c r="AH10" s="1081">
        <v>675</v>
      </c>
      <c r="AI10" s="1080">
        <v>0</v>
      </c>
      <c r="AJ10" s="1080">
        <v>0</v>
      </c>
      <c r="AK10" s="1080">
        <v>0</v>
      </c>
      <c r="AL10" s="1101"/>
      <c r="AM10" s="1102">
        <v>4259</v>
      </c>
      <c r="AN10" s="204">
        <v>0</v>
      </c>
      <c r="AO10" s="1102">
        <v>2698</v>
      </c>
      <c r="AP10" s="204">
        <v>0</v>
      </c>
      <c r="AQ10" s="1103">
        <v>6957</v>
      </c>
      <c r="AR10" s="204">
        <v>0</v>
      </c>
      <c r="AS10" s="1102">
        <v>76</v>
      </c>
      <c r="AT10" s="204">
        <v>0</v>
      </c>
      <c r="AU10" s="1102">
        <v>104</v>
      </c>
      <c r="AV10" s="204">
        <v>0</v>
      </c>
      <c r="AW10" s="1103">
        <v>180</v>
      </c>
      <c r="AX10" s="204">
        <v>0</v>
      </c>
      <c r="AY10" s="1102">
        <v>0</v>
      </c>
      <c r="AZ10" s="204">
        <v>0</v>
      </c>
      <c r="BA10" s="1102">
        <v>0</v>
      </c>
      <c r="BB10" s="204">
        <v>0</v>
      </c>
      <c r="BC10" s="1103">
        <v>0</v>
      </c>
      <c r="BD10" s="204">
        <v>0</v>
      </c>
    </row>
    <row r="11" spans="1:56" ht="29.1" customHeight="1">
      <c r="B11" s="1077" t="s">
        <v>404</v>
      </c>
      <c r="C11" s="1078">
        <v>4</v>
      </c>
      <c r="D11" s="1078">
        <v>0</v>
      </c>
      <c r="E11" s="1078">
        <v>4</v>
      </c>
      <c r="F11" s="1079"/>
      <c r="G11" s="138" t="s">
        <v>548</v>
      </c>
      <c r="H11" s="138" t="s">
        <v>547</v>
      </c>
      <c r="I11" s="158" t="s">
        <v>550</v>
      </c>
      <c r="J11" s="202"/>
      <c r="K11" s="170">
        <v>28</v>
      </c>
      <c r="L11" s="171">
        <v>658</v>
      </c>
      <c r="M11" s="172">
        <v>362</v>
      </c>
      <c r="N11" s="171">
        <v>14</v>
      </c>
      <c r="O11" s="172">
        <v>11</v>
      </c>
      <c r="P11" s="171"/>
      <c r="Q11" s="172"/>
      <c r="R11" s="1096"/>
      <c r="S11" s="163">
        <v>28</v>
      </c>
      <c r="T11" s="164">
        <v>-658</v>
      </c>
      <c r="U11" s="164">
        <v>362</v>
      </c>
      <c r="V11" s="163">
        <v>28</v>
      </c>
      <c r="W11" s="164">
        <v>-14</v>
      </c>
      <c r="X11" s="164">
        <v>11</v>
      </c>
      <c r="Y11" s="163">
        <v>28</v>
      </c>
      <c r="Z11" s="164">
        <v>0</v>
      </c>
      <c r="AA11" s="164">
        <v>0</v>
      </c>
      <c r="AB11" s="1066"/>
      <c r="AC11" s="1080">
        <v>18424</v>
      </c>
      <c r="AD11" s="1080">
        <v>10136</v>
      </c>
      <c r="AE11" s="1081">
        <v>15092</v>
      </c>
      <c r="AF11" s="1080">
        <v>392</v>
      </c>
      <c r="AG11" s="1080">
        <v>308</v>
      </c>
      <c r="AH11" s="1081">
        <v>504</v>
      </c>
      <c r="AI11" s="1080">
        <v>0</v>
      </c>
      <c r="AJ11" s="1080">
        <v>0</v>
      </c>
      <c r="AK11" s="1080">
        <v>0</v>
      </c>
      <c r="AL11" s="1101"/>
      <c r="AM11" s="1102">
        <v>4917</v>
      </c>
      <c r="AN11" s="204">
        <v>0</v>
      </c>
      <c r="AO11" s="1102">
        <v>3060</v>
      </c>
      <c r="AP11" s="204">
        <v>0</v>
      </c>
      <c r="AQ11" s="1103">
        <v>7977</v>
      </c>
      <c r="AR11" s="204">
        <v>0</v>
      </c>
      <c r="AS11" s="1102">
        <v>90</v>
      </c>
      <c r="AT11" s="204">
        <v>0</v>
      </c>
      <c r="AU11" s="1102">
        <v>115</v>
      </c>
      <c r="AV11" s="204">
        <v>0</v>
      </c>
      <c r="AW11" s="1103">
        <v>205</v>
      </c>
      <c r="AX11" s="204">
        <v>0</v>
      </c>
      <c r="AY11" s="1102">
        <v>0</v>
      </c>
      <c r="AZ11" s="204">
        <v>0</v>
      </c>
      <c r="BA11" s="1102">
        <v>0</v>
      </c>
      <c r="BB11" s="204">
        <v>0</v>
      </c>
      <c r="BC11" s="1103">
        <v>0</v>
      </c>
      <c r="BD11" s="204">
        <v>0</v>
      </c>
    </row>
    <row r="12" spans="1:56" ht="29.1" customHeight="1">
      <c r="B12" s="1077" t="s">
        <v>405</v>
      </c>
      <c r="C12" s="1078">
        <v>0</v>
      </c>
      <c r="D12" s="1078">
        <v>0</v>
      </c>
      <c r="E12" s="1078">
        <v>0</v>
      </c>
      <c r="F12" s="1079"/>
      <c r="G12" s="138" t="s">
        <v>1415</v>
      </c>
      <c r="H12" s="138" t="s">
        <v>1424</v>
      </c>
      <c r="I12" s="138" t="s">
        <v>1410</v>
      </c>
      <c r="K12" s="170">
        <v>29</v>
      </c>
      <c r="L12" s="171">
        <v>357</v>
      </c>
      <c r="M12" s="172">
        <v>182</v>
      </c>
      <c r="N12" s="171">
        <v>7</v>
      </c>
      <c r="O12" s="172">
        <v>11</v>
      </c>
      <c r="P12" s="171"/>
      <c r="Q12" s="172"/>
      <c r="R12" s="1096"/>
      <c r="S12" s="163">
        <v>29</v>
      </c>
      <c r="T12" s="164">
        <v>-357</v>
      </c>
      <c r="U12" s="164">
        <v>182</v>
      </c>
      <c r="V12" s="163">
        <v>29</v>
      </c>
      <c r="W12" s="164">
        <v>-7</v>
      </c>
      <c r="X12" s="164">
        <v>11</v>
      </c>
      <c r="Y12" s="163">
        <v>29</v>
      </c>
      <c r="Z12" s="164">
        <v>0</v>
      </c>
      <c r="AA12" s="164">
        <v>0</v>
      </c>
      <c r="AB12" s="1066"/>
      <c r="AC12" s="1080">
        <v>10353</v>
      </c>
      <c r="AD12" s="1080">
        <v>5278</v>
      </c>
      <c r="AE12" s="1081">
        <v>7830</v>
      </c>
      <c r="AF12" s="1080">
        <v>203</v>
      </c>
      <c r="AG12" s="1080">
        <v>319</v>
      </c>
      <c r="AH12" s="1081">
        <v>232</v>
      </c>
      <c r="AI12" s="1080">
        <v>0</v>
      </c>
      <c r="AJ12" s="1080">
        <v>0</v>
      </c>
      <c r="AK12" s="1080">
        <v>0</v>
      </c>
      <c r="AL12" s="1101"/>
      <c r="AM12" s="1102">
        <v>5274</v>
      </c>
      <c r="AN12" s="204">
        <v>0</v>
      </c>
      <c r="AO12" s="1102">
        <v>3242</v>
      </c>
      <c r="AP12" s="204">
        <v>0</v>
      </c>
      <c r="AQ12" s="1103">
        <v>8516</v>
      </c>
      <c r="AR12" s="204">
        <v>0</v>
      </c>
      <c r="AS12" s="1102">
        <v>97</v>
      </c>
      <c r="AT12" s="204">
        <v>0</v>
      </c>
      <c r="AU12" s="1102">
        <v>126</v>
      </c>
      <c r="AV12" s="204">
        <v>0</v>
      </c>
      <c r="AW12" s="1103">
        <v>223</v>
      </c>
      <c r="AX12" s="204">
        <v>0</v>
      </c>
      <c r="AY12" s="1102">
        <v>0</v>
      </c>
      <c r="AZ12" s="204">
        <v>0</v>
      </c>
      <c r="BA12" s="1102">
        <v>0</v>
      </c>
      <c r="BB12" s="204">
        <v>0</v>
      </c>
      <c r="BC12" s="1103">
        <v>0</v>
      </c>
      <c r="BD12" s="204">
        <v>0</v>
      </c>
    </row>
    <row r="13" spans="1:56" ht="29.1" customHeight="1">
      <c r="B13" s="1077" t="s">
        <v>406</v>
      </c>
      <c r="C13" s="1078">
        <v>0</v>
      </c>
      <c r="D13" s="1078">
        <v>0</v>
      </c>
      <c r="E13" s="1078">
        <v>0</v>
      </c>
      <c r="F13" s="1079"/>
      <c r="G13" s="1945" t="s">
        <v>407</v>
      </c>
      <c r="H13" s="1945"/>
      <c r="I13" s="1945"/>
      <c r="J13" s="202"/>
      <c r="K13" s="170">
        <v>30</v>
      </c>
      <c r="L13" s="171">
        <v>181</v>
      </c>
      <c r="M13" s="172">
        <v>89</v>
      </c>
      <c r="N13" s="171">
        <v>5</v>
      </c>
      <c r="O13" s="172">
        <v>3</v>
      </c>
      <c r="P13" s="171"/>
      <c r="Q13" s="172"/>
      <c r="R13" s="1096"/>
      <c r="S13" s="163">
        <v>30</v>
      </c>
      <c r="T13" s="164">
        <v>-181</v>
      </c>
      <c r="U13" s="164">
        <v>89</v>
      </c>
      <c r="V13" s="163">
        <v>30</v>
      </c>
      <c r="W13" s="164">
        <v>-5</v>
      </c>
      <c r="X13" s="164">
        <v>3</v>
      </c>
      <c r="Y13" s="163">
        <v>30</v>
      </c>
      <c r="Z13" s="164">
        <v>0</v>
      </c>
      <c r="AA13" s="164">
        <v>0</v>
      </c>
      <c r="AB13" s="1066"/>
      <c r="AC13" s="1080">
        <v>5430</v>
      </c>
      <c r="AD13" s="1080">
        <v>2670</v>
      </c>
      <c r="AE13" s="1081">
        <v>5070</v>
      </c>
      <c r="AF13" s="1080">
        <v>150</v>
      </c>
      <c r="AG13" s="1080">
        <v>90</v>
      </c>
      <c r="AH13" s="1081">
        <v>120</v>
      </c>
      <c r="AI13" s="1080">
        <v>0</v>
      </c>
      <c r="AJ13" s="1080">
        <v>0</v>
      </c>
      <c r="AK13" s="1080">
        <v>0</v>
      </c>
      <c r="AL13" s="1101"/>
      <c r="AM13" s="1102">
        <v>5455</v>
      </c>
      <c r="AN13" s="204">
        <v>0</v>
      </c>
      <c r="AO13" s="1102">
        <v>3331</v>
      </c>
      <c r="AP13" s="204">
        <v>0</v>
      </c>
      <c r="AQ13" s="1103">
        <v>8786</v>
      </c>
      <c r="AR13" s="204">
        <v>0</v>
      </c>
      <c r="AS13" s="1102">
        <v>102</v>
      </c>
      <c r="AT13" s="204">
        <v>0</v>
      </c>
      <c r="AU13" s="1102">
        <v>129</v>
      </c>
      <c r="AV13" s="204">
        <v>0</v>
      </c>
      <c r="AW13" s="1103">
        <v>231</v>
      </c>
      <c r="AX13" s="204">
        <v>0</v>
      </c>
      <c r="AY13" s="1102">
        <v>0</v>
      </c>
      <c r="AZ13" s="204">
        <v>0</v>
      </c>
      <c r="BA13" s="1102">
        <v>0</v>
      </c>
      <c r="BB13" s="204">
        <v>0</v>
      </c>
      <c r="BC13" s="1103">
        <v>0</v>
      </c>
      <c r="BD13" s="204">
        <v>0</v>
      </c>
    </row>
    <row r="14" spans="1:56" ht="29.1" customHeight="1">
      <c r="B14" s="1077" t="s">
        <v>408</v>
      </c>
      <c r="C14" s="1078">
        <v>0</v>
      </c>
      <c r="D14" s="1078">
        <v>0</v>
      </c>
      <c r="E14" s="1078">
        <v>0</v>
      </c>
      <c r="F14" s="1079"/>
      <c r="G14" s="138" t="s">
        <v>548</v>
      </c>
      <c r="H14" s="138" t="s">
        <v>547</v>
      </c>
      <c r="I14" s="158" t="s">
        <v>550</v>
      </c>
      <c r="K14" s="170">
        <v>31</v>
      </c>
      <c r="L14" s="171">
        <v>115</v>
      </c>
      <c r="M14" s="172">
        <v>54</v>
      </c>
      <c r="N14" s="171">
        <v>4</v>
      </c>
      <c r="O14" s="172">
        <v>0</v>
      </c>
      <c r="P14" s="171"/>
      <c r="Q14" s="172"/>
      <c r="R14" s="1096"/>
      <c r="S14" s="163">
        <v>31</v>
      </c>
      <c r="T14" s="164">
        <v>-115</v>
      </c>
      <c r="U14" s="164">
        <v>54</v>
      </c>
      <c r="V14" s="163">
        <v>31</v>
      </c>
      <c r="W14" s="164">
        <v>-4</v>
      </c>
      <c r="X14" s="164">
        <v>0</v>
      </c>
      <c r="Y14" s="163">
        <v>31</v>
      </c>
      <c r="Z14" s="164">
        <v>0</v>
      </c>
      <c r="AA14" s="164">
        <v>0</v>
      </c>
      <c r="AB14" s="1066"/>
      <c r="AC14" s="1080">
        <v>3565</v>
      </c>
      <c r="AD14" s="1080">
        <v>1674</v>
      </c>
      <c r="AE14" s="1081">
        <v>2697</v>
      </c>
      <c r="AF14" s="1080">
        <v>124</v>
      </c>
      <c r="AG14" s="1080">
        <v>0</v>
      </c>
      <c r="AH14" s="1081">
        <v>31</v>
      </c>
      <c r="AI14" s="1080">
        <v>0</v>
      </c>
      <c r="AJ14" s="1080">
        <v>0</v>
      </c>
      <c r="AK14" s="1080">
        <v>0</v>
      </c>
      <c r="AL14" s="1101"/>
      <c r="AM14" s="1102">
        <v>5570</v>
      </c>
      <c r="AN14" s="204">
        <v>0</v>
      </c>
      <c r="AO14" s="1102">
        <v>3385</v>
      </c>
      <c r="AP14" s="204">
        <v>0</v>
      </c>
      <c r="AQ14" s="1103">
        <v>8955</v>
      </c>
      <c r="AR14" s="204">
        <v>0</v>
      </c>
      <c r="AS14" s="1102">
        <v>106</v>
      </c>
      <c r="AT14" s="204">
        <v>0</v>
      </c>
      <c r="AU14" s="1102">
        <v>129</v>
      </c>
      <c r="AV14" s="204">
        <v>0</v>
      </c>
      <c r="AW14" s="1103">
        <v>235</v>
      </c>
      <c r="AX14" s="204">
        <v>0</v>
      </c>
      <c r="AY14" s="1102">
        <v>0</v>
      </c>
      <c r="AZ14" s="204">
        <v>0</v>
      </c>
      <c r="BA14" s="1102">
        <v>0</v>
      </c>
      <c r="BB14" s="204">
        <v>0</v>
      </c>
      <c r="BC14" s="1103">
        <v>0</v>
      </c>
      <c r="BD14" s="204">
        <v>0</v>
      </c>
    </row>
    <row r="15" spans="1:56" ht="29.1" customHeight="1">
      <c r="B15" s="1082" t="s">
        <v>409</v>
      </c>
      <c r="C15" s="1078">
        <v>0</v>
      </c>
      <c r="D15" s="1078">
        <v>0</v>
      </c>
      <c r="E15" s="1078">
        <v>0</v>
      </c>
      <c r="F15" s="1079"/>
      <c r="G15" s="138" t="s">
        <v>1409</v>
      </c>
      <c r="H15" s="138" t="s">
        <v>1425</v>
      </c>
      <c r="I15" s="158" t="s">
        <v>1417</v>
      </c>
      <c r="K15" s="170">
        <v>32</v>
      </c>
      <c r="L15" s="171">
        <v>63</v>
      </c>
      <c r="M15" s="172">
        <v>24</v>
      </c>
      <c r="N15" s="171">
        <v>0</v>
      </c>
      <c r="O15" s="172">
        <v>1</v>
      </c>
      <c r="P15" s="171"/>
      <c r="Q15" s="172"/>
      <c r="R15" s="1096"/>
      <c r="S15" s="163">
        <v>32</v>
      </c>
      <c r="T15" s="164">
        <v>-63</v>
      </c>
      <c r="U15" s="164">
        <v>24</v>
      </c>
      <c r="V15" s="163">
        <v>32</v>
      </c>
      <c r="W15" s="164">
        <v>0</v>
      </c>
      <c r="X15" s="164">
        <v>1</v>
      </c>
      <c r="Y15" s="163">
        <v>32</v>
      </c>
      <c r="Z15" s="164">
        <v>0</v>
      </c>
      <c r="AA15" s="164">
        <v>0</v>
      </c>
      <c r="AB15" s="1066"/>
      <c r="AC15" s="1080">
        <v>2016</v>
      </c>
      <c r="AD15" s="1080">
        <v>768</v>
      </c>
      <c r="AE15" s="1081">
        <v>2496</v>
      </c>
      <c r="AF15" s="1080">
        <v>0</v>
      </c>
      <c r="AG15" s="1080">
        <v>32</v>
      </c>
      <c r="AH15" s="1081">
        <v>64</v>
      </c>
      <c r="AI15" s="1080">
        <v>0</v>
      </c>
      <c r="AJ15" s="1080">
        <v>0</v>
      </c>
      <c r="AK15" s="1080">
        <v>0</v>
      </c>
      <c r="AL15" s="1101"/>
      <c r="AM15" s="1102">
        <v>5633</v>
      </c>
      <c r="AN15" s="204">
        <v>0</v>
      </c>
      <c r="AO15" s="1102">
        <v>3409</v>
      </c>
      <c r="AP15" s="204">
        <v>0</v>
      </c>
      <c r="AQ15" s="1103">
        <v>9042</v>
      </c>
      <c r="AR15" s="204">
        <v>0</v>
      </c>
      <c r="AS15" s="1102">
        <v>106</v>
      </c>
      <c r="AT15" s="204">
        <v>0</v>
      </c>
      <c r="AU15" s="1102">
        <v>130</v>
      </c>
      <c r="AV15" s="204">
        <v>0</v>
      </c>
      <c r="AW15" s="1103">
        <v>236</v>
      </c>
      <c r="AX15" s="204">
        <v>0</v>
      </c>
      <c r="AY15" s="1102">
        <v>0</v>
      </c>
      <c r="AZ15" s="204">
        <v>0</v>
      </c>
      <c r="BA15" s="1102">
        <v>0</v>
      </c>
      <c r="BB15" s="204">
        <v>0</v>
      </c>
      <c r="BC15" s="1103">
        <v>0</v>
      </c>
      <c r="BD15" s="204">
        <v>0</v>
      </c>
    </row>
    <row r="16" spans="1:56" ht="29.1" customHeight="1">
      <c r="B16" s="1083" t="s">
        <v>550</v>
      </c>
      <c r="C16" s="1084">
        <v>5759</v>
      </c>
      <c r="D16" s="1084">
        <v>3477</v>
      </c>
      <c r="E16" s="1084">
        <v>9236</v>
      </c>
      <c r="F16" s="1079"/>
      <c r="G16" s="177"/>
      <c r="H16" s="177"/>
      <c r="I16" s="177"/>
      <c r="K16" s="170">
        <v>33</v>
      </c>
      <c r="L16" s="171">
        <v>47</v>
      </c>
      <c r="M16" s="172">
        <v>31</v>
      </c>
      <c r="N16" s="171">
        <v>1</v>
      </c>
      <c r="O16" s="172">
        <v>1</v>
      </c>
      <c r="P16" s="171"/>
      <c r="Q16" s="172"/>
      <c r="R16" s="1096"/>
      <c r="S16" s="163">
        <v>33</v>
      </c>
      <c r="T16" s="164">
        <v>-47</v>
      </c>
      <c r="U16" s="164">
        <v>31</v>
      </c>
      <c r="V16" s="163">
        <v>33</v>
      </c>
      <c r="W16" s="164">
        <v>-1</v>
      </c>
      <c r="X16" s="164">
        <v>1</v>
      </c>
      <c r="Y16" s="163">
        <v>33</v>
      </c>
      <c r="Z16" s="164">
        <v>0</v>
      </c>
      <c r="AA16" s="164">
        <v>0</v>
      </c>
      <c r="AB16" s="1066"/>
      <c r="AC16" s="1080">
        <v>1551</v>
      </c>
      <c r="AD16" s="1080">
        <v>1023</v>
      </c>
      <c r="AE16" s="1081">
        <v>1386</v>
      </c>
      <c r="AF16" s="1080">
        <v>33</v>
      </c>
      <c r="AG16" s="1080">
        <v>33</v>
      </c>
      <c r="AH16" s="1081">
        <v>66</v>
      </c>
      <c r="AI16" s="1080">
        <v>0</v>
      </c>
      <c r="AJ16" s="1080">
        <v>0</v>
      </c>
      <c r="AK16" s="1080">
        <v>0</v>
      </c>
      <c r="AL16" s="1101"/>
      <c r="AM16" s="1102">
        <v>5680</v>
      </c>
      <c r="AN16" s="204">
        <v>0</v>
      </c>
      <c r="AO16" s="1102">
        <v>3440</v>
      </c>
      <c r="AP16" s="204">
        <v>0</v>
      </c>
      <c r="AQ16" s="1103">
        <v>9120</v>
      </c>
      <c r="AR16" s="204">
        <v>0</v>
      </c>
      <c r="AS16" s="1102">
        <v>107</v>
      </c>
      <c r="AT16" s="204">
        <v>0</v>
      </c>
      <c r="AU16" s="1102">
        <v>131</v>
      </c>
      <c r="AV16" s="204">
        <v>0</v>
      </c>
      <c r="AW16" s="1103">
        <v>238</v>
      </c>
      <c r="AX16" s="204">
        <v>0</v>
      </c>
      <c r="AY16" s="1102">
        <v>0</v>
      </c>
      <c r="AZ16" s="204">
        <v>0</v>
      </c>
      <c r="BA16" s="1102">
        <v>0</v>
      </c>
      <c r="BB16" s="204">
        <v>0</v>
      </c>
      <c r="BC16" s="1103">
        <v>0</v>
      </c>
      <c r="BD16" s="204">
        <v>0</v>
      </c>
    </row>
    <row r="17" spans="2:56" ht="29.1" customHeight="1">
      <c r="B17" s="1096"/>
      <c r="C17" s="1096"/>
      <c r="D17" s="1096"/>
      <c r="E17" s="1096"/>
      <c r="F17" s="1096"/>
      <c r="G17" s="177"/>
      <c r="H17" s="177"/>
      <c r="I17" s="177"/>
      <c r="K17" s="170">
        <v>34</v>
      </c>
      <c r="L17" s="171">
        <v>28</v>
      </c>
      <c r="M17" s="172">
        <v>14</v>
      </c>
      <c r="N17" s="171">
        <v>1</v>
      </c>
      <c r="O17" s="172">
        <v>1</v>
      </c>
      <c r="P17" s="171"/>
      <c r="Q17" s="172"/>
      <c r="R17" s="1096"/>
      <c r="S17" s="163">
        <v>34</v>
      </c>
      <c r="T17" s="164">
        <v>-28</v>
      </c>
      <c r="U17" s="164">
        <v>14</v>
      </c>
      <c r="V17" s="163">
        <v>34</v>
      </c>
      <c r="W17" s="164">
        <v>-1</v>
      </c>
      <c r="X17" s="164">
        <v>1</v>
      </c>
      <c r="Y17" s="163">
        <v>34</v>
      </c>
      <c r="Z17" s="164">
        <v>0</v>
      </c>
      <c r="AA17" s="164">
        <v>0</v>
      </c>
      <c r="AB17" s="1066"/>
      <c r="AC17" s="1080">
        <v>952</v>
      </c>
      <c r="AD17" s="1080">
        <v>476</v>
      </c>
      <c r="AE17" s="1081">
        <v>578</v>
      </c>
      <c r="AF17" s="1080">
        <v>34</v>
      </c>
      <c r="AG17" s="1080">
        <v>34</v>
      </c>
      <c r="AH17" s="1081">
        <v>0</v>
      </c>
      <c r="AI17" s="1080">
        <v>0</v>
      </c>
      <c r="AJ17" s="1080">
        <v>0</v>
      </c>
      <c r="AK17" s="1080">
        <v>0</v>
      </c>
      <c r="AL17" s="1101"/>
      <c r="AM17" s="1102">
        <v>5708</v>
      </c>
      <c r="AN17" s="204">
        <v>0</v>
      </c>
      <c r="AO17" s="1102">
        <v>3454</v>
      </c>
      <c r="AP17" s="204">
        <v>0</v>
      </c>
      <c r="AQ17" s="1103">
        <v>9162</v>
      </c>
      <c r="AR17" s="204">
        <v>0</v>
      </c>
      <c r="AS17" s="1102">
        <v>108</v>
      </c>
      <c r="AT17" s="204">
        <v>0</v>
      </c>
      <c r="AU17" s="1102">
        <v>132</v>
      </c>
      <c r="AV17" s="204">
        <v>0</v>
      </c>
      <c r="AW17" s="1103">
        <v>240</v>
      </c>
      <c r="AX17" s="204">
        <v>0</v>
      </c>
      <c r="AY17" s="1102">
        <v>0</v>
      </c>
      <c r="AZ17" s="204">
        <v>0</v>
      </c>
      <c r="BA17" s="1102">
        <v>0</v>
      </c>
      <c r="BB17" s="204">
        <v>0</v>
      </c>
      <c r="BC17" s="1103">
        <v>0</v>
      </c>
      <c r="BD17" s="204">
        <v>0</v>
      </c>
    </row>
    <row r="18" spans="2:56" ht="29.1" customHeight="1">
      <c r="C18" s="1943" t="s">
        <v>629</v>
      </c>
      <c r="D18" s="1943"/>
      <c r="E18" s="1943"/>
      <c r="F18" s="200"/>
      <c r="K18" s="170">
        <v>35</v>
      </c>
      <c r="L18" s="171">
        <v>13</v>
      </c>
      <c r="M18" s="172">
        <v>4</v>
      </c>
      <c r="N18" s="171"/>
      <c r="O18" s="172"/>
      <c r="P18" s="171"/>
      <c r="Q18" s="172"/>
      <c r="R18" s="1096"/>
      <c r="S18" s="163">
        <v>35</v>
      </c>
      <c r="T18" s="164">
        <v>-13</v>
      </c>
      <c r="U18" s="164">
        <v>4</v>
      </c>
      <c r="V18" s="163">
        <v>35</v>
      </c>
      <c r="W18" s="164">
        <v>0</v>
      </c>
      <c r="X18" s="164">
        <v>0</v>
      </c>
      <c r="Y18" s="163">
        <v>35</v>
      </c>
      <c r="Z18" s="164">
        <v>0</v>
      </c>
      <c r="AA18" s="164">
        <v>0</v>
      </c>
      <c r="AB18" s="1066"/>
      <c r="AC18" s="1080">
        <v>455</v>
      </c>
      <c r="AD18" s="1080">
        <v>140</v>
      </c>
      <c r="AE18" s="1081">
        <v>525</v>
      </c>
      <c r="AF18" s="1080">
        <v>0</v>
      </c>
      <c r="AG18" s="1080">
        <v>0</v>
      </c>
      <c r="AH18" s="1081">
        <v>0</v>
      </c>
      <c r="AI18" s="1080">
        <v>0</v>
      </c>
      <c r="AJ18" s="1080">
        <v>0</v>
      </c>
      <c r="AK18" s="1080">
        <v>0</v>
      </c>
      <c r="AL18" s="1101"/>
      <c r="AM18" s="1102">
        <v>5721</v>
      </c>
      <c r="AN18" s="204">
        <v>0</v>
      </c>
      <c r="AO18" s="1102">
        <v>3458</v>
      </c>
      <c r="AP18" s="204">
        <v>0</v>
      </c>
      <c r="AQ18" s="1103">
        <v>9179</v>
      </c>
      <c r="AR18" s="204">
        <v>0</v>
      </c>
      <c r="AS18" s="1102">
        <v>108</v>
      </c>
      <c r="AT18" s="204">
        <v>0</v>
      </c>
      <c r="AU18" s="1102">
        <v>132</v>
      </c>
      <c r="AV18" s="204">
        <v>0</v>
      </c>
      <c r="AW18" s="1103">
        <v>240</v>
      </c>
      <c r="AX18" s="204">
        <v>0</v>
      </c>
      <c r="AY18" s="1102">
        <v>0</v>
      </c>
      <c r="AZ18" s="204">
        <v>0</v>
      </c>
      <c r="BA18" s="1102">
        <v>0</v>
      </c>
      <c r="BB18" s="204">
        <v>0</v>
      </c>
      <c r="BC18" s="1103">
        <v>0</v>
      </c>
      <c r="BD18" s="204">
        <v>0</v>
      </c>
    </row>
    <row r="19" spans="2:56" ht="29.1" customHeight="1">
      <c r="B19" s="157" t="s">
        <v>734</v>
      </c>
      <c r="C19" s="138" t="s">
        <v>548</v>
      </c>
      <c r="D19" s="138" t="s">
        <v>547</v>
      </c>
      <c r="E19" s="158" t="s">
        <v>550</v>
      </c>
      <c r="F19" s="159"/>
      <c r="G19" s="1938" t="s">
        <v>629</v>
      </c>
      <c r="H19" s="1938"/>
      <c r="I19" s="1938"/>
      <c r="K19" s="170">
        <v>36</v>
      </c>
      <c r="L19" s="171">
        <v>10</v>
      </c>
      <c r="M19" s="172">
        <v>5</v>
      </c>
      <c r="N19" s="171"/>
      <c r="O19" s="172"/>
      <c r="P19" s="171"/>
      <c r="Q19" s="172"/>
      <c r="R19" s="1096"/>
      <c r="S19" s="163">
        <v>36</v>
      </c>
      <c r="T19" s="164">
        <v>-10</v>
      </c>
      <c r="U19" s="164">
        <v>5</v>
      </c>
      <c r="V19" s="163">
        <v>36</v>
      </c>
      <c r="W19" s="164">
        <v>0</v>
      </c>
      <c r="X19" s="164">
        <v>0</v>
      </c>
      <c r="Y19" s="163">
        <v>36</v>
      </c>
      <c r="Z19" s="164">
        <v>0</v>
      </c>
      <c r="AA19" s="164">
        <v>0</v>
      </c>
      <c r="AB19" s="1066"/>
      <c r="AC19" s="1080">
        <v>360</v>
      </c>
      <c r="AD19" s="1080">
        <v>180</v>
      </c>
      <c r="AE19" s="1081">
        <v>504</v>
      </c>
      <c r="AF19" s="1080">
        <v>0</v>
      </c>
      <c r="AG19" s="1080">
        <v>0</v>
      </c>
      <c r="AH19" s="1081">
        <v>36</v>
      </c>
      <c r="AI19" s="1080">
        <v>0</v>
      </c>
      <c r="AJ19" s="1080">
        <v>0</v>
      </c>
      <c r="AK19" s="1080">
        <v>0</v>
      </c>
      <c r="AL19" s="1101"/>
      <c r="AM19" s="1102">
        <v>5731</v>
      </c>
      <c r="AN19" s="204">
        <v>0</v>
      </c>
      <c r="AO19" s="1102">
        <v>3463</v>
      </c>
      <c r="AP19" s="204">
        <v>0</v>
      </c>
      <c r="AQ19" s="1103">
        <v>9194</v>
      </c>
      <c r="AR19" s="204">
        <v>0</v>
      </c>
      <c r="AS19" s="1102">
        <v>108</v>
      </c>
      <c r="AT19" s="204">
        <v>0</v>
      </c>
      <c r="AU19" s="1102">
        <v>132</v>
      </c>
      <c r="AV19" s="204">
        <v>0</v>
      </c>
      <c r="AW19" s="1103">
        <v>240</v>
      </c>
      <c r="AX19" s="204">
        <v>0</v>
      </c>
      <c r="AY19" s="1102">
        <v>0</v>
      </c>
      <c r="AZ19" s="204">
        <v>0</v>
      </c>
      <c r="BA19" s="1102">
        <v>0</v>
      </c>
      <c r="BB19" s="204">
        <v>0</v>
      </c>
      <c r="BC19" s="1103">
        <v>0</v>
      </c>
      <c r="BD19" s="204">
        <v>0</v>
      </c>
    </row>
    <row r="20" spans="2:56" ht="29.1" customHeight="1">
      <c r="B20" s="1077" t="s">
        <v>397</v>
      </c>
      <c r="C20" s="1078">
        <v>97</v>
      </c>
      <c r="D20" s="1078">
        <v>126</v>
      </c>
      <c r="E20" s="1078">
        <v>223</v>
      </c>
      <c r="F20" s="1079"/>
      <c r="G20" s="138" t="s">
        <v>399</v>
      </c>
      <c r="H20" s="138" t="s">
        <v>400</v>
      </c>
      <c r="I20" s="158" t="s">
        <v>550</v>
      </c>
      <c r="K20" s="170">
        <v>37</v>
      </c>
      <c r="L20" s="171">
        <v>9</v>
      </c>
      <c r="M20" s="172">
        <v>5</v>
      </c>
      <c r="N20" s="171">
        <v>1</v>
      </c>
      <c r="O20" s="172">
        <v>0</v>
      </c>
      <c r="P20" s="171"/>
      <c r="Q20" s="172"/>
      <c r="R20" s="1096"/>
      <c r="S20" s="163">
        <v>37</v>
      </c>
      <c r="T20" s="164">
        <v>-9</v>
      </c>
      <c r="U20" s="164">
        <v>5</v>
      </c>
      <c r="V20" s="163">
        <v>37</v>
      </c>
      <c r="W20" s="164">
        <v>-1</v>
      </c>
      <c r="X20" s="164">
        <v>0</v>
      </c>
      <c r="Y20" s="163">
        <v>37</v>
      </c>
      <c r="Z20" s="164">
        <v>0</v>
      </c>
      <c r="AA20" s="164">
        <v>0</v>
      </c>
      <c r="AB20" s="1066"/>
      <c r="AC20" s="1080">
        <v>333</v>
      </c>
      <c r="AD20" s="1080">
        <v>185</v>
      </c>
      <c r="AE20" s="1081">
        <v>185</v>
      </c>
      <c r="AF20" s="1080">
        <v>37</v>
      </c>
      <c r="AG20" s="1080">
        <v>0</v>
      </c>
      <c r="AH20" s="1081">
        <v>0</v>
      </c>
      <c r="AI20" s="1080">
        <v>0</v>
      </c>
      <c r="AJ20" s="1080">
        <v>0</v>
      </c>
      <c r="AK20" s="1080">
        <v>0</v>
      </c>
      <c r="AL20" s="1101"/>
      <c r="AM20" s="1102">
        <v>5740</v>
      </c>
      <c r="AN20" s="204">
        <v>0</v>
      </c>
      <c r="AO20" s="1102">
        <v>3468</v>
      </c>
      <c r="AP20" s="204">
        <v>0</v>
      </c>
      <c r="AQ20" s="1103">
        <v>9208</v>
      </c>
      <c r="AR20" s="204">
        <v>0</v>
      </c>
      <c r="AS20" s="1102">
        <v>109</v>
      </c>
      <c r="AT20" s="204">
        <v>0</v>
      </c>
      <c r="AU20" s="1102">
        <v>132</v>
      </c>
      <c r="AV20" s="204">
        <v>0</v>
      </c>
      <c r="AW20" s="1103">
        <v>241</v>
      </c>
      <c r="AX20" s="204">
        <v>0</v>
      </c>
      <c r="AY20" s="1102">
        <v>0</v>
      </c>
      <c r="AZ20" s="204">
        <v>0</v>
      </c>
      <c r="BA20" s="1102">
        <v>0</v>
      </c>
      <c r="BB20" s="204">
        <v>0</v>
      </c>
      <c r="BC20" s="1103">
        <v>0</v>
      </c>
      <c r="BD20" s="204">
        <v>0</v>
      </c>
    </row>
    <row r="21" spans="2:56" ht="29.1" customHeight="1">
      <c r="B21" s="1077" t="s">
        <v>398</v>
      </c>
      <c r="C21" s="1078">
        <v>11</v>
      </c>
      <c r="D21" s="1078">
        <v>6</v>
      </c>
      <c r="E21" s="1078">
        <v>17</v>
      </c>
      <c r="F21" s="1079"/>
      <c r="G21" s="205">
        <v>0.45228215767634855</v>
      </c>
      <c r="H21" s="205">
        <v>0.5477178423236515</v>
      </c>
      <c r="I21" s="206">
        <v>1</v>
      </c>
      <c r="K21" s="170">
        <v>38</v>
      </c>
      <c r="L21" s="171">
        <v>2</v>
      </c>
      <c r="M21" s="172">
        <v>3</v>
      </c>
      <c r="N21" s="171"/>
      <c r="O21" s="172"/>
      <c r="P21" s="171"/>
      <c r="Q21" s="172"/>
      <c r="R21" s="1096"/>
      <c r="S21" s="163">
        <v>38</v>
      </c>
      <c r="T21" s="164">
        <v>-2</v>
      </c>
      <c r="U21" s="164">
        <v>3</v>
      </c>
      <c r="V21" s="163">
        <v>38</v>
      </c>
      <c r="W21" s="164">
        <v>0</v>
      </c>
      <c r="X21" s="164">
        <v>0</v>
      </c>
      <c r="Y21" s="163">
        <v>38</v>
      </c>
      <c r="Z21" s="164">
        <v>0</v>
      </c>
      <c r="AA21" s="164">
        <v>0</v>
      </c>
      <c r="AB21" s="1066"/>
      <c r="AC21" s="1080">
        <v>76</v>
      </c>
      <c r="AD21" s="1080">
        <v>114</v>
      </c>
      <c r="AE21" s="1081">
        <v>152</v>
      </c>
      <c r="AF21" s="1080">
        <v>0</v>
      </c>
      <c r="AG21" s="1080">
        <v>0</v>
      </c>
      <c r="AH21" s="1081">
        <v>0</v>
      </c>
      <c r="AI21" s="1080">
        <v>0</v>
      </c>
      <c r="AJ21" s="1080">
        <v>0</v>
      </c>
      <c r="AK21" s="1080">
        <v>0</v>
      </c>
      <c r="AL21" s="1101"/>
      <c r="AM21" s="1102">
        <v>5742</v>
      </c>
      <c r="AN21" s="204">
        <v>0</v>
      </c>
      <c r="AO21" s="1102">
        <v>3471</v>
      </c>
      <c r="AP21" s="204">
        <v>0</v>
      </c>
      <c r="AQ21" s="1103">
        <v>9213</v>
      </c>
      <c r="AR21" s="204">
        <v>0</v>
      </c>
      <c r="AS21" s="1102">
        <v>109</v>
      </c>
      <c r="AT21" s="204">
        <v>0</v>
      </c>
      <c r="AU21" s="1102">
        <v>132</v>
      </c>
      <c r="AV21" s="204">
        <v>0</v>
      </c>
      <c r="AW21" s="1103">
        <v>241</v>
      </c>
      <c r="AX21" s="204">
        <v>0</v>
      </c>
      <c r="AY21" s="1102">
        <v>0</v>
      </c>
      <c r="AZ21" s="204">
        <v>0</v>
      </c>
      <c r="BA21" s="1102">
        <v>0</v>
      </c>
      <c r="BB21" s="204">
        <v>0</v>
      </c>
      <c r="BC21" s="1103">
        <v>0</v>
      </c>
      <c r="BD21" s="204">
        <v>0</v>
      </c>
    </row>
    <row r="22" spans="2:56" ht="29.1" customHeight="1">
      <c r="B22" s="1077" t="s">
        <v>401</v>
      </c>
      <c r="C22" s="1078">
        <v>1</v>
      </c>
      <c r="D22" s="1078">
        <v>0</v>
      </c>
      <c r="E22" s="1078">
        <v>1</v>
      </c>
      <c r="F22" s="1079"/>
      <c r="G22" s="1945" t="s">
        <v>403</v>
      </c>
      <c r="H22" s="1945"/>
      <c r="I22" s="1945"/>
      <c r="K22" s="170">
        <v>39</v>
      </c>
      <c r="L22" s="171">
        <v>2</v>
      </c>
      <c r="M22" s="172">
        <v>2</v>
      </c>
      <c r="N22" s="171"/>
      <c r="O22" s="172"/>
      <c r="P22" s="171"/>
      <c r="Q22" s="172"/>
      <c r="R22" s="1096"/>
      <c r="S22" s="163">
        <v>39</v>
      </c>
      <c r="T22" s="164">
        <v>-2</v>
      </c>
      <c r="U22" s="164">
        <v>2</v>
      </c>
      <c r="V22" s="163">
        <v>39</v>
      </c>
      <c r="W22" s="164">
        <v>0</v>
      </c>
      <c r="X22" s="164">
        <v>0</v>
      </c>
      <c r="Y22" s="163">
        <v>39</v>
      </c>
      <c r="Z22" s="164">
        <v>0</v>
      </c>
      <c r="AA22" s="164">
        <v>0</v>
      </c>
      <c r="AB22" s="1066"/>
      <c r="AC22" s="1080">
        <v>78</v>
      </c>
      <c r="AD22" s="1080">
        <v>78</v>
      </c>
      <c r="AE22" s="1081">
        <v>273</v>
      </c>
      <c r="AF22" s="1080">
        <v>0</v>
      </c>
      <c r="AG22" s="1080">
        <v>0</v>
      </c>
      <c r="AH22" s="1081">
        <v>0</v>
      </c>
      <c r="AI22" s="1080">
        <v>0</v>
      </c>
      <c r="AJ22" s="1080">
        <v>0</v>
      </c>
      <c r="AK22" s="1080">
        <v>0</v>
      </c>
      <c r="AL22" s="1101"/>
      <c r="AM22" s="1102">
        <v>5744</v>
      </c>
      <c r="AN22" s="204">
        <v>0</v>
      </c>
      <c r="AO22" s="1102">
        <v>3473</v>
      </c>
      <c r="AP22" s="204">
        <v>0</v>
      </c>
      <c r="AQ22" s="1103">
        <v>9217</v>
      </c>
      <c r="AR22" s="204">
        <v>0</v>
      </c>
      <c r="AS22" s="1102">
        <v>109</v>
      </c>
      <c r="AT22" s="204">
        <v>0</v>
      </c>
      <c r="AU22" s="1102">
        <v>132</v>
      </c>
      <c r="AV22" s="204">
        <v>0</v>
      </c>
      <c r="AW22" s="1103">
        <v>241</v>
      </c>
      <c r="AX22" s="204">
        <v>0</v>
      </c>
      <c r="AY22" s="1102">
        <v>0</v>
      </c>
      <c r="AZ22" s="204">
        <v>0</v>
      </c>
      <c r="BA22" s="1102">
        <v>0</v>
      </c>
      <c r="BB22" s="204">
        <v>0</v>
      </c>
      <c r="BC22" s="1103">
        <v>0</v>
      </c>
      <c r="BD22" s="204">
        <v>0</v>
      </c>
    </row>
    <row r="23" spans="2:56" ht="29.1" customHeight="1">
      <c r="B23" s="1077" t="s">
        <v>402</v>
      </c>
      <c r="C23" s="1078">
        <v>0</v>
      </c>
      <c r="D23" s="1078">
        <v>0</v>
      </c>
      <c r="E23" s="1078">
        <v>0</v>
      </c>
      <c r="F23" s="1079"/>
      <c r="G23" s="138" t="s">
        <v>548</v>
      </c>
      <c r="H23" s="138" t="s">
        <v>547</v>
      </c>
      <c r="I23" s="158" t="s">
        <v>550</v>
      </c>
      <c r="K23" s="170">
        <v>40</v>
      </c>
      <c r="L23" s="171">
        <v>5</v>
      </c>
      <c r="M23" s="172">
        <v>2</v>
      </c>
      <c r="N23" s="171"/>
      <c r="O23" s="172"/>
      <c r="P23" s="171"/>
      <c r="Q23" s="172"/>
      <c r="R23" s="1096"/>
      <c r="S23" s="163">
        <v>40</v>
      </c>
      <c r="T23" s="164">
        <v>-5</v>
      </c>
      <c r="U23" s="164">
        <v>2</v>
      </c>
      <c r="V23" s="163">
        <v>40</v>
      </c>
      <c r="W23" s="164">
        <v>0</v>
      </c>
      <c r="X23" s="164">
        <v>0</v>
      </c>
      <c r="Y23" s="163">
        <v>40</v>
      </c>
      <c r="Z23" s="164">
        <v>0</v>
      </c>
      <c r="AA23" s="164">
        <v>0</v>
      </c>
      <c r="AB23" s="1066"/>
      <c r="AC23" s="1080">
        <v>200</v>
      </c>
      <c r="AD23" s="1080">
        <v>80</v>
      </c>
      <c r="AE23" s="1081">
        <v>80</v>
      </c>
      <c r="AF23" s="1080">
        <v>0</v>
      </c>
      <c r="AG23" s="1080">
        <v>0</v>
      </c>
      <c r="AH23" s="1081">
        <v>0</v>
      </c>
      <c r="AI23" s="1080">
        <v>0</v>
      </c>
      <c r="AJ23" s="1080">
        <v>0</v>
      </c>
      <c r="AK23" s="1080">
        <v>0</v>
      </c>
      <c r="AL23" s="1101"/>
      <c r="AM23" s="1102">
        <v>5749</v>
      </c>
      <c r="AN23" s="204">
        <v>0</v>
      </c>
      <c r="AO23" s="1102">
        <v>3475</v>
      </c>
      <c r="AP23" s="204">
        <v>0</v>
      </c>
      <c r="AQ23" s="1103">
        <v>9224</v>
      </c>
      <c r="AR23" s="204">
        <v>0</v>
      </c>
      <c r="AS23" s="1102">
        <v>109</v>
      </c>
      <c r="AT23" s="204">
        <v>0</v>
      </c>
      <c r="AU23" s="1102">
        <v>132</v>
      </c>
      <c r="AV23" s="204">
        <v>0</v>
      </c>
      <c r="AW23" s="1103">
        <v>241</v>
      </c>
      <c r="AX23" s="204">
        <v>0</v>
      </c>
      <c r="AY23" s="1102">
        <v>0</v>
      </c>
      <c r="AZ23" s="204">
        <v>0</v>
      </c>
      <c r="BA23" s="1102">
        <v>0</v>
      </c>
      <c r="BB23" s="204">
        <v>0</v>
      </c>
      <c r="BC23" s="1103">
        <v>0</v>
      </c>
      <c r="BD23" s="204">
        <v>0</v>
      </c>
    </row>
    <row r="24" spans="2:56" ht="29.1" customHeight="1">
      <c r="B24" s="1077" t="s">
        <v>404</v>
      </c>
      <c r="C24" s="1078">
        <v>0</v>
      </c>
      <c r="D24" s="1078">
        <v>0</v>
      </c>
      <c r="E24" s="1078">
        <v>0</v>
      </c>
      <c r="F24" s="1079"/>
      <c r="G24" s="138" t="s">
        <v>1415</v>
      </c>
      <c r="H24" s="138" t="s">
        <v>1424</v>
      </c>
      <c r="I24" s="138" t="s">
        <v>1410</v>
      </c>
      <c r="K24" s="170">
        <v>41</v>
      </c>
      <c r="L24" s="171">
        <v>1</v>
      </c>
      <c r="M24" s="172">
        <v>1</v>
      </c>
      <c r="N24" s="171"/>
      <c r="O24" s="172"/>
      <c r="P24" s="171"/>
      <c r="Q24" s="172"/>
      <c r="R24" s="1096"/>
      <c r="S24" s="163">
        <v>41</v>
      </c>
      <c r="T24" s="164">
        <v>-1</v>
      </c>
      <c r="U24" s="164">
        <v>1</v>
      </c>
      <c r="V24" s="163">
        <v>41</v>
      </c>
      <c r="W24" s="164">
        <v>0</v>
      </c>
      <c r="X24" s="164">
        <v>0</v>
      </c>
      <c r="Y24" s="163">
        <v>41</v>
      </c>
      <c r="Z24" s="164">
        <v>0</v>
      </c>
      <c r="AA24" s="164">
        <v>0</v>
      </c>
      <c r="AB24" s="1066"/>
      <c r="AC24" s="1080">
        <v>41</v>
      </c>
      <c r="AD24" s="1080">
        <v>41</v>
      </c>
      <c r="AE24" s="1081">
        <v>205</v>
      </c>
      <c r="AF24" s="1080">
        <v>0</v>
      </c>
      <c r="AG24" s="1080">
        <v>0</v>
      </c>
      <c r="AH24" s="1081">
        <v>0</v>
      </c>
      <c r="AI24" s="1080">
        <v>0</v>
      </c>
      <c r="AJ24" s="1080">
        <v>0</v>
      </c>
      <c r="AK24" s="1080">
        <v>0</v>
      </c>
      <c r="AL24" s="1101"/>
      <c r="AM24" s="1102">
        <v>5750</v>
      </c>
      <c r="AN24" s="204">
        <v>0</v>
      </c>
      <c r="AO24" s="1102">
        <v>3476</v>
      </c>
      <c r="AP24" s="204">
        <v>0</v>
      </c>
      <c r="AQ24" s="1103">
        <v>9226</v>
      </c>
      <c r="AR24" s="204">
        <v>0</v>
      </c>
      <c r="AS24" s="1102">
        <v>109</v>
      </c>
      <c r="AT24" s="204">
        <v>0</v>
      </c>
      <c r="AU24" s="1102">
        <v>132</v>
      </c>
      <c r="AV24" s="204">
        <v>0</v>
      </c>
      <c r="AW24" s="1103">
        <v>241</v>
      </c>
      <c r="AX24" s="204">
        <v>0</v>
      </c>
      <c r="AY24" s="1102">
        <v>0</v>
      </c>
      <c r="AZ24" s="204">
        <v>0</v>
      </c>
      <c r="BA24" s="1102">
        <v>0</v>
      </c>
      <c r="BB24" s="204">
        <v>0</v>
      </c>
      <c r="BC24" s="1103">
        <v>0</v>
      </c>
      <c r="BD24" s="204">
        <v>0</v>
      </c>
    </row>
    <row r="25" spans="2:56" ht="29.1" customHeight="1">
      <c r="B25" s="1077" t="s">
        <v>405</v>
      </c>
      <c r="C25" s="1078">
        <v>0</v>
      </c>
      <c r="D25" s="1078">
        <v>0</v>
      </c>
      <c r="E25" s="1078">
        <v>0</v>
      </c>
      <c r="F25" s="1079"/>
      <c r="G25" s="1945" t="s">
        <v>407</v>
      </c>
      <c r="H25" s="1945"/>
      <c r="I25" s="1945"/>
      <c r="K25" s="170">
        <v>42</v>
      </c>
      <c r="L25" s="171">
        <v>4</v>
      </c>
      <c r="M25" s="172">
        <v>1</v>
      </c>
      <c r="N25" s="171"/>
      <c r="O25" s="172"/>
      <c r="P25" s="171"/>
      <c r="Q25" s="172"/>
      <c r="R25" s="1096"/>
      <c r="S25" s="163">
        <v>42</v>
      </c>
      <c r="T25" s="164">
        <v>-4</v>
      </c>
      <c r="U25" s="164">
        <v>1</v>
      </c>
      <c r="V25" s="163">
        <v>42</v>
      </c>
      <c r="W25" s="164">
        <v>0</v>
      </c>
      <c r="X25" s="164">
        <v>0</v>
      </c>
      <c r="Y25" s="163">
        <v>42</v>
      </c>
      <c r="Z25" s="164">
        <v>0</v>
      </c>
      <c r="AA25" s="164">
        <v>0</v>
      </c>
      <c r="AB25" s="1066"/>
      <c r="AC25" s="1080">
        <v>168</v>
      </c>
      <c r="AD25" s="1080">
        <v>42</v>
      </c>
      <c r="AE25" s="1081">
        <v>0</v>
      </c>
      <c r="AF25" s="1080">
        <v>0</v>
      </c>
      <c r="AG25" s="1080">
        <v>0</v>
      </c>
      <c r="AH25" s="1081">
        <v>0</v>
      </c>
      <c r="AI25" s="1080">
        <v>0</v>
      </c>
      <c r="AJ25" s="1080">
        <v>0</v>
      </c>
      <c r="AK25" s="1080">
        <v>0</v>
      </c>
      <c r="AL25" s="1101"/>
      <c r="AM25" s="1102">
        <v>5754</v>
      </c>
      <c r="AN25" s="204">
        <v>0</v>
      </c>
      <c r="AO25" s="1102">
        <v>3477</v>
      </c>
      <c r="AP25" s="204">
        <v>0</v>
      </c>
      <c r="AQ25" s="1103">
        <v>9231</v>
      </c>
      <c r="AR25" s="204">
        <v>0</v>
      </c>
      <c r="AS25" s="1102">
        <v>109</v>
      </c>
      <c r="AT25" s="204">
        <v>0</v>
      </c>
      <c r="AU25" s="1102">
        <v>132</v>
      </c>
      <c r="AV25" s="204">
        <v>0</v>
      </c>
      <c r="AW25" s="1103">
        <v>241</v>
      </c>
      <c r="AX25" s="204">
        <v>0</v>
      </c>
      <c r="AY25" s="1102">
        <v>0</v>
      </c>
      <c r="AZ25" s="204">
        <v>0</v>
      </c>
      <c r="BA25" s="1102">
        <v>0</v>
      </c>
      <c r="BB25" s="204">
        <v>0</v>
      </c>
      <c r="BC25" s="1103">
        <v>0</v>
      </c>
      <c r="BD25" s="204">
        <v>0</v>
      </c>
    </row>
    <row r="26" spans="2:56" ht="29.1" customHeight="1">
      <c r="B26" s="1077" t="s">
        <v>406</v>
      </c>
      <c r="C26" s="1078">
        <v>0</v>
      </c>
      <c r="D26" s="1078">
        <v>0</v>
      </c>
      <c r="E26" s="1078">
        <v>0</v>
      </c>
      <c r="F26" s="1079"/>
      <c r="G26" s="138" t="s">
        <v>548</v>
      </c>
      <c r="H26" s="138" t="s">
        <v>547</v>
      </c>
      <c r="I26" s="158" t="s">
        <v>550</v>
      </c>
      <c r="K26" s="170">
        <v>43</v>
      </c>
      <c r="L26" s="171"/>
      <c r="M26" s="172"/>
      <c r="N26" s="171"/>
      <c r="O26" s="172"/>
      <c r="P26" s="171"/>
      <c r="Q26" s="172"/>
      <c r="R26" s="1096"/>
      <c r="S26" s="163">
        <v>43</v>
      </c>
      <c r="T26" s="164">
        <v>0</v>
      </c>
      <c r="U26" s="164">
        <v>0</v>
      </c>
      <c r="V26" s="163">
        <v>43</v>
      </c>
      <c r="W26" s="164">
        <v>0</v>
      </c>
      <c r="X26" s="164">
        <v>0</v>
      </c>
      <c r="Y26" s="163">
        <v>43</v>
      </c>
      <c r="Z26" s="164">
        <v>0</v>
      </c>
      <c r="AA26" s="164">
        <v>0</v>
      </c>
      <c r="AB26" s="1066"/>
      <c r="AC26" s="1080">
        <v>0</v>
      </c>
      <c r="AD26" s="1080">
        <v>0</v>
      </c>
      <c r="AE26" s="1081">
        <v>43</v>
      </c>
      <c r="AF26" s="1080">
        <v>0</v>
      </c>
      <c r="AG26" s="1080">
        <v>0</v>
      </c>
      <c r="AH26" s="1081">
        <v>0</v>
      </c>
      <c r="AI26" s="1080">
        <v>0</v>
      </c>
      <c r="AJ26" s="1080">
        <v>0</v>
      </c>
      <c r="AK26" s="1080">
        <v>0</v>
      </c>
      <c r="AL26" s="1101"/>
      <c r="AM26" s="1102">
        <v>5754</v>
      </c>
      <c r="AN26" s="204">
        <v>0</v>
      </c>
      <c r="AO26" s="1102">
        <v>3477</v>
      </c>
      <c r="AP26" s="204">
        <v>0</v>
      </c>
      <c r="AQ26" s="1103">
        <v>9231</v>
      </c>
      <c r="AR26" s="204">
        <v>0</v>
      </c>
      <c r="AS26" s="1102">
        <v>109</v>
      </c>
      <c r="AT26" s="204">
        <v>0</v>
      </c>
      <c r="AU26" s="1102">
        <v>132</v>
      </c>
      <c r="AV26" s="204">
        <v>0</v>
      </c>
      <c r="AW26" s="1103">
        <v>241</v>
      </c>
      <c r="AX26" s="204">
        <v>0</v>
      </c>
      <c r="AY26" s="1102">
        <v>0</v>
      </c>
      <c r="AZ26" s="204">
        <v>0</v>
      </c>
      <c r="BA26" s="1102">
        <v>0</v>
      </c>
      <c r="BB26" s="204">
        <v>0</v>
      </c>
      <c r="BC26" s="1103">
        <v>0</v>
      </c>
      <c r="BD26" s="204">
        <v>0</v>
      </c>
    </row>
    <row r="27" spans="2:56" ht="29.1" customHeight="1">
      <c r="B27" s="1077" t="s">
        <v>408</v>
      </c>
      <c r="C27" s="1078">
        <v>0</v>
      </c>
      <c r="D27" s="1078">
        <v>0</v>
      </c>
      <c r="E27" s="1078">
        <v>0</v>
      </c>
      <c r="F27" s="1079"/>
      <c r="G27" s="138" t="s">
        <v>1409</v>
      </c>
      <c r="H27" s="138" t="s">
        <v>1417</v>
      </c>
      <c r="I27" s="138" t="s">
        <v>1417</v>
      </c>
      <c r="K27" s="170">
        <v>44</v>
      </c>
      <c r="L27" s="171">
        <v>1</v>
      </c>
      <c r="M27" s="172">
        <v>0</v>
      </c>
      <c r="N27" s="171"/>
      <c r="O27" s="172"/>
      <c r="P27" s="171"/>
      <c r="Q27" s="172"/>
      <c r="R27" s="1096"/>
      <c r="S27" s="163">
        <v>44</v>
      </c>
      <c r="T27" s="164">
        <v>-1</v>
      </c>
      <c r="U27" s="164">
        <v>0</v>
      </c>
      <c r="V27" s="163">
        <v>44</v>
      </c>
      <c r="W27" s="164">
        <v>0</v>
      </c>
      <c r="X27" s="164">
        <v>0</v>
      </c>
      <c r="Y27" s="163">
        <v>44</v>
      </c>
      <c r="Z27" s="164">
        <v>0</v>
      </c>
      <c r="AA27" s="164">
        <v>0</v>
      </c>
      <c r="AB27" s="1066"/>
      <c r="AC27" s="1080">
        <v>44</v>
      </c>
      <c r="AD27" s="1080">
        <v>0</v>
      </c>
      <c r="AE27" s="1081">
        <v>0</v>
      </c>
      <c r="AF27" s="1080">
        <v>0</v>
      </c>
      <c r="AG27" s="1080">
        <v>0</v>
      </c>
      <c r="AH27" s="1081">
        <v>0</v>
      </c>
      <c r="AI27" s="1080">
        <v>0</v>
      </c>
      <c r="AJ27" s="1080">
        <v>0</v>
      </c>
      <c r="AK27" s="1080">
        <v>0</v>
      </c>
      <c r="AL27" s="1101"/>
      <c r="AM27" s="1102">
        <v>5755</v>
      </c>
      <c r="AN27" s="204">
        <v>0</v>
      </c>
      <c r="AO27" s="1102">
        <v>3477</v>
      </c>
      <c r="AP27" s="204">
        <v>0</v>
      </c>
      <c r="AQ27" s="1103">
        <v>9232</v>
      </c>
      <c r="AR27" s="204">
        <v>0</v>
      </c>
      <c r="AS27" s="1102">
        <v>109</v>
      </c>
      <c r="AT27" s="204">
        <v>0</v>
      </c>
      <c r="AU27" s="1102">
        <v>132</v>
      </c>
      <c r="AV27" s="204">
        <v>0</v>
      </c>
      <c r="AW27" s="1103">
        <v>241</v>
      </c>
      <c r="AX27" s="204">
        <v>0</v>
      </c>
      <c r="AY27" s="1102">
        <v>0</v>
      </c>
      <c r="AZ27" s="204">
        <v>0</v>
      </c>
      <c r="BA27" s="1102">
        <v>0</v>
      </c>
      <c r="BB27" s="204">
        <v>0</v>
      </c>
      <c r="BC27" s="1103">
        <v>0</v>
      </c>
      <c r="BD27" s="204">
        <v>0</v>
      </c>
    </row>
    <row r="28" spans="2:56" ht="29.1" customHeight="1">
      <c r="B28" s="1082" t="s">
        <v>409</v>
      </c>
      <c r="C28" s="1078">
        <v>0</v>
      </c>
      <c r="D28" s="1078">
        <v>0</v>
      </c>
      <c r="E28" s="1078">
        <v>0</v>
      </c>
      <c r="F28" s="1079"/>
      <c r="G28" s="177"/>
      <c r="H28" s="177"/>
      <c r="I28" s="177"/>
      <c r="K28" s="170">
        <v>45</v>
      </c>
      <c r="L28" s="171"/>
      <c r="M28" s="172"/>
      <c r="N28" s="171"/>
      <c r="O28" s="172"/>
      <c r="P28" s="171"/>
      <c r="Q28" s="172"/>
      <c r="R28" s="1096"/>
      <c r="S28" s="163">
        <v>45</v>
      </c>
      <c r="T28" s="164">
        <v>0</v>
      </c>
      <c r="U28" s="164">
        <v>0</v>
      </c>
      <c r="V28" s="163">
        <v>45</v>
      </c>
      <c r="W28" s="164">
        <v>0</v>
      </c>
      <c r="X28" s="164">
        <v>0</v>
      </c>
      <c r="Y28" s="163">
        <v>45</v>
      </c>
      <c r="Z28" s="164">
        <v>0</v>
      </c>
      <c r="AA28" s="164">
        <v>0</v>
      </c>
      <c r="AB28" s="1066"/>
      <c r="AC28" s="1080">
        <v>0</v>
      </c>
      <c r="AD28" s="1080">
        <v>0</v>
      </c>
      <c r="AE28" s="1081">
        <v>0</v>
      </c>
      <c r="AF28" s="1080">
        <v>0</v>
      </c>
      <c r="AG28" s="1080">
        <v>0</v>
      </c>
      <c r="AH28" s="1081">
        <v>0</v>
      </c>
      <c r="AI28" s="1080">
        <v>0</v>
      </c>
      <c r="AJ28" s="1080">
        <v>0</v>
      </c>
      <c r="AK28" s="1080">
        <v>0</v>
      </c>
      <c r="AL28" s="1101"/>
      <c r="AM28" s="1102">
        <v>5755</v>
      </c>
      <c r="AN28" s="204">
        <v>0</v>
      </c>
      <c r="AO28" s="1102">
        <v>3477</v>
      </c>
      <c r="AP28" s="204">
        <v>0</v>
      </c>
      <c r="AQ28" s="1103">
        <v>9232</v>
      </c>
      <c r="AR28" s="204">
        <v>0</v>
      </c>
      <c r="AS28" s="1102">
        <v>109</v>
      </c>
      <c r="AT28" s="204">
        <v>0</v>
      </c>
      <c r="AU28" s="1102">
        <v>132</v>
      </c>
      <c r="AV28" s="204">
        <v>0</v>
      </c>
      <c r="AW28" s="1103">
        <v>241</v>
      </c>
      <c r="AX28" s="204">
        <v>0</v>
      </c>
      <c r="AY28" s="1102">
        <v>0</v>
      </c>
      <c r="AZ28" s="204">
        <v>0</v>
      </c>
      <c r="BA28" s="1102">
        <v>0</v>
      </c>
      <c r="BB28" s="204">
        <v>0</v>
      </c>
      <c r="BC28" s="1103">
        <v>0</v>
      </c>
      <c r="BD28" s="204">
        <v>0</v>
      </c>
    </row>
    <row r="29" spans="2:56" ht="29.1" customHeight="1">
      <c r="B29" s="1083" t="s">
        <v>550</v>
      </c>
      <c r="C29" s="1084">
        <v>109</v>
      </c>
      <c r="D29" s="1084">
        <v>132</v>
      </c>
      <c r="E29" s="1084">
        <v>241</v>
      </c>
      <c r="F29" s="1079"/>
      <c r="G29" s="177"/>
      <c r="H29" s="177"/>
      <c r="I29" s="177"/>
      <c r="K29" s="170">
        <v>46</v>
      </c>
      <c r="L29" s="171"/>
      <c r="M29" s="172"/>
      <c r="N29" s="171"/>
      <c r="O29" s="172"/>
      <c r="P29" s="171"/>
      <c r="Q29" s="172"/>
      <c r="R29" s="1096"/>
      <c r="S29" s="163">
        <v>46</v>
      </c>
      <c r="T29" s="164">
        <v>0</v>
      </c>
      <c r="U29" s="164">
        <v>0</v>
      </c>
      <c r="V29" s="163">
        <v>46</v>
      </c>
      <c r="W29" s="164">
        <v>0</v>
      </c>
      <c r="X29" s="164">
        <v>0</v>
      </c>
      <c r="Y29" s="163">
        <v>46</v>
      </c>
      <c r="Z29" s="164">
        <v>0</v>
      </c>
      <c r="AA29" s="164">
        <v>0</v>
      </c>
      <c r="AB29" s="1066"/>
      <c r="AC29" s="1080">
        <v>0</v>
      </c>
      <c r="AD29" s="1080">
        <v>0</v>
      </c>
      <c r="AE29" s="1081">
        <v>92</v>
      </c>
      <c r="AF29" s="1080">
        <v>0</v>
      </c>
      <c r="AG29" s="1080">
        <v>0</v>
      </c>
      <c r="AH29" s="1081">
        <v>0</v>
      </c>
      <c r="AI29" s="1080">
        <v>0</v>
      </c>
      <c r="AJ29" s="1080">
        <v>0</v>
      </c>
      <c r="AK29" s="1080">
        <v>0</v>
      </c>
      <c r="AL29" s="1101"/>
      <c r="AM29" s="1102">
        <v>5755</v>
      </c>
      <c r="AN29" s="204">
        <v>0</v>
      </c>
      <c r="AO29" s="1102">
        <v>3477</v>
      </c>
      <c r="AP29" s="204">
        <v>0</v>
      </c>
      <c r="AQ29" s="1103">
        <v>9232</v>
      </c>
      <c r="AR29" s="204">
        <v>0</v>
      </c>
      <c r="AS29" s="1102">
        <v>109</v>
      </c>
      <c r="AT29" s="204">
        <v>0</v>
      </c>
      <c r="AU29" s="1102">
        <v>132</v>
      </c>
      <c r="AV29" s="204">
        <v>0</v>
      </c>
      <c r="AW29" s="1103">
        <v>241</v>
      </c>
      <c r="AX29" s="204">
        <v>0</v>
      </c>
      <c r="AY29" s="1102">
        <v>0</v>
      </c>
      <c r="AZ29" s="204">
        <v>0</v>
      </c>
      <c r="BA29" s="1102">
        <v>0</v>
      </c>
      <c r="BB29" s="204">
        <v>0</v>
      </c>
      <c r="BC29" s="1103">
        <v>0</v>
      </c>
      <c r="BD29" s="204">
        <v>0</v>
      </c>
    </row>
    <row r="30" spans="2:56" ht="29.1" customHeight="1">
      <c r="B30" s="124"/>
      <c r="C30" s="124"/>
      <c r="D30" s="124"/>
      <c r="E30" s="124"/>
      <c r="F30" s="124"/>
      <c r="G30" s="177"/>
      <c r="H30" s="177"/>
      <c r="I30" s="177"/>
      <c r="K30" s="170">
        <v>47</v>
      </c>
      <c r="L30" s="171">
        <v>2</v>
      </c>
      <c r="M30" s="172">
        <v>0</v>
      </c>
      <c r="N30" s="171"/>
      <c r="O30" s="172"/>
      <c r="P30" s="171"/>
      <c r="Q30" s="172"/>
      <c r="R30" s="1096"/>
      <c r="S30" s="163">
        <v>47</v>
      </c>
      <c r="T30" s="164">
        <v>-2</v>
      </c>
      <c r="U30" s="164">
        <v>0</v>
      </c>
      <c r="V30" s="163">
        <v>47</v>
      </c>
      <c r="W30" s="164">
        <v>0</v>
      </c>
      <c r="X30" s="164">
        <v>0</v>
      </c>
      <c r="Y30" s="163">
        <v>47</v>
      </c>
      <c r="Z30" s="164">
        <v>0</v>
      </c>
      <c r="AA30" s="164">
        <v>0</v>
      </c>
      <c r="AB30" s="1066"/>
      <c r="AC30" s="1080">
        <v>94</v>
      </c>
      <c r="AD30" s="1080">
        <v>0</v>
      </c>
      <c r="AE30" s="1081">
        <v>94</v>
      </c>
      <c r="AF30" s="1080">
        <v>0</v>
      </c>
      <c r="AG30" s="1080">
        <v>0</v>
      </c>
      <c r="AH30" s="1081">
        <v>0</v>
      </c>
      <c r="AI30" s="1080">
        <v>0</v>
      </c>
      <c r="AJ30" s="1080">
        <v>0</v>
      </c>
      <c r="AK30" s="1080">
        <v>0</v>
      </c>
      <c r="AL30" s="1101"/>
      <c r="AM30" s="1102">
        <v>5757</v>
      </c>
      <c r="AN30" s="204">
        <v>0</v>
      </c>
      <c r="AO30" s="1102">
        <v>3477</v>
      </c>
      <c r="AP30" s="204">
        <v>0</v>
      </c>
      <c r="AQ30" s="1103">
        <v>9234</v>
      </c>
      <c r="AR30" s="204">
        <v>0</v>
      </c>
      <c r="AS30" s="1102">
        <v>109</v>
      </c>
      <c r="AT30" s="204">
        <v>0</v>
      </c>
      <c r="AU30" s="1102">
        <v>132</v>
      </c>
      <c r="AV30" s="204">
        <v>0</v>
      </c>
      <c r="AW30" s="1103">
        <v>241</v>
      </c>
      <c r="AX30" s="204">
        <v>0</v>
      </c>
      <c r="AY30" s="1102">
        <v>0</v>
      </c>
      <c r="AZ30" s="204">
        <v>0</v>
      </c>
      <c r="BA30" s="1102">
        <v>0</v>
      </c>
      <c r="BB30" s="204">
        <v>0</v>
      </c>
      <c r="BC30" s="1103">
        <v>0</v>
      </c>
      <c r="BD30" s="204">
        <v>0</v>
      </c>
    </row>
    <row r="31" spans="2:56" ht="29.1" customHeight="1">
      <c r="C31" s="1879"/>
      <c r="D31" s="1879"/>
      <c r="E31" s="1879"/>
      <c r="F31" s="200"/>
      <c r="K31" s="170">
        <v>48</v>
      </c>
      <c r="L31" s="171">
        <v>2</v>
      </c>
      <c r="M31" s="172">
        <v>0</v>
      </c>
      <c r="N31" s="171"/>
      <c r="O31" s="172"/>
      <c r="P31" s="171"/>
      <c r="Q31" s="172"/>
      <c r="R31" s="1096"/>
      <c r="S31" s="163">
        <v>48</v>
      </c>
      <c r="T31" s="164">
        <v>-2</v>
      </c>
      <c r="U31" s="164">
        <v>0</v>
      </c>
      <c r="V31" s="163">
        <v>48</v>
      </c>
      <c r="W31" s="164">
        <v>0</v>
      </c>
      <c r="X31" s="164">
        <v>0</v>
      </c>
      <c r="Y31" s="163">
        <v>48</v>
      </c>
      <c r="Z31" s="164">
        <v>0</v>
      </c>
      <c r="AA31" s="164">
        <v>0</v>
      </c>
      <c r="AB31" s="1066"/>
      <c r="AC31" s="1080">
        <v>96</v>
      </c>
      <c r="AD31" s="1080">
        <v>0</v>
      </c>
      <c r="AE31" s="1081">
        <v>0</v>
      </c>
      <c r="AF31" s="1080">
        <v>0</v>
      </c>
      <c r="AG31" s="1080">
        <v>0</v>
      </c>
      <c r="AH31" s="1081">
        <v>0</v>
      </c>
      <c r="AI31" s="1080">
        <v>0</v>
      </c>
      <c r="AJ31" s="1080">
        <v>0</v>
      </c>
      <c r="AK31" s="1080">
        <v>0</v>
      </c>
      <c r="AL31" s="1101"/>
      <c r="AM31" s="1102">
        <v>5759</v>
      </c>
      <c r="AN31" s="204">
        <v>0</v>
      </c>
      <c r="AO31" s="1102">
        <v>3477</v>
      </c>
      <c r="AP31" s="204">
        <v>0</v>
      </c>
      <c r="AQ31" s="1103">
        <v>9236</v>
      </c>
      <c r="AR31" s="204">
        <v>0</v>
      </c>
      <c r="AS31" s="1102">
        <v>109</v>
      </c>
      <c r="AT31" s="204">
        <v>0</v>
      </c>
      <c r="AU31" s="1102">
        <v>132</v>
      </c>
      <c r="AV31" s="204">
        <v>0</v>
      </c>
      <c r="AW31" s="1103">
        <v>241</v>
      </c>
      <c r="AX31" s="204">
        <v>0</v>
      </c>
      <c r="AY31" s="1102">
        <v>0</v>
      </c>
      <c r="AZ31" s="204">
        <v>0</v>
      </c>
      <c r="BA31" s="1102">
        <v>0</v>
      </c>
      <c r="BB31" s="204">
        <v>0</v>
      </c>
      <c r="BC31" s="1103">
        <v>0</v>
      </c>
      <c r="BD31" s="204">
        <v>0</v>
      </c>
    </row>
    <row r="32" spans="2:56" ht="29.1" customHeight="1">
      <c r="B32" s="157" t="s">
        <v>734</v>
      </c>
      <c r="C32" s="138" t="s">
        <v>548</v>
      </c>
      <c r="D32" s="138" t="s">
        <v>547</v>
      </c>
      <c r="E32" s="158" t="s">
        <v>550</v>
      </c>
      <c r="F32" s="159"/>
      <c r="G32" s="1879"/>
      <c r="H32" s="1879"/>
      <c r="I32" s="1879"/>
      <c r="K32" s="170">
        <v>49</v>
      </c>
      <c r="L32" s="171"/>
      <c r="M32" s="172"/>
      <c r="N32" s="171"/>
      <c r="O32" s="172"/>
      <c r="P32" s="171"/>
      <c r="Q32" s="172"/>
      <c r="R32" s="1096"/>
      <c r="S32" s="163">
        <v>49</v>
      </c>
      <c r="T32" s="164">
        <v>0</v>
      </c>
      <c r="U32" s="164">
        <v>0</v>
      </c>
      <c r="V32" s="163">
        <v>49</v>
      </c>
      <c r="W32" s="164">
        <v>0</v>
      </c>
      <c r="X32" s="164">
        <v>0</v>
      </c>
      <c r="Y32" s="163">
        <v>49</v>
      </c>
      <c r="Z32" s="164">
        <v>0</v>
      </c>
      <c r="AA32" s="164">
        <v>0</v>
      </c>
      <c r="AB32" s="1066"/>
      <c r="AC32" s="1080">
        <v>0</v>
      </c>
      <c r="AD32" s="1080">
        <v>0</v>
      </c>
      <c r="AE32" s="1081">
        <v>0</v>
      </c>
      <c r="AF32" s="1080">
        <v>0</v>
      </c>
      <c r="AG32" s="1080">
        <v>0</v>
      </c>
      <c r="AH32" s="1081">
        <v>0</v>
      </c>
      <c r="AI32" s="1080">
        <v>0</v>
      </c>
      <c r="AJ32" s="1080">
        <v>0</v>
      </c>
      <c r="AK32" s="1080">
        <v>0</v>
      </c>
      <c r="AL32" s="1101"/>
      <c r="AM32" s="1102">
        <v>5759</v>
      </c>
      <c r="AN32" s="204">
        <v>0</v>
      </c>
      <c r="AO32" s="1102">
        <v>3477</v>
      </c>
      <c r="AP32" s="204">
        <v>0</v>
      </c>
      <c r="AQ32" s="1103">
        <v>9236</v>
      </c>
      <c r="AR32" s="204">
        <v>0</v>
      </c>
      <c r="AS32" s="1102">
        <v>109</v>
      </c>
      <c r="AT32" s="204">
        <v>0</v>
      </c>
      <c r="AU32" s="1102">
        <v>132</v>
      </c>
      <c r="AV32" s="204">
        <v>0</v>
      </c>
      <c r="AW32" s="1103">
        <v>241</v>
      </c>
      <c r="AX32" s="204">
        <v>0</v>
      </c>
      <c r="AY32" s="1102">
        <v>0</v>
      </c>
      <c r="AZ32" s="204">
        <v>0</v>
      </c>
      <c r="BA32" s="1102">
        <v>0</v>
      </c>
      <c r="BB32" s="204">
        <v>0</v>
      </c>
      <c r="BC32" s="1103">
        <v>0</v>
      </c>
      <c r="BD32" s="204">
        <v>0</v>
      </c>
    </row>
    <row r="33" spans="2:56" ht="29.1" customHeight="1">
      <c r="B33" s="1077" t="s">
        <v>397</v>
      </c>
      <c r="C33" s="1078">
        <v>0</v>
      </c>
      <c r="D33" s="1078">
        <v>0</v>
      </c>
      <c r="E33" s="1078">
        <v>0</v>
      </c>
      <c r="F33" s="1079"/>
      <c r="G33" s="138" t="s">
        <v>399</v>
      </c>
      <c r="H33" s="138" t="s">
        <v>400</v>
      </c>
      <c r="I33" s="158" t="s">
        <v>550</v>
      </c>
      <c r="K33" s="170">
        <v>50</v>
      </c>
      <c r="L33" s="171"/>
      <c r="M33" s="172"/>
      <c r="N33" s="171"/>
      <c r="O33" s="172"/>
      <c r="P33" s="171"/>
      <c r="Q33" s="172"/>
      <c r="R33" s="1096"/>
      <c r="S33" s="163">
        <v>50</v>
      </c>
      <c r="T33" s="164">
        <v>0</v>
      </c>
      <c r="U33" s="164">
        <v>0</v>
      </c>
      <c r="V33" s="163">
        <v>50</v>
      </c>
      <c r="W33" s="164">
        <v>0</v>
      </c>
      <c r="X33" s="164">
        <v>0</v>
      </c>
      <c r="Y33" s="163">
        <v>50</v>
      </c>
      <c r="Z33" s="164">
        <v>0</v>
      </c>
      <c r="AA33" s="164">
        <v>0</v>
      </c>
      <c r="AB33" s="1066"/>
      <c r="AC33" s="1080">
        <v>0</v>
      </c>
      <c r="AD33" s="1080">
        <v>0</v>
      </c>
      <c r="AE33" s="1081">
        <v>0</v>
      </c>
      <c r="AF33" s="1080">
        <v>0</v>
      </c>
      <c r="AG33" s="1080">
        <v>0</v>
      </c>
      <c r="AH33" s="1081">
        <v>0</v>
      </c>
      <c r="AI33" s="1080">
        <v>0</v>
      </c>
      <c r="AJ33" s="1080">
        <v>0</v>
      </c>
      <c r="AK33" s="1080">
        <v>0</v>
      </c>
      <c r="AL33" s="1101"/>
      <c r="AM33" s="1102">
        <v>5759</v>
      </c>
      <c r="AN33" s="204">
        <v>0</v>
      </c>
      <c r="AO33" s="1102">
        <v>3477</v>
      </c>
      <c r="AP33" s="204">
        <v>0</v>
      </c>
      <c r="AQ33" s="1103">
        <v>9236</v>
      </c>
      <c r="AR33" s="204">
        <v>0</v>
      </c>
      <c r="AS33" s="1102">
        <v>109</v>
      </c>
      <c r="AT33" s="204">
        <v>0</v>
      </c>
      <c r="AU33" s="1102">
        <v>132</v>
      </c>
      <c r="AV33" s="204">
        <v>0</v>
      </c>
      <c r="AW33" s="1103">
        <v>241</v>
      </c>
      <c r="AX33" s="204">
        <v>0</v>
      </c>
      <c r="AY33" s="1102">
        <v>0</v>
      </c>
      <c r="AZ33" s="204">
        <v>0</v>
      </c>
      <c r="BA33" s="1102">
        <v>0</v>
      </c>
      <c r="BB33" s="204">
        <v>0</v>
      </c>
      <c r="BC33" s="1103">
        <v>0</v>
      </c>
      <c r="BD33" s="204">
        <v>0</v>
      </c>
    </row>
    <row r="34" spans="2:56" ht="29.1" customHeight="1">
      <c r="B34" s="1077" t="s">
        <v>398</v>
      </c>
      <c r="C34" s="1078">
        <v>0</v>
      </c>
      <c r="D34" s="1078">
        <v>0</v>
      </c>
      <c r="E34" s="1078">
        <v>0</v>
      </c>
      <c r="F34" s="1079"/>
      <c r="G34" s="205" t="e">
        <v>#DIV/0!</v>
      </c>
      <c r="H34" s="205" t="e">
        <v>#DIV/0!</v>
      </c>
      <c r="I34" s="206">
        <v>1</v>
      </c>
      <c r="K34" s="170">
        <v>51</v>
      </c>
      <c r="L34" s="171"/>
      <c r="M34" s="172"/>
      <c r="N34" s="171"/>
      <c r="O34" s="172"/>
      <c r="P34" s="171"/>
      <c r="Q34" s="172"/>
      <c r="R34" s="1096"/>
      <c r="S34" s="163">
        <v>51</v>
      </c>
      <c r="T34" s="164">
        <v>0</v>
      </c>
      <c r="U34" s="164">
        <v>0</v>
      </c>
      <c r="V34" s="163">
        <v>51</v>
      </c>
      <c r="W34" s="164">
        <v>0</v>
      </c>
      <c r="X34" s="164">
        <v>0</v>
      </c>
      <c r="Y34" s="163">
        <v>51</v>
      </c>
      <c r="Z34" s="164">
        <v>0</v>
      </c>
      <c r="AA34" s="164">
        <v>0</v>
      </c>
      <c r="AB34" s="1066"/>
      <c r="AC34" s="1080">
        <v>0</v>
      </c>
      <c r="AD34" s="1080">
        <v>0</v>
      </c>
      <c r="AE34" s="1081">
        <v>0</v>
      </c>
      <c r="AF34" s="1080">
        <v>0</v>
      </c>
      <c r="AG34" s="1080">
        <v>0</v>
      </c>
      <c r="AH34" s="1081">
        <v>0</v>
      </c>
      <c r="AI34" s="1080">
        <v>0</v>
      </c>
      <c r="AJ34" s="1080">
        <v>0</v>
      </c>
      <c r="AK34" s="1080">
        <v>0</v>
      </c>
      <c r="AL34" s="1101"/>
      <c r="AM34" s="1102">
        <v>5759</v>
      </c>
      <c r="AN34" s="204">
        <v>0</v>
      </c>
      <c r="AO34" s="1102">
        <v>3477</v>
      </c>
      <c r="AP34" s="204">
        <v>0</v>
      </c>
      <c r="AQ34" s="1103">
        <v>9236</v>
      </c>
      <c r="AR34" s="204">
        <v>0</v>
      </c>
      <c r="AS34" s="1102">
        <v>109</v>
      </c>
      <c r="AT34" s="204">
        <v>0</v>
      </c>
      <c r="AU34" s="1102">
        <v>132</v>
      </c>
      <c r="AV34" s="204">
        <v>0</v>
      </c>
      <c r="AW34" s="1103">
        <v>241</v>
      </c>
      <c r="AX34" s="204">
        <v>0</v>
      </c>
      <c r="AY34" s="1102">
        <v>0</v>
      </c>
      <c r="AZ34" s="204">
        <v>0</v>
      </c>
      <c r="BA34" s="1102">
        <v>0</v>
      </c>
      <c r="BB34" s="204">
        <v>0</v>
      </c>
      <c r="BC34" s="1103">
        <v>0</v>
      </c>
      <c r="BD34" s="204">
        <v>0</v>
      </c>
    </row>
    <row r="35" spans="2:56" ht="29.1" customHeight="1">
      <c r="B35" s="1077" t="s">
        <v>401</v>
      </c>
      <c r="C35" s="1078">
        <v>0</v>
      </c>
      <c r="D35" s="1078">
        <v>0</v>
      </c>
      <c r="E35" s="1078">
        <v>0</v>
      </c>
      <c r="F35" s="1079"/>
      <c r="G35" s="1945" t="s">
        <v>403</v>
      </c>
      <c r="H35" s="1945"/>
      <c r="I35" s="1945"/>
      <c r="K35" s="170">
        <v>52</v>
      </c>
      <c r="L35" s="171"/>
      <c r="M35" s="172"/>
      <c r="N35" s="171"/>
      <c r="O35" s="172"/>
      <c r="P35" s="171"/>
      <c r="Q35" s="172"/>
      <c r="R35" s="1096"/>
      <c r="S35" s="163">
        <v>52</v>
      </c>
      <c r="T35" s="164">
        <v>0</v>
      </c>
      <c r="U35" s="164">
        <v>0</v>
      </c>
      <c r="V35" s="163">
        <v>52</v>
      </c>
      <c r="W35" s="164">
        <v>0</v>
      </c>
      <c r="X35" s="164">
        <v>0</v>
      </c>
      <c r="Y35" s="163">
        <v>52</v>
      </c>
      <c r="Z35" s="164">
        <v>0</v>
      </c>
      <c r="AA35" s="164">
        <v>0</v>
      </c>
      <c r="AB35" s="1066"/>
      <c r="AC35" s="1080">
        <v>0</v>
      </c>
      <c r="AD35" s="1080">
        <v>0</v>
      </c>
      <c r="AE35" s="1081">
        <v>0</v>
      </c>
      <c r="AF35" s="1080">
        <v>0</v>
      </c>
      <c r="AG35" s="1080">
        <v>0</v>
      </c>
      <c r="AH35" s="1081">
        <v>0</v>
      </c>
      <c r="AI35" s="1080">
        <v>0</v>
      </c>
      <c r="AJ35" s="1080">
        <v>0</v>
      </c>
      <c r="AK35" s="1080">
        <v>0</v>
      </c>
      <c r="AL35" s="1101"/>
      <c r="AM35" s="1102">
        <v>5759</v>
      </c>
      <c r="AN35" s="204">
        <v>0</v>
      </c>
      <c r="AO35" s="1102">
        <v>3477</v>
      </c>
      <c r="AP35" s="204">
        <v>0</v>
      </c>
      <c r="AQ35" s="1103">
        <v>9236</v>
      </c>
      <c r="AR35" s="204">
        <v>0</v>
      </c>
      <c r="AS35" s="1102">
        <v>109</v>
      </c>
      <c r="AT35" s="204">
        <v>0</v>
      </c>
      <c r="AU35" s="1102">
        <v>132</v>
      </c>
      <c r="AV35" s="204">
        <v>0</v>
      </c>
      <c r="AW35" s="1103">
        <v>241</v>
      </c>
      <c r="AX35" s="204">
        <v>0</v>
      </c>
      <c r="AY35" s="1102">
        <v>0</v>
      </c>
      <c r="AZ35" s="204">
        <v>0</v>
      </c>
      <c r="BA35" s="1102">
        <v>0</v>
      </c>
      <c r="BB35" s="204">
        <v>0</v>
      </c>
      <c r="BC35" s="1103">
        <v>0</v>
      </c>
      <c r="BD35" s="204">
        <v>0</v>
      </c>
    </row>
    <row r="36" spans="2:56" ht="29.1" customHeight="1">
      <c r="B36" s="1077" t="s">
        <v>402</v>
      </c>
      <c r="C36" s="1078">
        <v>0</v>
      </c>
      <c r="D36" s="1078">
        <v>0</v>
      </c>
      <c r="E36" s="1078">
        <v>0</v>
      </c>
      <c r="F36" s="1079"/>
      <c r="G36" s="138" t="s">
        <v>548</v>
      </c>
      <c r="H36" s="138" t="s">
        <v>547</v>
      </c>
      <c r="I36" s="158" t="s">
        <v>550</v>
      </c>
      <c r="K36" s="170">
        <v>53</v>
      </c>
      <c r="L36" s="171"/>
      <c r="M36" s="172"/>
      <c r="N36" s="171"/>
      <c r="O36" s="172"/>
      <c r="P36" s="171"/>
      <c r="Q36" s="172"/>
      <c r="R36" s="1096"/>
      <c r="S36" s="163">
        <v>53</v>
      </c>
      <c r="T36" s="164">
        <v>0</v>
      </c>
      <c r="U36" s="164">
        <v>0</v>
      </c>
      <c r="V36" s="163">
        <v>53</v>
      </c>
      <c r="W36" s="164">
        <v>0</v>
      </c>
      <c r="X36" s="164">
        <v>0</v>
      </c>
      <c r="Y36" s="163">
        <v>53</v>
      </c>
      <c r="Z36" s="164">
        <v>0</v>
      </c>
      <c r="AA36" s="164">
        <v>0</v>
      </c>
      <c r="AB36" s="1066"/>
      <c r="AC36" s="1080">
        <v>0</v>
      </c>
      <c r="AD36" s="1080">
        <v>0</v>
      </c>
      <c r="AE36" s="1081">
        <v>0</v>
      </c>
      <c r="AF36" s="1080">
        <v>0</v>
      </c>
      <c r="AG36" s="1080">
        <v>0</v>
      </c>
      <c r="AH36" s="1081">
        <v>0</v>
      </c>
      <c r="AI36" s="1080">
        <v>0</v>
      </c>
      <c r="AJ36" s="1080">
        <v>0</v>
      </c>
      <c r="AK36" s="1080">
        <v>0</v>
      </c>
      <c r="AL36" s="1101"/>
      <c r="AM36" s="1102">
        <v>5759</v>
      </c>
      <c r="AN36" s="204">
        <v>0</v>
      </c>
      <c r="AO36" s="1102">
        <v>3477</v>
      </c>
      <c r="AP36" s="204">
        <v>0</v>
      </c>
      <c r="AQ36" s="1103">
        <v>9236</v>
      </c>
      <c r="AR36" s="204">
        <v>0</v>
      </c>
      <c r="AS36" s="1102">
        <v>109</v>
      </c>
      <c r="AT36" s="204">
        <v>0</v>
      </c>
      <c r="AU36" s="1102">
        <v>132</v>
      </c>
      <c r="AV36" s="204">
        <v>0</v>
      </c>
      <c r="AW36" s="1103">
        <v>241</v>
      </c>
      <c r="AX36" s="204">
        <v>0</v>
      </c>
      <c r="AY36" s="1102">
        <v>0</v>
      </c>
      <c r="AZ36" s="204">
        <v>0</v>
      </c>
      <c r="BA36" s="1102">
        <v>0</v>
      </c>
      <c r="BB36" s="204">
        <v>0</v>
      </c>
      <c r="BC36" s="1103">
        <v>0</v>
      </c>
      <c r="BD36" s="204">
        <v>0</v>
      </c>
    </row>
    <row r="37" spans="2:56" ht="29.1" customHeight="1">
      <c r="B37" s="1077" t="s">
        <v>404</v>
      </c>
      <c r="C37" s="1078">
        <v>0</v>
      </c>
      <c r="D37" s="1078">
        <v>0</v>
      </c>
      <c r="E37" s="1078">
        <v>0</v>
      </c>
      <c r="F37" s="1079"/>
      <c r="G37" s="138" t="e">
        <v>#DIV/0!</v>
      </c>
      <c r="H37" s="138" t="e">
        <v>#DIV/0!</v>
      </c>
      <c r="I37" s="138" t="e">
        <v>#DIV/0!</v>
      </c>
      <c r="K37" s="170">
        <v>54</v>
      </c>
      <c r="L37" s="171"/>
      <c r="M37" s="172"/>
      <c r="N37" s="171"/>
      <c r="O37" s="172"/>
      <c r="P37" s="171"/>
      <c r="Q37" s="172"/>
      <c r="R37" s="1096"/>
      <c r="S37" s="163">
        <v>54</v>
      </c>
      <c r="T37" s="164">
        <v>0</v>
      </c>
      <c r="U37" s="164">
        <v>0</v>
      </c>
      <c r="V37" s="163">
        <v>54</v>
      </c>
      <c r="W37" s="164">
        <v>0</v>
      </c>
      <c r="X37" s="164">
        <v>0</v>
      </c>
      <c r="Y37" s="163">
        <v>54</v>
      </c>
      <c r="Z37" s="164">
        <v>0</v>
      </c>
      <c r="AA37" s="164">
        <v>0</v>
      </c>
      <c r="AB37" s="1066"/>
      <c r="AC37" s="1080">
        <v>0</v>
      </c>
      <c r="AD37" s="1080">
        <v>0</v>
      </c>
      <c r="AE37" s="1081">
        <v>0</v>
      </c>
      <c r="AF37" s="1080">
        <v>0</v>
      </c>
      <c r="AG37" s="1080">
        <v>0</v>
      </c>
      <c r="AH37" s="1081">
        <v>0</v>
      </c>
      <c r="AI37" s="1080">
        <v>0</v>
      </c>
      <c r="AJ37" s="1080">
        <v>0</v>
      </c>
      <c r="AK37" s="1080">
        <v>0</v>
      </c>
      <c r="AL37" s="1101"/>
      <c r="AM37" s="1102">
        <v>5759</v>
      </c>
      <c r="AN37" s="204">
        <v>0</v>
      </c>
      <c r="AO37" s="1102">
        <v>3477</v>
      </c>
      <c r="AP37" s="204">
        <v>0</v>
      </c>
      <c r="AQ37" s="1103">
        <v>9236</v>
      </c>
      <c r="AR37" s="204">
        <v>0</v>
      </c>
      <c r="AS37" s="1102">
        <v>109</v>
      </c>
      <c r="AT37" s="204">
        <v>0</v>
      </c>
      <c r="AU37" s="1102">
        <v>132</v>
      </c>
      <c r="AV37" s="204">
        <v>0</v>
      </c>
      <c r="AW37" s="1103">
        <v>241</v>
      </c>
      <c r="AX37" s="204">
        <v>0</v>
      </c>
      <c r="AY37" s="1102">
        <v>0</v>
      </c>
      <c r="AZ37" s="204">
        <v>0</v>
      </c>
      <c r="BA37" s="1102">
        <v>0</v>
      </c>
      <c r="BB37" s="204">
        <v>0</v>
      </c>
      <c r="BC37" s="1103">
        <v>0</v>
      </c>
      <c r="BD37" s="204">
        <v>0</v>
      </c>
    </row>
    <row r="38" spans="2:56" ht="29.1" customHeight="1">
      <c r="B38" s="1077" t="s">
        <v>405</v>
      </c>
      <c r="C38" s="1078">
        <v>0</v>
      </c>
      <c r="D38" s="1078">
        <v>0</v>
      </c>
      <c r="E38" s="1078">
        <v>0</v>
      </c>
      <c r="F38" s="1079"/>
      <c r="G38" s="1945" t="s">
        <v>407</v>
      </c>
      <c r="H38" s="1945"/>
      <c r="I38" s="1945"/>
      <c r="K38" s="170">
        <v>55</v>
      </c>
      <c r="L38" s="171"/>
      <c r="M38" s="172"/>
      <c r="N38" s="171"/>
      <c r="O38" s="172"/>
      <c r="P38" s="171"/>
      <c r="Q38" s="172"/>
      <c r="R38" s="1096"/>
      <c r="S38" s="163">
        <v>55</v>
      </c>
      <c r="T38" s="164">
        <v>0</v>
      </c>
      <c r="U38" s="164">
        <v>0</v>
      </c>
      <c r="V38" s="163">
        <v>55</v>
      </c>
      <c r="W38" s="164">
        <v>0</v>
      </c>
      <c r="X38" s="164">
        <v>0</v>
      </c>
      <c r="Y38" s="163">
        <v>55</v>
      </c>
      <c r="Z38" s="164">
        <v>0</v>
      </c>
      <c r="AA38" s="164">
        <v>0</v>
      </c>
      <c r="AB38" s="1066"/>
      <c r="AC38" s="1080">
        <v>0</v>
      </c>
      <c r="AD38" s="1080">
        <v>0</v>
      </c>
      <c r="AE38" s="1081">
        <v>0</v>
      </c>
      <c r="AF38" s="1080">
        <v>0</v>
      </c>
      <c r="AG38" s="1080">
        <v>0</v>
      </c>
      <c r="AH38" s="1081">
        <v>0</v>
      </c>
      <c r="AI38" s="1080">
        <v>0</v>
      </c>
      <c r="AJ38" s="1080">
        <v>0</v>
      </c>
      <c r="AK38" s="1080">
        <v>0</v>
      </c>
      <c r="AL38" s="1101"/>
      <c r="AM38" s="1102">
        <v>5759</v>
      </c>
      <c r="AN38" s="204">
        <v>0</v>
      </c>
      <c r="AO38" s="1102">
        <v>3477</v>
      </c>
      <c r="AP38" s="204">
        <v>0</v>
      </c>
      <c r="AQ38" s="1103">
        <v>9236</v>
      </c>
      <c r="AR38" s="204">
        <v>0</v>
      </c>
      <c r="AS38" s="1102">
        <v>109</v>
      </c>
      <c r="AT38" s="204">
        <v>0</v>
      </c>
      <c r="AU38" s="1102">
        <v>132</v>
      </c>
      <c r="AV38" s="204">
        <v>0</v>
      </c>
      <c r="AW38" s="1103">
        <v>241</v>
      </c>
      <c r="AX38" s="204">
        <v>0</v>
      </c>
      <c r="AY38" s="1102">
        <v>0</v>
      </c>
      <c r="AZ38" s="204">
        <v>0</v>
      </c>
      <c r="BA38" s="1102">
        <v>0</v>
      </c>
      <c r="BB38" s="204">
        <v>0</v>
      </c>
      <c r="BC38" s="1103">
        <v>0</v>
      </c>
      <c r="BD38" s="204">
        <v>0</v>
      </c>
    </row>
    <row r="39" spans="2:56" ht="29.1" customHeight="1">
      <c r="B39" s="1077" t="s">
        <v>406</v>
      </c>
      <c r="C39" s="1078">
        <v>0</v>
      </c>
      <c r="D39" s="1078">
        <v>0</v>
      </c>
      <c r="E39" s="1078">
        <v>0</v>
      </c>
      <c r="F39" s="1079"/>
      <c r="G39" s="138" t="s">
        <v>548</v>
      </c>
      <c r="H39" s="138" t="s">
        <v>547</v>
      </c>
      <c r="I39" s="158" t="s">
        <v>550</v>
      </c>
      <c r="K39" s="170">
        <v>56</v>
      </c>
      <c r="L39" s="171"/>
      <c r="M39" s="172"/>
      <c r="N39" s="171"/>
      <c r="O39" s="172"/>
      <c r="P39" s="171"/>
      <c r="Q39" s="172"/>
      <c r="R39" s="1096"/>
      <c r="S39" s="163">
        <v>56</v>
      </c>
      <c r="T39" s="164">
        <v>0</v>
      </c>
      <c r="U39" s="164">
        <v>0</v>
      </c>
      <c r="V39" s="163">
        <v>56</v>
      </c>
      <c r="W39" s="164">
        <v>0</v>
      </c>
      <c r="X39" s="164">
        <v>0</v>
      </c>
      <c r="Y39" s="163">
        <v>56</v>
      </c>
      <c r="Z39" s="164">
        <v>0</v>
      </c>
      <c r="AA39" s="164">
        <v>0</v>
      </c>
      <c r="AB39" s="1066"/>
      <c r="AC39" s="1080">
        <v>0</v>
      </c>
      <c r="AD39" s="1080">
        <v>0</v>
      </c>
      <c r="AE39" s="1081">
        <v>0</v>
      </c>
      <c r="AF39" s="1080">
        <v>0</v>
      </c>
      <c r="AG39" s="1080">
        <v>0</v>
      </c>
      <c r="AH39" s="1081">
        <v>0</v>
      </c>
      <c r="AI39" s="1080">
        <v>0</v>
      </c>
      <c r="AJ39" s="1080">
        <v>0</v>
      </c>
      <c r="AK39" s="1080">
        <v>0</v>
      </c>
      <c r="AL39" s="1101"/>
      <c r="AM39" s="1102">
        <v>5759</v>
      </c>
      <c r="AN39" s="204">
        <v>0</v>
      </c>
      <c r="AO39" s="1102">
        <v>3477</v>
      </c>
      <c r="AP39" s="204">
        <v>0</v>
      </c>
      <c r="AQ39" s="1103">
        <v>9236</v>
      </c>
      <c r="AR39" s="204">
        <v>0</v>
      </c>
      <c r="AS39" s="1102">
        <v>109</v>
      </c>
      <c r="AT39" s="204">
        <v>0</v>
      </c>
      <c r="AU39" s="1102">
        <v>132</v>
      </c>
      <c r="AV39" s="204">
        <v>0</v>
      </c>
      <c r="AW39" s="1103">
        <v>241</v>
      </c>
      <c r="AX39" s="204">
        <v>0</v>
      </c>
      <c r="AY39" s="1102">
        <v>0</v>
      </c>
      <c r="AZ39" s="204">
        <v>0</v>
      </c>
      <c r="BA39" s="1102">
        <v>0</v>
      </c>
      <c r="BB39" s="204">
        <v>0</v>
      </c>
      <c r="BC39" s="1103">
        <v>0</v>
      </c>
      <c r="BD39" s="204">
        <v>0</v>
      </c>
    </row>
    <row r="40" spans="2:56" ht="29.1" customHeight="1">
      <c r="B40" s="1077" t="s">
        <v>408</v>
      </c>
      <c r="C40" s="1078">
        <v>0</v>
      </c>
      <c r="D40" s="1078">
        <v>0</v>
      </c>
      <c r="E40" s="1078">
        <v>0</v>
      </c>
      <c r="F40" s="1079"/>
      <c r="G40" s="192" t="s">
        <v>1403</v>
      </c>
      <c r="H40" s="138" t="s">
        <v>1403</v>
      </c>
      <c r="I40" s="158" t="s">
        <v>1403</v>
      </c>
      <c r="K40" s="170">
        <v>57</v>
      </c>
      <c r="L40" s="171"/>
      <c r="M40" s="172"/>
      <c r="N40" s="171"/>
      <c r="O40" s="172"/>
      <c r="P40" s="171"/>
      <c r="Q40" s="172"/>
      <c r="R40" s="1096"/>
      <c r="S40" s="163">
        <v>57</v>
      </c>
      <c r="T40" s="164">
        <v>0</v>
      </c>
      <c r="U40" s="164">
        <v>0</v>
      </c>
      <c r="V40" s="163">
        <v>57</v>
      </c>
      <c r="W40" s="164">
        <v>0</v>
      </c>
      <c r="X40" s="164">
        <v>0</v>
      </c>
      <c r="Y40" s="163">
        <v>57</v>
      </c>
      <c r="Z40" s="164">
        <v>0</v>
      </c>
      <c r="AA40" s="164">
        <v>0</v>
      </c>
      <c r="AB40" s="1066"/>
      <c r="AC40" s="1080">
        <v>0</v>
      </c>
      <c r="AD40" s="1080">
        <v>0</v>
      </c>
      <c r="AE40" s="1081">
        <v>0</v>
      </c>
      <c r="AF40" s="1080">
        <v>0</v>
      </c>
      <c r="AG40" s="1080">
        <v>0</v>
      </c>
      <c r="AH40" s="1081">
        <v>0</v>
      </c>
      <c r="AI40" s="1080">
        <v>0</v>
      </c>
      <c r="AJ40" s="1080">
        <v>0</v>
      </c>
      <c r="AK40" s="1080">
        <v>0</v>
      </c>
      <c r="AL40" s="1101"/>
      <c r="AM40" s="1102">
        <v>5759</v>
      </c>
      <c r="AN40" s="204">
        <v>0</v>
      </c>
      <c r="AO40" s="1102">
        <v>3477</v>
      </c>
      <c r="AP40" s="204">
        <v>0</v>
      </c>
      <c r="AQ40" s="1103">
        <v>9236</v>
      </c>
      <c r="AR40" s="204">
        <v>0</v>
      </c>
      <c r="AS40" s="1102">
        <v>109</v>
      </c>
      <c r="AT40" s="204">
        <v>0</v>
      </c>
      <c r="AU40" s="1102">
        <v>132</v>
      </c>
      <c r="AV40" s="204">
        <v>0</v>
      </c>
      <c r="AW40" s="1103">
        <v>241</v>
      </c>
      <c r="AX40" s="204">
        <v>0</v>
      </c>
      <c r="AY40" s="1102">
        <v>0</v>
      </c>
      <c r="AZ40" s="204">
        <v>0</v>
      </c>
      <c r="BA40" s="1102">
        <v>0</v>
      </c>
      <c r="BB40" s="204">
        <v>0</v>
      </c>
      <c r="BC40" s="1103">
        <v>0</v>
      </c>
      <c r="BD40" s="204">
        <v>0</v>
      </c>
    </row>
    <row r="41" spans="2:56" ht="29.1" customHeight="1">
      <c r="B41" s="1082" t="s">
        <v>409</v>
      </c>
      <c r="C41" s="1078">
        <v>0</v>
      </c>
      <c r="D41" s="1078">
        <v>0</v>
      </c>
      <c r="E41" s="1078">
        <v>0</v>
      </c>
      <c r="F41" s="1079"/>
      <c r="G41" s="177"/>
      <c r="H41" s="177"/>
      <c r="I41" s="177"/>
      <c r="K41" s="170">
        <v>58</v>
      </c>
      <c r="L41" s="171"/>
      <c r="M41" s="172"/>
      <c r="N41" s="171"/>
      <c r="O41" s="172"/>
      <c r="P41" s="171"/>
      <c r="Q41" s="172"/>
      <c r="R41" s="1096"/>
      <c r="S41" s="163">
        <v>58</v>
      </c>
      <c r="T41" s="164">
        <v>0</v>
      </c>
      <c r="U41" s="164">
        <v>0</v>
      </c>
      <c r="V41" s="163">
        <v>58</v>
      </c>
      <c r="W41" s="164">
        <v>0</v>
      </c>
      <c r="X41" s="164">
        <v>0</v>
      </c>
      <c r="Y41" s="163">
        <v>58</v>
      </c>
      <c r="Z41" s="164">
        <v>0</v>
      </c>
      <c r="AA41" s="164">
        <v>0</v>
      </c>
      <c r="AB41" s="1066"/>
      <c r="AC41" s="1080">
        <v>0</v>
      </c>
      <c r="AD41" s="1080">
        <v>0</v>
      </c>
      <c r="AE41" s="1081">
        <v>0</v>
      </c>
      <c r="AF41" s="1080">
        <v>0</v>
      </c>
      <c r="AG41" s="1080">
        <v>0</v>
      </c>
      <c r="AH41" s="1081">
        <v>0</v>
      </c>
      <c r="AI41" s="1080">
        <v>0</v>
      </c>
      <c r="AJ41" s="1080">
        <v>0</v>
      </c>
      <c r="AK41" s="1080">
        <v>0</v>
      </c>
      <c r="AL41" s="1101"/>
      <c r="AM41" s="1102">
        <v>5759</v>
      </c>
      <c r="AN41" s="204">
        <v>0</v>
      </c>
      <c r="AO41" s="1102">
        <v>3477</v>
      </c>
      <c r="AP41" s="204">
        <v>0</v>
      </c>
      <c r="AQ41" s="1103">
        <v>9236</v>
      </c>
      <c r="AR41" s="204">
        <v>0</v>
      </c>
      <c r="AS41" s="1102">
        <v>109</v>
      </c>
      <c r="AT41" s="204">
        <v>0</v>
      </c>
      <c r="AU41" s="1102">
        <v>132</v>
      </c>
      <c r="AV41" s="204">
        <v>0</v>
      </c>
      <c r="AW41" s="1103">
        <v>241</v>
      </c>
      <c r="AX41" s="204">
        <v>0</v>
      </c>
      <c r="AY41" s="1102">
        <v>0</v>
      </c>
      <c r="AZ41" s="204">
        <v>0</v>
      </c>
      <c r="BA41" s="1102">
        <v>0</v>
      </c>
      <c r="BB41" s="204">
        <v>0</v>
      </c>
      <c r="BC41" s="1103">
        <v>0</v>
      </c>
      <c r="BD41" s="204">
        <v>0</v>
      </c>
    </row>
    <row r="42" spans="2:56" ht="29.1" customHeight="1">
      <c r="B42" s="1083" t="s">
        <v>550</v>
      </c>
      <c r="C42" s="1084">
        <v>0</v>
      </c>
      <c r="D42" s="1084">
        <v>0</v>
      </c>
      <c r="E42" s="1084">
        <v>0</v>
      </c>
      <c r="F42" s="1079"/>
      <c r="G42" s="177"/>
      <c r="H42" s="177"/>
      <c r="I42" s="177"/>
      <c r="K42" s="170">
        <v>59</v>
      </c>
      <c r="L42" s="171"/>
      <c r="M42" s="172"/>
      <c r="N42" s="171"/>
      <c r="O42" s="172"/>
      <c r="P42" s="171"/>
      <c r="Q42" s="172"/>
      <c r="R42" s="1096"/>
      <c r="S42" s="163">
        <v>59</v>
      </c>
      <c r="T42" s="164">
        <v>0</v>
      </c>
      <c r="U42" s="164">
        <v>0</v>
      </c>
      <c r="V42" s="163">
        <v>59</v>
      </c>
      <c r="W42" s="164">
        <v>0</v>
      </c>
      <c r="X42" s="164">
        <v>0</v>
      </c>
      <c r="Y42" s="163">
        <v>59</v>
      </c>
      <c r="Z42" s="164">
        <v>0</v>
      </c>
      <c r="AA42" s="164">
        <v>0</v>
      </c>
      <c r="AB42" s="1066"/>
      <c r="AC42" s="1080">
        <v>0</v>
      </c>
      <c r="AD42" s="1080">
        <v>0</v>
      </c>
      <c r="AE42" s="1081">
        <v>0</v>
      </c>
      <c r="AF42" s="1080">
        <v>0</v>
      </c>
      <c r="AG42" s="1080">
        <v>0</v>
      </c>
      <c r="AH42" s="1081">
        <v>0</v>
      </c>
      <c r="AI42" s="1080">
        <v>0</v>
      </c>
      <c r="AJ42" s="1080">
        <v>0</v>
      </c>
      <c r="AK42" s="1080">
        <v>0</v>
      </c>
      <c r="AL42" s="1101"/>
      <c r="AM42" s="1102">
        <v>5759</v>
      </c>
      <c r="AN42" s="204">
        <v>0</v>
      </c>
      <c r="AO42" s="1102">
        <v>3477</v>
      </c>
      <c r="AP42" s="204">
        <v>0</v>
      </c>
      <c r="AQ42" s="1103">
        <v>9236</v>
      </c>
      <c r="AR42" s="204">
        <v>0</v>
      </c>
      <c r="AS42" s="1102">
        <v>109</v>
      </c>
      <c r="AT42" s="204">
        <v>0</v>
      </c>
      <c r="AU42" s="1102">
        <v>132</v>
      </c>
      <c r="AV42" s="204">
        <v>0</v>
      </c>
      <c r="AW42" s="1103">
        <v>241</v>
      </c>
      <c r="AX42" s="204">
        <v>0</v>
      </c>
      <c r="AY42" s="1102">
        <v>0</v>
      </c>
      <c r="AZ42" s="204">
        <v>0</v>
      </c>
      <c r="BA42" s="1102">
        <v>0</v>
      </c>
      <c r="BB42" s="204">
        <v>0</v>
      </c>
      <c r="BC42" s="1103">
        <v>0</v>
      </c>
      <c r="BD42" s="204">
        <v>0</v>
      </c>
    </row>
    <row r="43" spans="2:56" ht="33.75" customHeight="1">
      <c r="B43" s="124"/>
      <c r="C43" s="124"/>
      <c r="D43" s="124"/>
      <c r="E43" s="124"/>
      <c r="F43" s="124"/>
      <c r="G43" s="177"/>
      <c r="H43" s="177"/>
      <c r="I43" s="177"/>
      <c r="K43" s="170">
        <v>60</v>
      </c>
      <c r="L43" s="171"/>
      <c r="M43" s="172"/>
      <c r="N43" s="171"/>
      <c r="O43" s="172"/>
      <c r="P43" s="171"/>
      <c r="Q43" s="172"/>
      <c r="R43" s="1096"/>
      <c r="S43" s="163">
        <v>60</v>
      </c>
      <c r="T43" s="164">
        <v>0</v>
      </c>
      <c r="U43" s="164">
        <v>0</v>
      </c>
      <c r="V43" s="163">
        <v>60</v>
      </c>
      <c r="W43" s="164">
        <v>0</v>
      </c>
      <c r="X43" s="164">
        <v>0</v>
      </c>
      <c r="Y43" s="163">
        <v>60</v>
      </c>
      <c r="Z43" s="164">
        <v>0</v>
      </c>
      <c r="AA43" s="164">
        <v>0</v>
      </c>
      <c r="AB43" s="1066"/>
      <c r="AC43" s="1080">
        <v>0</v>
      </c>
      <c r="AD43" s="1080">
        <v>0</v>
      </c>
      <c r="AE43" s="1081">
        <v>0</v>
      </c>
      <c r="AF43" s="1080">
        <v>0</v>
      </c>
      <c r="AG43" s="1080">
        <v>0</v>
      </c>
      <c r="AH43" s="1081">
        <v>0</v>
      </c>
      <c r="AI43" s="1080">
        <v>0</v>
      </c>
      <c r="AJ43" s="1080">
        <v>0</v>
      </c>
      <c r="AK43" s="1080">
        <v>0</v>
      </c>
      <c r="AL43" s="1101"/>
      <c r="AM43" s="1102">
        <v>5759</v>
      </c>
      <c r="AN43" s="204">
        <v>0</v>
      </c>
      <c r="AO43" s="1102">
        <v>3477</v>
      </c>
      <c r="AP43" s="204">
        <v>0</v>
      </c>
      <c r="AQ43" s="1103">
        <v>9236</v>
      </c>
      <c r="AR43" s="204">
        <v>0</v>
      </c>
      <c r="AS43" s="1102">
        <v>109</v>
      </c>
      <c r="AT43" s="204">
        <v>0</v>
      </c>
      <c r="AU43" s="1102">
        <v>132</v>
      </c>
      <c r="AV43" s="204">
        <v>0</v>
      </c>
      <c r="AW43" s="1103">
        <v>241</v>
      </c>
      <c r="AX43" s="204">
        <v>0</v>
      </c>
      <c r="AY43" s="1102">
        <v>0</v>
      </c>
      <c r="AZ43" s="204">
        <v>0</v>
      </c>
      <c r="BA43" s="1102">
        <v>0</v>
      </c>
      <c r="BB43" s="204">
        <v>0</v>
      </c>
      <c r="BC43" s="1103">
        <v>0</v>
      </c>
      <c r="BD43" s="204">
        <v>0</v>
      </c>
    </row>
    <row r="44" spans="2:56" ht="33.75" customHeight="1">
      <c r="B44" s="124"/>
      <c r="C44" s="124"/>
      <c r="D44" s="124"/>
      <c r="E44" s="124"/>
      <c r="F44" s="124"/>
      <c r="G44" s="177"/>
      <c r="H44" s="177"/>
      <c r="I44" s="177"/>
      <c r="K44" s="170">
        <v>61</v>
      </c>
      <c r="L44" s="171"/>
      <c r="M44" s="172"/>
      <c r="N44" s="171"/>
      <c r="O44" s="172"/>
      <c r="P44" s="171"/>
      <c r="Q44" s="172"/>
      <c r="R44" s="1096"/>
      <c r="S44" s="163">
        <v>61</v>
      </c>
      <c r="T44" s="164"/>
      <c r="U44" s="164"/>
      <c r="V44" s="163">
        <v>61</v>
      </c>
      <c r="W44" s="164"/>
      <c r="X44" s="164"/>
      <c r="Y44" s="163">
        <v>61</v>
      </c>
      <c r="Z44" s="164"/>
      <c r="AA44" s="164"/>
      <c r="AB44" s="1066"/>
      <c r="AC44" s="1080">
        <v>0</v>
      </c>
      <c r="AD44" s="1080">
        <v>0</v>
      </c>
      <c r="AE44" s="1081"/>
      <c r="AF44" s="1080">
        <v>0</v>
      </c>
      <c r="AG44" s="1080">
        <v>0</v>
      </c>
      <c r="AH44" s="1081"/>
      <c r="AI44" s="1080">
        <v>0</v>
      </c>
      <c r="AJ44" s="1080">
        <v>0</v>
      </c>
      <c r="AK44" s="1080"/>
      <c r="AL44" s="1101"/>
      <c r="AN44" s="204"/>
      <c r="AP44" s="204"/>
      <c r="AQ44" s="1103"/>
      <c r="AR44" s="204"/>
      <c r="AT44" s="204"/>
      <c r="AV44" s="204"/>
      <c r="AW44" s="1103"/>
      <c r="AX44" s="204"/>
      <c r="AZ44" s="204"/>
      <c r="BB44" s="204"/>
      <c r="BC44" s="1103"/>
      <c r="BD44" s="204"/>
    </row>
    <row r="45" spans="2:56" ht="33.75" customHeight="1">
      <c r="C45" s="1943" t="s">
        <v>447</v>
      </c>
      <c r="D45" s="1943"/>
      <c r="E45" s="1943"/>
      <c r="F45" s="200"/>
      <c r="G45" s="177"/>
      <c r="H45" s="177"/>
      <c r="I45" s="177"/>
      <c r="K45" s="170">
        <v>62</v>
      </c>
      <c r="L45" s="171"/>
      <c r="M45" s="172"/>
      <c r="N45" s="171"/>
      <c r="O45" s="172"/>
      <c r="P45" s="171"/>
      <c r="Q45" s="172"/>
      <c r="R45" s="1096"/>
      <c r="S45" s="163">
        <v>62</v>
      </c>
      <c r="T45" s="164">
        <v>0</v>
      </c>
      <c r="U45" s="164">
        <v>0</v>
      </c>
      <c r="V45" s="163">
        <v>62</v>
      </c>
      <c r="W45" s="164">
        <v>0</v>
      </c>
      <c r="X45" s="164">
        <v>0</v>
      </c>
      <c r="Y45" s="163">
        <v>62</v>
      </c>
      <c r="Z45" s="164">
        <v>0</v>
      </c>
      <c r="AA45" s="164">
        <v>0</v>
      </c>
      <c r="AB45" s="1066"/>
      <c r="AC45" s="1080">
        <v>0</v>
      </c>
      <c r="AD45" s="1080">
        <v>0</v>
      </c>
      <c r="AE45" s="1081">
        <v>0</v>
      </c>
      <c r="AF45" s="1080">
        <v>0</v>
      </c>
      <c r="AG45" s="1080">
        <v>0</v>
      </c>
      <c r="AH45" s="1081">
        <v>0</v>
      </c>
      <c r="AI45" s="1080">
        <v>0</v>
      </c>
      <c r="AJ45" s="1080">
        <v>0</v>
      </c>
      <c r="AK45" s="1080">
        <v>0</v>
      </c>
      <c r="AL45" s="1101"/>
      <c r="AM45" s="1102">
        <v>5759</v>
      </c>
      <c r="AN45" s="204">
        <v>0</v>
      </c>
      <c r="AO45" s="1102">
        <v>3477</v>
      </c>
      <c r="AP45" s="204">
        <v>0</v>
      </c>
      <c r="AQ45" s="1103">
        <v>9236</v>
      </c>
      <c r="AR45" s="204">
        <v>0</v>
      </c>
      <c r="AS45" s="1102">
        <v>109</v>
      </c>
      <c r="AT45" s="204">
        <v>0</v>
      </c>
      <c r="AU45" s="1102">
        <v>132</v>
      </c>
      <c r="AV45" s="204">
        <v>0</v>
      </c>
      <c r="AW45" s="1103">
        <v>241</v>
      </c>
      <c r="AX45" s="204">
        <v>0</v>
      </c>
      <c r="AY45" s="1102">
        <v>0</v>
      </c>
      <c r="AZ45" s="204">
        <v>0</v>
      </c>
      <c r="BA45" s="1102">
        <v>0</v>
      </c>
      <c r="BB45" s="204">
        <v>0</v>
      </c>
      <c r="BC45" s="1103">
        <v>0</v>
      </c>
      <c r="BD45" s="204">
        <v>0</v>
      </c>
    </row>
    <row r="46" spans="2:56" ht="33.75" customHeight="1">
      <c r="B46" s="157" t="s">
        <v>734</v>
      </c>
      <c r="C46" s="138" t="s">
        <v>548</v>
      </c>
      <c r="D46" s="138" t="s">
        <v>547</v>
      </c>
      <c r="E46" s="158" t="s">
        <v>550</v>
      </c>
      <c r="F46" s="159"/>
      <c r="G46" s="124"/>
      <c r="H46" s="124"/>
      <c r="I46" s="124"/>
      <c r="K46" s="170">
        <v>63</v>
      </c>
      <c r="L46" s="171"/>
      <c r="M46" s="172"/>
      <c r="N46" s="171"/>
      <c r="O46" s="172"/>
      <c r="P46" s="171"/>
      <c r="Q46" s="172"/>
      <c r="R46" s="1096"/>
      <c r="S46" s="163">
        <v>63</v>
      </c>
      <c r="T46" s="164">
        <v>0</v>
      </c>
      <c r="U46" s="164">
        <v>0</v>
      </c>
      <c r="V46" s="163">
        <v>63</v>
      </c>
      <c r="W46" s="164">
        <v>0</v>
      </c>
      <c r="X46" s="164">
        <v>0</v>
      </c>
      <c r="Y46" s="163">
        <v>63</v>
      </c>
      <c r="Z46" s="164">
        <v>0</v>
      </c>
      <c r="AA46" s="164">
        <v>0</v>
      </c>
      <c r="AB46" s="1066"/>
      <c r="AC46" s="1080">
        <v>0</v>
      </c>
      <c r="AD46" s="1080">
        <v>0</v>
      </c>
      <c r="AE46" s="1081">
        <v>0</v>
      </c>
      <c r="AF46" s="1080">
        <v>0</v>
      </c>
      <c r="AG46" s="1080">
        <v>0</v>
      </c>
      <c r="AH46" s="1081">
        <v>0</v>
      </c>
      <c r="AI46" s="1080">
        <v>0</v>
      </c>
      <c r="AJ46" s="1080">
        <v>0</v>
      </c>
      <c r="AK46" s="1080">
        <v>0</v>
      </c>
      <c r="AL46" s="1101"/>
      <c r="AM46" s="1102">
        <v>5759</v>
      </c>
      <c r="AN46" s="204">
        <v>0</v>
      </c>
      <c r="AO46" s="1102">
        <v>3477</v>
      </c>
      <c r="AP46" s="204">
        <v>0</v>
      </c>
      <c r="AQ46" s="1103">
        <v>9236</v>
      </c>
      <c r="AR46" s="204">
        <v>0</v>
      </c>
      <c r="AS46" s="1102">
        <v>109</v>
      </c>
      <c r="AT46" s="204">
        <v>0</v>
      </c>
      <c r="AU46" s="1102">
        <v>132</v>
      </c>
      <c r="AV46" s="204">
        <v>0</v>
      </c>
      <c r="AW46" s="1103">
        <v>241</v>
      </c>
      <c r="AX46" s="204">
        <v>0</v>
      </c>
      <c r="AY46" s="1102">
        <v>0</v>
      </c>
      <c r="AZ46" s="204">
        <v>0</v>
      </c>
      <c r="BA46" s="1102">
        <v>0</v>
      </c>
      <c r="BB46" s="204">
        <v>0</v>
      </c>
      <c r="BC46" s="1103">
        <v>0</v>
      </c>
      <c r="BD46" s="204">
        <v>0</v>
      </c>
    </row>
    <row r="47" spans="2:56" ht="33.75" customHeight="1">
      <c r="B47" s="1077" t="s">
        <v>397</v>
      </c>
      <c r="C47" s="1078">
        <v>5371</v>
      </c>
      <c r="D47" s="1078">
        <v>3368</v>
      </c>
      <c r="E47" s="1078">
        <v>8739</v>
      </c>
      <c r="F47" s="1079"/>
      <c r="G47" s="1946" t="s">
        <v>447</v>
      </c>
      <c r="H47" s="1946"/>
      <c r="I47" s="1946"/>
      <c r="K47" s="170">
        <v>64</v>
      </c>
      <c r="L47" s="171"/>
      <c r="M47" s="172"/>
      <c r="N47" s="171"/>
      <c r="O47" s="172"/>
      <c r="P47" s="171"/>
      <c r="Q47" s="172"/>
      <c r="R47" s="1096"/>
      <c r="S47" s="163">
        <v>64</v>
      </c>
      <c r="T47" s="164">
        <v>0</v>
      </c>
      <c r="U47" s="164">
        <v>0</v>
      </c>
      <c r="V47" s="163">
        <v>64</v>
      </c>
      <c r="W47" s="164">
        <v>0</v>
      </c>
      <c r="X47" s="164">
        <v>0</v>
      </c>
      <c r="Y47" s="163">
        <v>64</v>
      </c>
      <c r="Z47" s="164">
        <v>0</v>
      </c>
      <c r="AA47" s="164">
        <v>0</v>
      </c>
      <c r="AB47" s="1066"/>
      <c r="AC47" s="1080">
        <v>0</v>
      </c>
      <c r="AD47" s="1080">
        <v>0</v>
      </c>
      <c r="AE47" s="1081">
        <v>0</v>
      </c>
      <c r="AF47" s="1080">
        <v>0</v>
      </c>
      <c r="AG47" s="1080">
        <v>0</v>
      </c>
      <c r="AH47" s="1081">
        <v>0</v>
      </c>
      <c r="AI47" s="1080">
        <v>0</v>
      </c>
      <c r="AJ47" s="1080">
        <v>0</v>
      </c>
      <c r="AK47" s="1080">
        <v>0</v>
      </c>
      <c r="AL47" s="1101"/>
      <c r="AM47" s="1102">
        <v>5759</v>
      </c>
      <c r="AN47" s="204">
        <v>0</v>
      </c>
      <c r="AO47" s="1102">
        <v>3477</v>
      </c>
      <c r="AP47" s="204">
        <v>0</v>
      </c>
      <c r="AQ47" s="1103">
        <v>9236</v>
      </c>
      <c r="AR47" s="204">
        <v>0</v>
      </c>
      <c r="AS47" s="1102">
        <v>109</v>
      </c>
      <c r="AT47" s="204">
        <v>0</v>
      </c>
      <c r="AU47" s="1102">
        <v>132</v>
      </c>
      <c r="AV47" s="204">
        <v>0</v>
      </c>
      <c r="AW47" s="1103">
        <v>241</v>
      </c>
      <c r="AX47" s="204">
        <v>0</v>
      </c>
      <c r="AY47" s="1102">
        <v>0</v>
      </c>
      <c r="AZ47" s="204">
        <v>0</v>
      </c>
      <c r="BA47" s="1102">
        <v>0</v>
      </c>
      <c r="BB47" s="204">
        <v>0</v>
      </c>
      <c r="BC47" s="1103">
        <v>0</v>
      </c>
      <c r="BD47" s="204">
        <v>0</v>
      </c>
    </row>
    <row r="48" spans="2:56" ht="33.75" customHeight="1">
      <c r="B48" s="1077" t="s">
        <v>398</v>
      </c>
      <c r="C48" s="1078">
        <v>445</v>
      </c>
      <c r="D48" s="1078">
        <v>218</v>
      </c>
      <c r="E48" s="1078">
        <v>663</v>
      </c>
      <c r="F48" s="1079"/>
      <c r="G48" s="1939" t="s">
        <v>403</v>
      </c>
      <c r="H48" s="1939"/>
      <c r="I48" s="1939"/>
      <c r="K48" s="170">
        <v>65</v>
      </c>
      <c r="L48" s="171"/>
      <c r="M48" s="172"/>
      <c r="N48" s="171"/>
      <c r="O48" s="172"/>
      <c r="P48" s="171"/>
      <c r="Q48" s="172"/>
      <c r="R48" s="1096"/>
      <c r="S48" s="163">
        <v>65</v>
      </c>
      <c r="T48" s="164">
        <v>0</v>
      </c>
      <c r="U48" s="164">
        <v>0</v>
      </c>
      <c r="V48" s="163">
        <v>65</v>
      </c>
      <c r="W48" s="164">
        <v>0</v>
      </c>
      <c r="X48" s="164">
        <v>0</v>
      </c>
      <c r="Y48" s="163">
        <v>65</v>
      </c>
      <c r="Z48" s="164">
        <v>0</v>
      </c>
      <c r="AA48" s="164">
        <v>0</v>
      </c>
      <c r="AB48" s="1066"/>
      <c r="AC48" s="1080">
        <v>0</v>
      </c>
      <c r="AD48" s="1080">
        <v>0</v>
      </c>
      <c r="AE48" s="1081">
        <v>0</v>
      </c>
      <c r="AF48" s="1080">
        <v>0</v>
      </c>
      <c r="AG48" s="1080">
        <v>0</v>
      </c>
      <c r="AH48" s="1081">
        <v>0</v>
      </c>
      <c r="AI48" s="1080">
        <v>0</v>
      </c>
      <c r="AJ48" s="1080">
        <v>0</v>
      </c>
      <c r="AK48" s="1080">
        <v>0</v>
      </c>
      <c r="AL48" s="1101"/>
      <c r="AM48" s="1102">
        <v>5759</v>
      </c>
      <c r="AN48" s="204">
        <v>0</v>
      </c>
      <c r="AO48" s="1102">
        <v>3477</v>
      </c>
      <c r="AP48" s="204">
        <v>0</v>
      </c>
      <c r="AQ48" s="1103">
        <v>9236</v>
      </c>
      <c r="AR48" s="204">
        <v>0</v>
      </c>
      <c r="AS48" s="1102">
        <v>109</v>
      </c>
      <c r="AT48" s="204">
        <v>0</v>
      </c>
      <c r="AU48" s="1102">
        <v>132</v>
      </c>
      <c r="AV48" s="204">
        <v>0</v>
      </c>
      <c r="AW48" s="1103">
        <v>241</v>
      </c>
      <c r="AX48" s="204">
        <v>0</v>
      </c>
      <c r="AY48" s="1102">
        <v>0</v>
      </c>
      <c r="AZ48" s="204">
        <v>0</v>
      </c>
      <c r="BA48" s="1102">
        <v>0</v>
      </c>
      <c r="BB48" s="204">
        <v>0</v>
      </c>
      <c r="BC48" s="1103">
        <v>0</v>
      </c>
      <c r="BD48" s="204">
        <v>0</v>
      </c>
    </row>
    <row r="49" spans="2:56" ht="33.75" customHeight="1">
      <c r="B49" s="1077" t="s">
        <v>401</v>
      </c>
      <c r="C49" s="1078">
        <v>37</v>
      </c>
      <c r="D49" s="1078">
        <v>19</v>
      </c>
      <c r="E49" s="1078">
        <v>56</v>
      </c>
      <c r="F49" s="1079"/>
      <c r="G49" s="138" t="s">
        <v>548</v>
      </c>
      <c r="H49" s="138" t="s">
        <v>547</v>
      </c>
      <c r="I49" s="158" t="s">
        <v>550</v>
      </c>
      <c r="K49" s="170">
        <v>66</v>
      </c>
      <c r="L49" s="171"/>
      <c r="M49" s="172"/>
      <c r="N49" s="171"/>
      <c r="O49" s="172"/>
      <c r="P49" s="171"/>
      <c r="Q49" s="172"/>
      <c r="R49" s="1096"/>
      <c r="S49" s="163">
        <v>66</v>
      </c>
      <c r="T49" s="164">
        <v>0</v>
      </c>
      <c r="U49" s="164">
        <v>0</v>
      </c>
      <c r="V49" s="163">
        <v>66</v>
      </c>
      <c r="W49" s="164">
        <v>0</v>
      </c>
      <c r="X49" s="164">
        <v>0</v>
      </c>
      <c r="Y49" s="163">
        <v>66</v>
      </c>
      <c r="Z49" s="164">
        <v>0</v>
      </c>
      <c r="AA49" s="164">
        <v>0</v>
      </c>
      <c r="AB49" s="1066"/>
      <c r="AC49" s="1080">
        <v>0</v>
      </c>
      <c r="AD49" s="1080">
        <v>0</v>
      </c>
      <c r="AE49" s="1081">
        <v>0</v>
      </c>
      <c r="AF49" s="1080">
        <v>0</v>
      </c>
      <c r="AG49" s="1080">
        <v>0</v>
      </c>
      <c r="AH49" s="1081">
        <v>0</v>
      </c>
      <c r="AI49" s="1080">
        <v>0</v>
      </c>
      <c r="AJ49" s="1080">
        <v>0</v>
      </c>
      <c r="AK49" s="1080">
        <v>0</v>
      </c>
      <c r="AL49" s="1101"/>
      <c r="AM49" s="1102">
        <v>5759</v>
      </c>
      <c r="AN49" s="204">
        <v>0</v>
      </c>
      <c r="AO49" s="1102">
        <v>3477</v>
      </c>
      <c r="AP49" s="204">
        <v>0</v>
      </c>
      <c r="AQ49" s="1103">
        <v>9236</v>
      </c>
      <c r="AR49" s="204">
        <v>0</v>
      </c>
      <c r="AS49" s="1102">
        <v>109</v>
      </c>
      <c r="AT49" s="204">
        <v>0</v>
      </c>
      <c r="AU49" s="1102">
        <v>132</v>
      </c>
      <c r="AV49" s="204">
        <v>0</v>
      </c>
      <c r="AW49" s="1103">
        <v>241</v>
      </c>
      <c r="AX49" s="204">
        <v>0</v>
      </c>
      <c r="AY49" s="1102">
        <v>0</v>
      </c>
      <c r="AZ49" s="204">
        <v>0</v>
      </c>
      <c r="BA49" s="1102">
        <v>0</v>
      </c>
      <c r="BB49" s="204">
        <v>0</v>
      </c>
      <c r="BC49" s="1103">
        <v>0</v>
      </c>
      <c r="BD49" s="204">
        <v>0</v>
      </c>
    </row>
    <row r="50" spans="2:56" ht="33.75" customHeight="1">
      <c r="B50" s="1077" t="s">
        <v>402</v>
      </c>
      <c r="C50" s="1078">
        <v>11</v>
      </c>
      <c r="D50" s="1078">
        <v>4</v>
      </c>
      <c r="E50" s="1078">
        <v>15</v>
      </c>
      <c r="F50" s="1079"/>
      <c r="G50" s="138"/>
      <c r="H50" s="138"/>
      <c r="I50" s="158"/>
      <c r="K50" s="170">
        <v>67</v>
      </c>
      <c r="L50" s="171"/>
      <c r="M50" s="172"/>
      <c r="N50" s="171"/>
      <c r="O50" s="172"/>
      <c r="P50" s="171"/>
      <c r="Q50" s="172"/>
      <c r="R50" s="1096"/>
      <c r="S50" s="163">
        <v>67</v>
      </c>
      <c r="T50" s="164">
        <v>0</v>
      </c>
      <c r="U50" s="164">
        <v>0</v>
      </c>
      <c r="V50" s="163">
        <v>67</v>
      </c>
      <c r="W50" s="164">
        <v>0</v>
      </c>
      <c r="X50" s="164">
        <v>0</v>
      </c>
      <c r="Y50" s="163">
        <v>67</v>
      </c>
      <c r="Z50" s="164">
        <v>0</v>
      </c>
      <c r="AA50" s="164">
        <v>0</v>
      </c>
      <c r="AB50" s="1066"/>
      <c r="AC50" s="1080">
        <v>0</v>
      </c>
      <c r="AD50" s="1080">
        <v>0</v>
      </c>
      <c r="AE50" s="1081">
        <v>0</v>
      </c>
      <c r="AF50" s="1080">
        <v>0</v>
      </c>
      <c r="AG50" s="1080">
        <v>0</v>
      </c>
      <c r="AH50" s="1081">
        <v>0</v>
      </c>
      <c r="AI50" s="1080">
        <v>0</v>
      </c>
      <c r="AJ50" s="1080">
        <v>0</v>
      </c>
      <c r="AK50" s="1080">
        <v>0</v>
      </c>
      <c r="AL50" s="1101"/>
      <c r="AM50" s="1102">
        <v>5759</v>
      </c>
      <c r="AN50" s="204">
        <v>0</v>
      </c>
      <c r="AO50" s="1102">
        <v>3477</v>
      </c>
      <c r="AP50" s="204">
        <v>0</v>
      </c>
      <c r="AQ50" s="1103">
        <v>9236</v>
      </c>
      <c r="AR50" s="204">
        <v>0</v>
      </c>
      <c r="AS50" s="1102">
        <v>109</v>
      </c>
      <c r="AT50" s="204">
        <v>0</v>
      </c>
      <c r="AU50" s="1102">
        <v>132</v>
      </c>
      <c r="AV50" s="204">
        <v>0</v>
      </c>
      <c r="AW50" s="1103">
        <v>241</v>
      </c>
      <c r="AX50" s="204">
        <v>0</v>
      </c>
      <c r="AY50" s="1102">
        <v>0</v>
      </c>
      <c r="AZ50" s="204">
        <v>0</v>
      </c>
      <c r="BA50" s="1102">
        <v>0</v>
      </c>
      <c r="BB50" s="204">
        <v>0</v>
      </c>
      <c r="BC50" s="1103">
        <v>0</v>
      </c>
      <c r="BD50" s="204">
        <v>0</v>
      </c>
    </row>
    <row r="51" spans="2:56" ht="33.75" customHeight="1">
      <c r="B51" s="1077" t="s">
        <v>404</v>
      </c>
      <c r="C51" s="1078">
        <v>4</v>
      </c>
      <c r="D51" s="1078">
        <v>0</v>
      </c>
      <c r="E51" s="1078">
        <v>4</v>
      </c>
      <c r="F51" s="1079"/>
      <c r="G51" s="1104"/>
      <c r="H51" s="1104"/>
      <c r="I51" s="1104"/>
      <c r="K51" s="170">
        <v>68</v>
      </c>
      <c r="L51" s="178"/>
      <c r="M51" s="179"/>
      <c r="N51" s="178"/>
      <c r="O51" s="179"/>
      <c r="P51" s="178"/>
      <c r="Q51" s="179"/>
      <c r="R51" s="1096"/>
      <c r="S51" s="163">
        <v>68</v>
      </c>
      <c r="T51" s="164">
        <v>0</v>
      </c>
      <c r="U51" s="164">
        <v>0</v>
      </c>
      <c r="V51" s="163">
        <v>68</v>
      </c>
      <c r="W51" s="164">
        <v>0</v>
      </c>
      <c r="X51" s="164">
        <v>0</v>
      </c>
      <c r="Y51" s="163">
        <v>68</v>
      </c>
      <c r="Z51" s="164">
        <v>0</v>
      </c>
      <c r="AA51" s="164">
        <v>0</v>
      </c>
      <c r="AB51" s="1066"/>
      <c r="AC51" s="1080">
        <v>0</v>
      </c>
      <c r="AD51" s="1080">
        <v>0</v>
      </c>
      <c r="AE51" s="1081">
        <v>0</v>
      </c>
      <c r="AF51" s="1080">
        <v>0</v>
      </c>
      <c r="AG51" s="1080">
        <v>0</v>
      </c>
      <c r="AH51" s="1081">
        <v>0</v>
      </c>
      <c r="AI51" s="1080">
        <v>0</v>
      </c>
      <c r="AJ51" s="1080">
        <v>0</v>
      </c>
      <c r="AK51" s="1080">
        <v>0</v>
      </c>
      <c r="AL51" s="1101"/>
      <c r="AM51" s="1102">
        <v>5759</v>
      </c>
      <c r="AN51" s="204">
        <v>0</v>
      </c>
      <c r="AO51" s="1102">
        <v>3477</v>
      </c>
      <c r="AP51" s="204">
        <v>0</v>
      </c>
      <c r="AQ51" s="1103">
        <v>9236</v>
      </c>
      <c r="AR51" s="204">
        <v>0</v>
      </c>
      <c r="AS51" s="1102">
        <v>109</v>
      </c>
      <c r="AT51" s="204">
        <v>0</v>
      </c>
      <c r="AU51" s="1102">
        <v>132</v>
      </c>
      <c r="AV51" s="204">
        <v>0</v>
      </c>
      <c r="AW51" s="1103">
        <v>241</v>
      </c>
      <c r="AX51" s="204">
        <v>0</v>
      </c>
      <c r="AY51" s="1102">
        <v>0</v>
      </c>
      <c r="AZ51" s="204">
        <v>0</v>
      </c>
      <c r="BA51" s="1102">
        <v>0</v>
      </c>
      <c r="BB51" s="204">
        <v>0</v>
      </c>
      <c r="BC51" s="1103">
        <v>0</v>
      </c>
      <c r="BD51" s="204">
        <v>0</v>
      </c>
    </row>
    <row r="52" spans="2:56" ht="33.75" customHeight="1">
      <c r="B52" s="1077" t="s">
        <v>405</v>
      </c>
      <c r="C52" s="1078">
        <v>0</v>
      </c>
      <c r="D52" s="1078">
        <v>0</v>
      </c>
      <c r="E52" s="1078">
        <v>0</v>
      </c>
      <c r="F52" s="1079"/>
      <c r="G52" s="1939" t="s">
        <v>407</v>
      </c>
      <c r="H52" s="1939"/>
      <c r="I52" s="1939"/>
      <c r="K52" s="180" t="s">
        <v>447</v>
      </c>
      <c r="L52" s="181">
        <v>5759</v>
      </c>
      <c r="M52" s="1649">
        <v>3477</v>
      </c>
      <c r="N52" s="181">
        <v>109</v>
      </c>
      <c r="O52" s="1649">
        <v>132</v>
      </c>
      <c r="P52" s="181">
        <v>0</v>
      </c>
      <c r="Q52" s="1649">
        <v>0</v>
      </c>
      <c r="R52" s="1096"/>
      <c r="S52" s="183" t="s">
        <v>447</v>
      </c>
      <c r="T52" s="184">
        <v>-5759</v>
      </c>
      <c r="U52" s="184">
        <v>3477</v>
      </c>
      <c r="V52" s="1086"/>
      <c r="W52" s="184">
        <v>-109</v>
      </c>
      <c r="X52" s="184">
        <v>132</v>
      </c>
      <c r="Y52" s="1086"/>
      <c r="Z52" s="184">
        <v>0</v>
      </c>
      <c r="AA52" s="184">
        <v>0</v>
      </c>
      <c r="AB52" s="1066"/>
      <c r="AC52" s="1087">
        <v>153792</v>
      </c>
      <c r="AD52" s="1087">
        <v>91987</v>
      </c>
      <c r="AE52" s="1653">
        <v>236483</v>
      </c>
      <c r="AF52" s="1087">
        <v>2915</v>
      </c>
      <c r="AG52" s="1087">
        <v>3493</v>
      </c>
      <c r="AH52" s="1653">
        <v>6167</v>
      </c>
      <c r="AI52" s="1087">
        <v>0</v>
      </c>
      <c r="AJ52" s="1087">
        <v>0</v>
      </c>
      <c r="AK52" s="1087">
        <v>0</v>
      </c>
      <c r="AL52" s="1101"/>
      <c r="AM52" s="207" t="s">
        <v>412</v>
      </c>
      <c r="AO52" s="207" t="s">
        <v>412</v>
      </c>
      <c r="AQ52" s="207" t="s">
        <v>412</v>
      </c>
      <c r="AS52" s="207" t="s">
        <v>412</v>
      </c>
      <c r="AU52" s="207" t="s">
        <v>412</v>
      </c>
      <c r="AW52" s="207" t="s">
        <v>412</v>
      </c>
      <c r="AY52" s="207" t="s">
        <v>412</v>
      </c>
      <c r="BA52" s="207" t="s">
        <v>412</v>
      </c>
      <c r="BC52" s="207" t="s">
        <v>412</v>
      </c>
    </row>
    <row r="53" spans="2:56" ht="29.25" customHeight="1">
      <c r="B53" s="1077" t="s">
        <v>406</v>
      </c>
      <c r="C53" s="1078">
        <v>0</v>
      </c>
      <c r="D53" s="1078">
        <v>0</v>
      </c>
      <c r="E53" s="1078">
        <v>0</v>
      </c>
      <c r="F53" s="1079"/>
      <c r="G53" s="138" t="s">
        <v>548</v>
      </c>
      <c r="H53" s="138" t="s">
        <v>547</v>
      </c>
      <c r="I53" s="158" t="s">
        <v>550</v>
      </c>
      <c r="K53" s="1066"/>
      <c r="L53" s="188">
        <v>0.62353832828064093</v>
      </c>
      <c r="M53" s="188">
        <v>0.37646167171935901</v>
      </c>
      <c r="N53" s="188">
        <v>0.45228215767634855</v>
      </c>
      <c r="O53" s="188">
        <v>0.5477178423236515</v>
      </c>
      <c r="P53" s="188" t="e">
        <v>#DIV/0!</v>
      </c>
      <c r="Q53" s="188" t="e">
        <v>#DIV/0!</v>
      </c>
      <c r="R53" s="1096"/>
      <c r="S53" s="1066"/>
      <c r="T53" s="1066"/>
      <c r="U53" s="1066"/>
      <c r="V53" s="1086"/>
      <c r="W53" s="1066"/>
      <c r="X53" s="1066"/>
      <c r="Y53" s="1086"/>
      <c r="Z53" s="1066"/>
      <c r="AA53" s="1066"/>
      <c r="AB53" s="1066"/>
      <c r="AC53" s="1089">
        <v>26.704636221566243</v>
      </c>
      <c r="AD53" s="1089">
        <v>26.45585274662065</v>
      </c>
      <c r="AE53" s="1089">
        <v>25.604482459939369</v>
      </c>
      <c r="AF53" s="1089">
        <v>26.743119266055047</v>
      </c>
      <c r="AG53" s="1089">
        <v>26.462121212121211</v>
      </c>
      <c r="AH53" s="1089">
        <v>25.589211618257263</v>
      </c>
      <c r="AI53" s="1089" t="e">
        <v>#DIV/0!</v>
      </c>
      <c r="AJ53" s="1089" t="e">
        <v>#DIV/0!</v>
      </c>
      <c r="AK53" s="1089" t="e">
        <v>#DIV/0!</v>
      </c>
      <c r="AL53" s="1101"/>
      <c r="AM53" s="1102">
        <v>2879.5</v>
      </c>
      <c r="AO53" s="1102">
        <v>1738.5</v>
      </c>
      <c r="AQ53" s="1102">
        <v>4618</v>
      </c>
      <c r="AS53" s="1102">
        <v>54.5</v>
      </c>
      <c r="AU53" s="1102">
        <v>66</v>
      </c>
      <c r="AW53" s="1102">
        <v>120.5</v>
      </c>
      <c r="AY53" s="1102">
        <v>0</v>
      </c>
      <c r="BA53" s="1102">
        <v>0</v>
      </c>
      <c r="BB53" s="204"/>
      <c r="BC53" s="1102">
        <v>0</v>
      </c>
    </row>
    <row r="54" spans="2:56" ht="29.25" customHeight="1">
      <c r="B54" s="1077" t="s">
        <v>408</v>
      </c>
      <c r="C54" s="1078">
        <v>0</v>
      </c>
      <c r="D54" s="1078">
        <v>0</v>
      </c>
      <c r="E54" s="1078">
        <v>0</v>
      </c>
      <c r="F54" s="1079"/>
      <c r="G54" s="138"/>
      <c r="H54" s="138"/>
      <c r="I54" s="158"/>
      <c r="K54" s="1066"/>
      <c r="L54" s="1102"/>
      <c r="M54" s="1102"/>
      <c r="N54" s="1098"/>
      <c r="R54" s="1096"/>
      <c r="S54" s="1066"/>
      <c r="T54" s="1066"/>
      <c r="U54" s="1066"/>
      <c r="V54" s="1086"/>
      <c r="W54" s="1066"/>
      <c r="X54" s="1066"/>
      <c r="Y54" s="1086"/>
      <c r="Z54" s="1066"/>
      <c r="AA54" s="1066"/>
      <c r="AB54" s="1066"/>
      <c r="AC54" s="1879" t="s">
        <v>413</v>
      </c>
      <c r="AD54" s="1879"/>
      <c r="AE54" s="1879"/>
      <c r="AF54" s="142" t="s">
        <v>414</v>
      </c>
      <c r="AG54" s="143"/>
      <c r="AH54" s="1090"/>
      <c r="AI54" s="142" t="s">
        <v>415</v>
      </c>
      <c r="AJ54" s="143"/>
      <c r="AK54" s="1090"/>
      <c r="AL54" s="1101"/>
      <c r="AN54" s="204">
        <v>26.861488904795991</v>
      </c>
      <c r="AP54" s="204">
        <v>26.642111368909514</v>
      </c>
      <c r="AR54" s="204">
        <v>26.777777777777779</v>
      </c>
      <c r="AT54" s="204">
        <v>26.84090909090909</v>
      </c>
      <c r="AV54" s="204">
        <v>26.782608695652176</v>
      </c>
      <c r="AX54" s="204">
        <v>26.81111111111111</v>
      </c>
      <c r="AZ54" s="204">
        <v>0</v>
      </c>
      <c r="BB54" s="204">
        <v>0</v>
      </c>
      <c r="BD54" s="204">
        <v>0</v>
      </c>
    </row>
    <row r="55" spans="2:56" ht="29.25" customHeight="1">
      <c r="B55" s="1082" t="s">
        <v>409</v>
      </c>
      <c r="C55" s="1078">
        <v>0</v>
      </c>
      <c r="D55" s="1078">
        <v>0</v>
      </c>
      <c r="E55" s="1078">
        <v>0</v>
      </c>
      <c r="F55" s="1079"/>
      <c r="G55" s="177"/>
      <c r="H55" s="177"/>
      <c r="I55" s="177"/>
      <c r="K55" s="1066"/>
      <c r="L55" s="1102"/>
      <c r="M55" s="1102"/>
      <c r="N55" s="1098"/>
      <c r="R55" s="1096"/>
      <c r="S55" s="1066"/>
      <c r="T55" s="1066"/>
      <c r="U55" s="1066"/>
      <c r="V55" s="1086"/>
      <c r="W55" s="1066"/>
      <c r="X55" s="1066"/>
      <c r="Y55" s="1086"/>
      <c r="Z55" s="1066"/>
      <c r="AA55" s="1066"/>
      <c r="AB55" s="1066"/>
      <c r="AC55" s="143" t="s">
        <v>548</v>
      </c>
      <c r="AD55" s="143" t="s">
        <v>547</v>
      </c>
      <c r="AE55" s="142" t="s">
        <v>550</v>
      </c>
      <c r="AF55" s="143" t="s">
        <v>548</v>
      </c>
      <c r="AG55" s="143" t="s">
        <v>547</v>
      </c>
      <c r="AH55" s="142" t="s">
        <v>550</v>
      </c>
      <c r="AI55" s="143" t="s">
        <v>548</v>
      </c>
      <c r="AJ55" s="143" t="s">
        <v>547</v>
      </c>
      <c r="AK55" s="142" t="s">
        <v>550</v>
      </c>
      <c r="AL55" s="1101"/>
      <c r="AN55" s="192" t="s">
        <v>1409</v>
      </c>
      <c r="AP55" s="192" t="s">
        <v>1425</v>
      </c>
      <c r="AR55" s="192" t="s">
        <v>1417</v>
      </c>
      <c r="AT55" s="192" t="s">
        <v>1409</v>
      </c>
      <c r="AV55" s="192" t="s">
        <v>1417</v>
      </c>
      <c r="AX55" s="192" t="s">
        <v>1417</v>
      </c>
      <c r="AZ55" s="192" t="s">
        <v>1403</v>
      </c>
      <c r="BB55" s="192" t="s">
        <v>1403</v>
      </c>
      <c r="BD55" s="192" t="s">
        <v>1403</v>
      </c>
    </row>
    <row r="56" spans="2:56" ht="29.25" customHeight="1">
      <c r="B56" s="1083" t="s">
        <v>550</v>
      </c>
      <c r="C56" s="1084">
        <v>5868</v>
      </c>
      <c r="D56" s="1084">
        <v>3609</v>
      </c>
      <c r="E56" s="1084">
        <v>9477</v>
      </c>
      <c r="F56" s="1079"/>
      <c r="G56" s="177"/>
      <c r="H56" s="177"/>
      <c r="I56" s="177"/>
      <c r="K56" s="1066"/>
      <c r="L56" s="1102"/>
      <c r="M56" s="1102"/>
      <c r="N56" s="1098"/>
      <c r="R56" s="1096"/>
      <c r="S56" s="1066"/>
      <c r="T56" s="1066"/>
      <c r="U56" s="1066"/>
      <c r="V56" s="1086"/>
      <c r="W56" s="1066"/>
      <c r="X56" s="1066"/>
      <c r="Y56" s="1086"/>
      <c r="Z56" s="1066"/>
      <c r="AA56" s="1066"/>
      <c r="AB56" s="1066"/>
      <c r="AC56" s="193" t="s">
        <v>1420</v>
      </c>
      <c r="AD56" s="193" t="s">
        <v>1420</v>
      </c>
      <c r="AE56" s="194" t="s">
        <v>1421</v>
      </c>
      <c r="AF56" s="193" t="s">
        <v>1420</v>
      </c>
      <c r="AG56" s="193" t="s">
        <v>1420</v>
      </c>
      <c r="AH56" s="193" t="s">
        <v>1421</v>
      </c>
      <c r="AI56" s="193" t="e">
        <v>#DIV/0!</v>
      </c>
      <c r="AJ56" s="193" t="e">
        <v>#DIV/0!</v>
      </c>
      <c r="AK56" s="193" t="e">
        <v>#DIV/0!</v>
      </c>
      <c r="AL56" s="1101"/>
    </row>
    <row r="57" spans="2:56" ht="21" customHeight="1">
      <c r="B57" s="124"/>
      <c r="C57" s="124"/>
      <c r="D57" s="124"/>
      <c r="E57" s="124"/>
      <c r="F57" s="124"/>
      <c r="G57" s="177"/>
      <c r="H57" s="177"/>
      <c r="I57" s="177"/>
      <c r="K57" s="1066"/>
      <c r="L57" s="1102"/>
      <c r="M57" s="1102"/>
      <c r="N57" s="1098"/>
      <c r="R57" s="1096"/>
      <c r="S57" s="1066"/>
      <c r="T57" s="1066"/>
      <c r="U57" s="1066"/>
      <c r="V57" s="1086"/>
      <c r="W57" s="1066"/>
      <c r="X57" s="1066"/>
      <c r="Y57" s="1086"/>
      <c r="Z57" s="1066"/>
      <c r="AA57" s="1066"/>
      <c r="AB57" s="1066"/>
      <c r="AC57" s="192" t="s">
        <v>1426</v>
      </c>
      <c r="AD57" s="192" t="s">
        <v>1401</v>
      </c>
      <c r="AE57" s="195" t="s">
        <v>1422</v>
      </c>
      <c r="AF57" s="192" t="s">
        <v>1426</v>
      </c>
      <c r="AG57" s="192" t="s">
        <v>1401</v>
      </c>
      <c r="AH57" s="192" t="s">
        <v>1422</v>
      </c>
      <c r="AI57" s="192" t="e">
        <v>#DIV/0!</v>
      </c>
      <c r="AJ57" s="192" t="e">
        <v>#DIV/0!</v>
      </c>
      <c r="AK57" s="192" t="e">
        <v>#DIV/0!</v>
      </c>
      <c r="AL57" s="1101"/>
    </row>
    <row r="58" spans="2:56" ht="21" customHeight="1">
      <c r="B58" s="124"/>
      <c r="C58" s="124"/>
      <c r="D58" s="124"/>
      <c r="E58" s="124"/>
      <c r="G58" s="177"/>
      <c r="H58" s="177"/>
      <c r="I58" s="177"/>
    </row>
    <row r="59" spans="2:56" ht="21" customHeight="1">
      <c r="B59" s="124"/>
      <c r="C59" s="124"/>
      <c r="D59" s="124"/>
      <c r="E59" s="124"/>
      <c r="G59" s="124"/>
      <c r="H59" s="124"/>
      <c r="I59" s="124"/>
    </row>
    <row r="60" spans="2:56" ht="21" customHeight="1">
      <c r="B60" s="124"/>
      <c r="C60" s="124"/>
      <c r="D60" s="124"/>
      <c r="E60" s="124"/>
    </row>
    <row r="61" spans="2:56" ht="21" customHeight="1">
      <c r="B61" s="124"/>
      <c r="C61" s="124"/>
      <c r="D61" s="124"/>
      <c r="E61" s="124"/>
    </row>
    <row r="62" spans="2:56" ht="21" customHeight="1">
      <c r="B62" s="124"/>
      <c r="C62" s="124"/>
      <c r="D62" s="124"/>
      <c r="E62" s="124"/>
    </row>
    <row r="63" spans="2:56" ht="21" customHeight="1">
      <c r="B63" s="124"/>
      <c r="C63" s="124"/>
      <c r="D63" s="124"/>
      <c r="E63" s="124"/>
    </row>
    <row r="64" spans="2:56" ht="21" customHeight="1">
      <c r="B64" s="124"/>
      <c r="C64" s="1879" t="s">
        <v>464</v>
      </c>
      <c r="D64" s="1879"/>
      <c r="E64" s="1879"/>
      <c r="F64" s="1879" t="s">
        <v>542</v>
      </c>
      <c r="G64" s="1879"/>
      <c r="H64" s="1879"/>
      <c r="I64" s="1879" t="s">
        <v>416</v>
      </c>
      <c r="J64" s="1879"/>
      <c r="K64" s="1879"/>
      <c r="L64" s="1879" t="s">
        <v>447</v>
      </c>
      <c r="M64" s="1879"/>
      <c r="N64" s="1879"/>
    </row>
    <row r="65" spans="2:38" ht="21" customHeight="1">
      <c r="B65" s="183" t="s">
        <v>390</v>
      </c>
      <c r="C65" s="138" t="s">
        <v>548</v>
      </c>
      <c r="D65" s="138" t="s">
        <v>547</v>
      </c>
      <c r="E65" s="138" t="s">
        <v>550</v>
      </c>
      <c r="F65" s="138" t="s">
        <v>548</v>
      </c>
      <c r="G65" s="138" t="s">
        <v>547</v>
      </c>
      <c r="H65" s="138" t="s">
        <v>550</v>
      </c>
      <c r="I65" s="138" t="s">
        <v>548</v>
      </c>
      <c r="J65" s="138" t="s">
        <v>547</v>
      </c>
      <c r="K65" s="138" t="s">
        <v>550</v>
      </c>
      <c r="L65" s="138" t="s">
        <v>548</v>
      </c>
      <c r="M65" s="138" t="s">
        <v>547</v>
      </c>
      <c r="N65" s="138" t="s">
        <v>550</v>
      </c>
      <c r="AI65" s="203"/>
      <c r="AK65" s="203"/>
    </row>
    <row r="66" spans="2:38" ht="21" customHeight="1">
      <c r="B66" s="1650">
        <v>21</v>
      </c>
      <c r="C66" s="1651">
        <v>3</v>
      </c>
      <c r="D66" s="1651">
        <v>0</v>
      </c>
      <c r="E66" s="1092">
        <v>3</v>
      </c>
      <c r="F66" s="1651">
        <v>0</v>
      </c>
      <c r="G66" s="1651">
        <v>0</v>
      </c>
      <c r="H66" s="198">
        <v>0</v>
      </c>
      <c r="I66" s="1651"/>
      <c r="J66" s="1651"/>
      <c r="K66" s="1092">
        <v>0</v>
      </c>
      <c r="L66" s="1078">
        <v>3</v>
      </c>
      <c r="M66" s="1078">
        <v>0</v>
      </c>
      <c r="N66" s="1078">
        <v>3</v>
      </c>
      <c r="AI66" s="203"/>
      <c r="AK66" s="203"/>
    </row>
    <row r="67" spans="2:38" ht="21" customHeight="1">
      <c r="B67" s="1650">
        <v>22</v>
      </c>
      <c r="C67" s="1651">
        <v>6</v>
      </c>
      <c r="D67" s="1651">
        <v>2</v>
      </c>
      <c r="E67" s="1092">
        <v>8</v>
      </c>
      <c r="F67" s="1651">
        <v>0</v>
      </c>
      <c r="G67" s="1651">
        <v>0</v>
      </c>
      <c r="H67" s="198">
        <v>0</v>
      </c>
      <c r="I67" s="1651"/>
      <c r="J67" s="1651"/>
      <c r="K67" s="1092">
        <v>0</v>
      </c>
      <c r="L67" s="1078">
        <v>6</v>
      </c>
      <c r="M67" s="1078">
        <v>2</v>
      </c>
      <c r="N67" s="1078">
        <v>8</v>
      </c>
      <c r="AI67" s="203"/>
      <c r="AK67" s="203"/>
    </row>
    <row r="68" spans="2:38" ht="21" customHeight="1">
      <c r="B68" s="1650">
        <v>23</v>
      </c>
      <c r="C68" s="1651">
        <v>89</v>
      </c>
      <c r="D68" s="1651">
        <v>52</v>
      </c>
      <c r="E68" s="1092">
        <v>141</v>
      </c>
      <c r="F68" s="1651">
        <v>1</v>
      </c>
      <c r="G68" s="1651">
        <v>0</v>
      </c>
      <c r="H68" s="198">
        <v>1</v>
      </c>
      <c r="I68" s="1651"/>
      <c r="J68" s="1651"/>
      <c r="K68" s="1092">
        <v>0</v>
      </c>
      <c r="L68" s="1078">
        <v>90</v>
      </c>
      <c r="M68" s="1078">
        <v>52</v>
      </c>
      <c r="N68" s="1078">
        <v>142</v>
      </c>
      <c r="AI68" s="203"/>
      <c r="AK68" s="203"/>
    </row>
    <row r="69" spans="2:38" ht="21" customHeight="1">
      <c r="B69" s="1091">
        <v>24</v>
      </c>
      <c r="C69" s="1651">
        <v>480</v>
      </c>
      <c r="D69" s="1651">
        <v>402</v>
      </c>
      <c r="E69" s="1092">
        <v>882</v>
      </c>
      <c r="F69" s="1651">
        <v>14</v>
      </c>
      <c r="G69" s="1651">
        <v>12</v>
      </c>
      <c r="H69" s="198">
        <v>26</v>
      </c>
      <c r="I69" s="197">
        <v>0</v>
      </c>
      <c r="J69" s="1078">
        <v>0</v>
      </c>
      <c r="K69" s="1092">
        <v>0</v>
      </c>
      <c r="L69" s="1078">
        <v>494</v>
      </c>
      <c r="M69" s="1078">
        <v>414</v>
      </c>
      <c r="N69" s="1078">
        <v>908</v>
      </c>
      <c r="AH69" s="1102"/>
      <c r="AI69" s="203"/>
      <c r="AJ69" s="1102"/>
      <c r="AK69" s="203"/>
      <c r="AL69" s="1105"/>
    </row>
    <row r="70" spans="2:38" ht="21" customHeight="1">
      <c r="B70" s="1091">
        <v>25</v>
      </c>
      <c r="C70" s="1651">
        <v>1098</v>
      </c>
      <c r="D70" s="1651">
        <v>729</v>
      </c>
      <c r="E70" s="1092">
        <v>1827</v>
      </c>
      <c r="F70" s="1651">
        <v>21</v>
      </c>
      <c r="G70" s="1651">
        <v>36</v>
      </c>
      <c r="H70" s="198">
        <v>57</v>
      </c>
      <c r="I70" s="197">
        <v>0</v>
      </c>
      <c r="J70" s="1078">
        <v>0</v>
      </c>
      <c r="K70" s="1092">
        <v>0</v>
      </c>
      <c r="L70" s="1078">
        <v>1119</v>
      </c>
      <c r="M70" s="1078">
        <v>765</v>
      </c>
      <c r="N70" s="1078">
        <v>1884</v>
      </c>
      <c r="AH70" s="1102"/>
      <c r="AI70" s="203"/>
      <c r="AJ70" s="1102"/>
      <c r="AK70" s="203"/>
      <c r="AL70" s="1105"/>
    </row>
    <row r="71" spans="2:38" ht="21" customHeight="1">
      <c r="B71" s="1091">
        <v>26</v>
      </c>
      <c r="C71" s="1651">
        <v>1397</v>
      </c>
      <c r="D71" s="1651">
        <v>862</v>
      </c>
      <c r="E71" s="1092">
        <v>2259</v>
      </c>
      <c r="F71" s="1651">
        <v>22</v>
      </c>
      <c r="G71" s="1651">
        <v>23</v>
      </c>
      <c r="H71" s="198">
        <v>45</v>
      </c>
      <c r="I71" s="197">
        <v>0</v>
      </c>
      <c r="J71" s="1078">
        <v>0</v>
      </c>
      <c r="K71" s="1092">
        <v>0</v>
      </c>
      <c r="L71" s="1078">
        <v>1419</v>
      </c>
      <c r="M71" s="1078">
        <v>885</v>
      </c>
      <c r="N71" s="1078">
        <v>2304</v>
      </c>
      <c r="AH71" s="1102"/>
      <c r="AI71" s="203"/>
      <c r="AJ71" s="1102"/>
      <c r="AK71" s="203"/>
      <c r="AL71" s="1105"/>
    </row>
    <row r="72" spans="2:38" ht="21" customHeight="1">
      <c r="B72" s="1091">
        <v>27</v>
      </c>
      <c r="C72" s="1651">
        <v>1186</v>
      </c>
      <c r="D72" s="1651">
        <v>651</v>
      </c>
      <c r="E72" s="1092">
        <v>1837</v>
      </c>
      <c r="F72" s="1651">
        <v>18</v>
      </c>
      <c r="G72" s="1651">
        <v>33</v>
      </c>
      <c r="H72" s="198">
        <v>51</v>
      </c>
      <c r="I72" s="197">
        <v>0</v>
      </c>
      <c r="J72" s="1078">
        <v>0</v>
      </c>
      <c r="K72" s="1092">
        <v>0</v>
      </c>
      <c r="L72" s="1078">
        <v>1204</v>
      </c>
      <c r="M72" s="1078">
        <v>684</v>
      </c>
      <c r="N72" s="1078">
        <v>1888</v>
      </c>
      <c r="AH72" s="1102"/>
      <c r="AI72" s="203"/>
      <c r="AJ72" s="1102"/>
      <c r="AK72" s="203"/>
      <c r="AL72" s="1105"/>
    </row>
    <row r="73" spans="2:38" ht="21" customHeight="1">
      <c r="B73" s="1091" t="s">
        <v>417</v>
      </c>
      <c r="C73" s="1651">
        <v>658</v>
      </c>
      <c r="D73" s="1651">
        <v>362</v>
      </c>
      <c r="E73" s="1092">
        <v>1020</v>
      </c>
      <c r="F73" s="1651">
        <v>14</v>
      </c>
      <c r="G73" s="1651">
        <v>11</v>
      </c>
      <c r="H73" s="198">
        <v>25</v>
      </c>
      <c r="I73" s="197">
        <v>0</v>
      </c>
      <c r="J73" s="1078">
        <v>0</v>
      </c>
      <c r="K73" s="1092">
        <v>0</v>
      </c>
      <c r="L73" s="1078">
        <v>672</v>
      </c>
      <c r="M73" s="1078">
        <v>373</v>
      </c>
      <c r="N73" s="1078">
        <v>1045</v>
      </c>
      <c r="AH73" s="1102"/>
      <c r="AI73" s="203"/>
      <c r="AJ73" s="1102"/>
      <c r="AK73" s="203"/>
      <c r="AL73" s="1105"/>
    </row>
    <row r="74" spans="2:38" ht="21" customHeight="1">
      <c r="B74" s="1091" t="s">
        <v>418</v>
      </c>
      <c r="C74" s="1651">
        <v>357</v>
      </c>
      <c r="D74" s="1651">
        <v>182</v>
      </c>
      <c r="E74" s="1092">
        <v>539</v>
      </c>
      <c r="F74" s="1651">
        <v>7</v>
      </c>
      <c r="G74" s="1651">
        <v>11</v>
      </c>
      <c r="H74" s="198">
        <v>18</v>
      </c>
      <c r="I74" s="197">
        <v>0</v>
      </c>
      <c r="J74" s="1078">
        <v>0</v>
      </c>
      <c r="K74" s="1092">
        <v>0</v>
      </c>
      <c r="L74" s="1078">
        <v>364</v>
      </c>
      <c r="M74" s="1078">
        <v>193</v>
      </c>
      <c r="N74" s="1078">
        <v>557</v>
      </c>
      <c r="AH74" s="1102"/>
      <c r="AI74" s="203"/>
      <c r="AJ74" s="1102"/>
      <c r="AK74" s="203"/>
      <c r="AL74" s="1105"/>
    </row>
    <row r="75" spans="2:38" ht="21" customHeight="1">
      <c r="B75" s="1091" t="s">
        <v>419</v>
      </c>
      <c r="C75" s="1651">
        <v>181</v>
      </c>
      <c r="D75" s="1651">
        <v>89</v>
      </c>
      <c r="E75" s="1092">
        <v>270</v>
      </c>
      <c r="F75" s="1651">
        <v>5</v>
      </c>
      <c r="G75" s="1651">
        <v>3</v>
      </c>
      <c r="H75" s="198">
        <v>8</v>
      </c>
      <c r="I75" s="197">
        <v>0</v>
      </c>
      <c r="J75" s="1078">
        <v>0</v>
      </c>
      <c r="K75" s="1092">
        <v>0</v>
      </c>
      <c r="L75" s="1078">
        <v>186</v>
      </c>
      <c r="M75" s="1078">
        <v>92</v>
      </c>
      <c r="N75" s="1078">
        <v>278</v>
      </c>
      <c r="AH75" s="1102"/>
      <c r="AI75" s="203"/>
      <c r="AJ75" s="1102"/>
      <c r="AK75" s="203"/>
      <c r="AL75" s="1105"/>
    </row>
    <row r="76" spans="2:38" ht="21" customHeight="1">
      <c r="B76" s="1091" t="s">
        <v>420</v>
      </c>
      <c r="C76" s="1651">
        <v>115</v>
      </c>
      <c r="D76" s="1651">
        <v>54</v>
      </c>
      <c r="E76" s="1092">
        <v>169</v>
      </c>
      <c r="F76" s="1651">
        <v>4</v>
      </c>
      <c r="G76" s="1651">
        <v>0</v>
      </c>
      <c r="H76" s="198">
        <v>4</v>
      </c>
      <c r="I76" s="197">
        <v>0</v>
      </c>
      <c r="J76" s="1078">
        <v>0</v>
      </c>
      <c r="K76" s="1092">
        <v>0</v>
      </c>
      <c r="L76" s="1078">
        <v>119</v>
      </c>
      <c r="M76" s="1078">
        <v>54</v>
      </c>
      <c r="N76" s="1078">
        <v>173</v>
      </c>
      <c r="AH76" s="1102"/>
      <c r="AI76" s="203"/>
      <c r="AJ76" s="1102"/>
      <c r="AK76" s="203"/>
      <c r="AL76" s="1105"/>
    </row>
    <row r="77" spans="2:38" ht="21" customHeight="1">
      <c r="B77" s="1091" t="s">
        <v>421</v>
      </c>
      <c r="C77" s="1651">
        <v>63</v>
      </c>
      <c r="D77" s="1651">
        <v>24</v>
      </c>
      <c r="E77" s="1092">
        <v>87</v>
      </c>
      <c r="F77" s="1651">
        <v>0</v>
      </c>
      <c r="G77" s="1651">
        <v>1</v>
      </c>
      <c r="H77" s="198">
        <v>1</v>
      </c>
      <c r="I77" s="197">
        <v>0</v>
      </c>
      <c r="J77" s="1078">
        <v>0</v>
      </c>
      <c r="K77" s="1092">
        <v>0</v>
      </c>
      <c r="L77" s="1078">
        <v>63</v>
      </c>
      <c r="M77" s="1078">
        <v>25</v>
      </c>
      <c r="N77" s="1078">
        <v>88</v>
      </c>
      <c r="AH77" s="1102"/>
      <c r="AI77" s="203"/>
      <c r="AJ77" s="1102"/>
      <c r="AK77" s="203"/>
      <c r="AL77" s="1105"/>
    </row>
    <row r="78" spans="2:38" ht="21" customHeight="1">
      <c r="B78" s="1091" t="s">
        <v>422</v>
      </c>
      <c r="C78" s="1651">
        <v>47</v>
      </c>
      <c r="D78" s="1651">
        <v>31</v>
      </c>
      <c r="E78" s="1092">
        <v>78</v>
      </c>
      <c r="F78" s="1651">
        <v>1</v>
      </c>
      <c r="G78" s="1651">
        <v>1</v>
      </c>
      <c r="H78" s="198">
        <v>2</v>
      </c>
      <c r="I78" s="197">
        <v>0</v>
      </c>
      <c r="J78" s="1078">
        <v>0</v>
      </c>
      <c r="K78" s="1092">
        <v>0</v>
      </c>
      <c r="L78" s="1078">
        <v>48</v>
      </c>
      <c r="M78" s="1078">
        <v>32</v>
      </c>
      <c r="N78" s="1078">
        <v>80</v>
      </c>
      <c r="AH78" s="1102"/>
      <c r="AI78" s="203"/>
      <c r="AJ78" s="1102"/>
      <c r="AK78" s="203"/>
      <c r="AL78" s="1105"/>
    </row>
    <row r="79" spans="2:38" ht="21" customHeight="1">
      <c r="B79" s="1091" t="s">
        <v>423</v>
      </c>
      <c r="C79" s="1651">
        <v>28</v>
      </c>
      <c r="D79" s="1651">
        <v>14</v>
      </c>
      <c r="E79" s="1092">
        <v>42</v>
      </c>
      <c r="F79" s="1651">
        <v>1</v>
      </c>
      <c r="G79" s="1651">
        <v>1</v>
      </c>
      <c r="H79" s="198">
        <v>2</v>
      </c>
      <c r="I79" s="197">
        <v>0</v>
      </c>
      <c r="J79" s="1078">
        <v>0</v>
      </c>
      <c r="K79" s="1092">
        <v>0</v>
      </c>
      <c r="L79" s="1078">
        <v>29</v>
      </c>
      <c r="M79" s="1078">
        <v>15</v>
      </c>
      <c r="N79" s="1078">
        <v>44</v>
      </c>
      <c r="AH79" s="1102"/>
      <c r="AI79" s="203"/>
      <c r="AJ79" s="1102"/>
      <c r="AK79" s="203"/>
      <c r="AL79" s="1105"/>
    </row>
    <row r="80" spans="2:38" ht="21" customHeight="1">
      <c r="B80" s="1091" t="s">
        <v>597</v>
      </c>
      <c r="C80" s="1651">
        <v>13</v>
      </c>
      <c r="D80" s="1651">
        <v>4</v>
      </c>
      <c r="E80" s="1092">
        <v>17</v>
      </c>
      <c r="F80" s="1651">
        <v>0</v>
      </c>
      <c r="G80" s="1651">
        <v>0</v>
      </c>
      <c r="H80" s="198">
        <v>0</v>
      </c>
      <c r="I80" s="197">
        <v>0</v>
      </c>
      <c r="J80" s="1078">
        <v>0</v>
      </c>
      <c r="K80" s="1092">
        <v>0</v>
      </c>
      <c r="L80" s="1078">
        <v>13</v>
      </c>
      <c r="M80" s="1078">
        <v>4</v>
      </c>
      <c r="N80" s="1078">
        <v>17</v>
      </c>
      <c r="AH80" s="1102"/>
      <c r="AI80" s="203"/>
      <c r="AJ80" s="1102"/>
      <c r="AK80" s="203"/>
      <c r="AL80" s="1105"/>
    </row>
    <row r="81" spans="2:38" ht="21" customHeight="1">
      <c r="B81" s="1091" t="s">
        <v>598</v>
      </c>
      <c r="C81" s="1651">
        <v>10</v>
      </c>
      <c r="D81" s="1651">
        <v>5</v>
      </c>
      <c r="E81" s="1092">
        <v>15</v>
      </c>
      <c r="F81" s="1651">
        <v>0</v>
      </c>
      <c r="G81" s="1651">
        <v>0</v>
      </c>
      <c r="H81" s="198">
        <v>0</v>
      </c>
      <c r="I81" s="197">
        <v>0</v>
      </c>
      <c r="J81" s="1078">
        <v>0</v>
      </c>
      <c r="K81" s="1092">
        <v>0</v>
      </c>
      <c r="L81" s="1078">
        <v>10</v>
      </c>
      <c r="M81" s="1078">
        <v>5</v>
      </c>
      <c r="N81" s="1078">
        <v>15</v>
      </c>
      <c r="AH81" s="1102"/>
      <c r="AI81" s="203"/>
      <c r="AJ81" s="1102"/>
      <c r="AK81" s="203"/>
      <c r="AL81" s="1105"/>
    </row>
    <row r="82" spans="2:38" ht="21" customHeight="1">
      <c r="B82" s="1091" t="s">
        <v>599</v>
      </c>
      <c r="C82" s="1651">
        <v>9</v>
      </c>
      <c r="D82" s="1651">
        <v>5</v>
      </c>
      <c r="E82" s="1092">
        <v>14</v>
      </c>
      <c r="F82" s="1651">
        <v>1</v>
      </c>
      <c r="G82" s="1651">
        <v>0</v>
      </c>
      <c r="H82" s="198">
        <v>1</v>
      </c>
      <c r="I82" s="197">
        <v>0</v>
      </c>
      <c r="J82" s="1078">
        <v>0</v>
      </c>
      <c r="K82" s="1092">
        <v>0</v>
      </c>
      <c r="L82" s="1078">
        <v>10</v>
      </c>
      <c r="M82" s="1078">
        <v>5</v>
      </c>
      <c r="N82" s="1078">
        <v>15</v>
      </c>
      <c r="AH82" s="1102"/>
      <c r="AI82" s="203"/>
      <c r="AJ82" s="1102"/>
      <c r="AK82" s="203"/>
      <c r="AL82" s="1105"/>
    </row>
    <row r="83" spans="2:38" ht="21" customHeight="1">
      <c r="B83" s="1091" t="s">
        <v>600</v>
      </c>
      <c r="C83" s="1651">
        <v>2</v>
      </c>
      <c r="D83" s="1651">
        <v>3</v>
      </c>
      <c r="E83" s="1092">
        <v>5</v>
      </c>
      <c r="F83" s="1651">
        <v>0</v>
      </c>
      <c r="G83" s="1651">
        <v>0</v>
      </c>
      <c r="H83" s="198">
        <v>0</v>
      </c>
      <c r="I83" s="197">
        <v>0</v>
      </c>
      <c r="J83" s="1078">
        <v>0</v>
      </c>
      <c r="K83" s="1092">
        <v>0</v>
      </c>
      <c r="L83" s="1078">
        <v>2</v>
      </c>
      <c r="M83" s="1078">
        <v>3</v>
      </c>
      <c r="N83" s="1078">
        <v>5</v>
      </c>
      <c r="AH83" s="1102"/>
      <c r="AI83" s="203"/>
      <c r="AJ83" s="1102"/>
      <c r="AK83" s="203"/>
      <c r="AL83" s="1105"/>
    </row>
    <row r="84" spans="2:38" ht="21" customHeight="1">
      <c r="B84" s="1091" t="s">
        <v>601</v>
      </c>
      <c r="C84" s="1651">
        <v>2</v>
      </c>
      <c r="D84" s="1651">
        <v>2</v>
      </c>
      <c r="E84" s="1092">
        <v>4</v>
      </c>
      <c r="F84" s="1651">
        <v>0</v>
      </c>
      <c r="G84" s="1651">
        <v>0</v>
      </c>
      <c r="H84" s="198">
        <v>0</v>
      </c>
      <c r="I84" s="197">
        <v>0</v>
      </c>
      <c r="J84" s="1078">
        <v>0</v>
      </c>
      <c r="K84" s="1092">
        <v>0</v>
      </c>
      <c r="L84" s="1078">
        <v>2</v>
      </c>
      <c r="M84" s="1078">
        <v>2</v>
      </c>
      <c r="N84" s="1078">
        <v>4</v>
      </c>
      <c r="AH84" s="1102"/>
      <c r="AI84" s="203"/>
      <c r="AJ84" s="1102"/>
      <c r="AK84" s="203"/>
      <c r="AL84" s="1105"/>
    </row>
    <row r="85" spans="2:38" ht="21" customHeight="1">
      <c r="B85" s="1091" t="s">
        <v>602</v>
      </c>
      <c r="C85" s="1651">
        <v>5</v>
      </c>
      <c r="D85" s="1651">
        <v>2</v>
      </c>
      <c r="E85" s="1092">
        <v>7</v>
      </c>
      <c r="F85" s="1651">
        <v>0</v>
      </c>
      <c r="G85" s="1651">
        <v>0</v>
      </c>
      <c r="H85" s="198">
        <v>0</v>
      </c>
      <c r="I85" s="197">
        <v>0</v>
      </c>
      <c r="J85" s="1078">
        <v>0</v>
      </c>
      <c r="K85" s="1092">
        <v>0</v>
      </c>
      <c r="L85" s="1078">
        <v>5</v>
      </c>
      <c r="M85" s="1078">
        <v>2</v>
      </c>
      <c r="N85" s="1078">
        <v>7</v>
      </c>
      <c r="AH85" s="1102"/>
      <c r="AI85" s="203"/>
      <c r="AJ85" s="1102"/>
      <c r="AK85" s="203"/>
      <c r="AL85" s="1105"/>
    </row>
    <row r="86" spans="2:38" ht="21" customHeight="1">
      <c r="B86" s="1091" t="s">
        <v>603</v>
      </c>
      <c r="C86" s="1651">
        <v>1</v>
      </c>
      <c r="D86" s="1651">
        <v>1</v>
      </c>
      <c r="E86" s="1092">
        <v>2</v>
      </c>
      <c r="F86" s="1651">
        <v>0</v>
      </c>
      <c r="G86" s="1651">
        <v>0</v>
      </c>
      <c r="H86" s="198">
        <v>0</v>
      </c>
      <c r="I86" s="197">
        <v>0</v>
      </c>
      <c r="J86" s="1078">
        <v>0</v>
      </c>
      <c r="K86" s="1092">
        <v>0</v>
      </c>
      <c r="L86" s="1078">
        <v>1</v>
      </c>
      <c r="M86" s="1078">
        <v>1</v>
      </c>
      <c r="N86" s="1078">
        <v>2</v>
      </c>
      <c r="AH86" s="1102"/>
      <c r="AI86" s="203"/>
      <c r="AJ86" s="1102"/>
      <c r="AK86" s="203"/>
      <c r="AL86" s="1105"/>
    </row>
    <row r="87" spans="2:38" ht="21" customHeight="1">
      <c r="B87" s="1091" t="s">
        <v>604</v>
      </c>
      <c r="C87" s="1651">
        <v>4</v>
      </c>
      <c r="D87" s="1651">
        <v>1</v>
      </c>
      <c r="E87" s="1092">
        <v>5</v>
      </c>
      <c r="F87" s="1651">
        <v>0</v>
      </c>
      <c r="G87" s="1651">
        <v>0</v>
      </c>
      <c r="H87" s="198">
        <v>0</v>
      </c>
      <c r="I87" s="197">
        <v>0</v>
      </c>
      <c r="J87" s="1078">
        <v>0</v>
      </c>
      <c r="K87" s="1092">
        <v>0</v>
      </c>
      <c r="L87" s="1078">
        <v>4</v>
      </c>
      <c r="M87" s="1078">
        <v>1</v>
      </c>
      <c r="N87" s="1078">
        <v>5</v>
      </c>
      <c r="AH87" s="1102"/>
      <c r="AI87" s="203"/>
      <c r="AJ87" s="1102"/>
      <c r="AK87" s="203"/>
      <c r="AL87" s="1105"/>
    </row>
    <row r="88" spans="2:38" ht="21" customHeight="1">
      <c r="B88" s="1091" t="s">
        <v>605</v>
      </c>
      <c r="C88" s="1651">
        <v>0</v>
      </c>
      <c r="D88" s="1651">
        <v>0</v>
      </c>
      <c r="E88" s="1092">
        <v>0</v>
      </c>
      <c r="F88" s="1651">
        <v>0</v>
      </c>
      <c r="G88" s="1651">
        <v>0</v>
      </c>
      <c r="H88" s="198">
        <v>0</v>
      </c>
      <c r="I88" s="197">
        <v>0</v>
      </c>
      <c r="J88" s="1078">
        <v>0</v>
      </c>
      <c r="K88" s="1092">
        <v>0</v>
      </c>
      <c r="L88" s="1078">
        <v>0</v>
      </c>
      <c r="M88" s="1078">
        <v>0</v>
      </c>
      <c r="N88" s="1078">
        <v>0</v>
      </c>
      <c r="AH88" s="1102"/>
      <c r="AI88" s="203"/>
      <c r="AJ88" s="1102"/>
      <c r="AK88" s="203"/>
      <c r="AL88" s="1105"/>
    </row>
    <row r="89" spans="2:38" ht="21" customHeight="1">
      <c r="B89" s="1091" t="s">
        <v>606</v>
      </c>
      <c r="C89" s="1651">
        <v>1</v>
      </c>
      <c r="D89" s="1651">
        <v>0</v>
      </c>
      <c r="E89" s="1092">
        <v>1</v>
      </c>
      <c r="F89" s="1651">
        <v>0</v>
      </c>
      <c r="G89" s="1651">
        <v>0</v>
      </c>
      <c r="H89" s="198">
        <v>0</v>
      </c>
      <c r="I89" s="197">
        <v>0</v>
      </c>
      <c r="J89" s="1078">
        <v>0</v>
      </c>
      <c r="K89" s="1092">
        <v>0</v>
      </c>
      <c r="L89" s="1078">
        <v>1</v>
      </c>
      <c r="M89" s="1078">
        <v>0</v>
      </c>
      <c r="N89" s="1078">
        <v>1</v>
      </c>
      <c r="AH89" s="1102"/>
      <c r="AI89" s="203"/>
      <c r="AJ89" s="1102"/>
      <c r="AK89" s="203"/>
      <c r="AL89" s="1105"/>
    </row>
    <row r="90" spans="2:38" ht="21" customHeight="1">
      <c r="B90" s="1091" t="s">
        <v>607</v>
      </c>
      <c r="C90" s="1651">
        <v>0</v>
      </c>
      <c r="D90" s="1651">
        <v>0</v>
      </c>
      <c r="E90" s="1092">
        <v>0</v>
      </c>
      <c r="F90" s="1651">
        <v>0</v>
      </c>
      <c r="G90" s="1651">
        <v>0</v>
      </c>
      <c r="H90" s="198">
        <v>0</v>
      </c>
      <c r="I90" s="197">
        <v>0</v>
      </c>
      <c r="J90" s="1078">
        <v>0</v>
      </c>
      <c r="K90" s="1092">
        <v>0</v>
      </c>
      <c r="L90" s="1078">
        <v>0</v>
      </c>
      <c r="M90" s="1078">
        <v>0</v>
      </c>
      <c r="N90" s="1078">
        <v>0</v>
      </c>
      <c r="AH90" s="1102"/>
      <c r="AI90" s="203"/>
      <c r="AJ90" s="1102"/>
      <c r="AK90" s="203"/>
      <c r="AL90" s="1105"/>
    </row>
    <row r="91" spans="2:38" ht="21" customHeight="1">
      <c r="B91" s="1091" t="s">
        <v>608</v>
      </c>
      <c r="C91" s="1651">
        <v>0</v>
      </c>
      <c r="D91" s="1651">
        <v>0</v>
      </c>
      <c r="E91" s="1092">
        <v>0</v>
      </c>
      <c r="F91" s="1651">
        <v>0</v>
      </c>
      <c r="G91" s="1651">
        <v>0</v>
      </c>
      <c r="H91" s="198">
        <v>0</v>
      </c>
      <c r="I91" s="197">
        <v>0</v>
      </c>
      <c r="J91" s="1078">
        <v>0</v>
      </c>
      <c r="K91" s="1092">
        <v>0</v>
      </c>
      <c r="L91" s="1078">
        <v>0</v>
      </c>
      <c r="M91" s="1078">
        <v>0</v>
      </c>
      <c r="N91" s="1078">
        <v>0</v>
      </c>
      <c r="AH91" s="1102"/>
      <c r="AI91" s="203"/>
      <c r="AJ91" s="1102"/>
      <c r="AK91" s="203"/>
      <c r="AL91" s="1105"/>
    </row>
    <row r="92" spans="2:38" ht="21" customHeight="1">
      <c r="B92" s="1091" t="s">
        <v>609</v>
      </c>
      <c r="C92" s="1651">
        <v>2</v>
      </c>
      <c r="D92" s="1651">
        <v>0</v>
      </c>
      <c r="E92" s="1092">
        <v>2</v>
      </c>
      <c r="F92" s="1651">
        <v>0</v>
      </c>
      <c r="G92" s="1651">
        <v>0</v>
      </c>
      <c r="H92" s="198">
        <v>0</v>
      </c>
      <c r="I92" s="197">
        <v>0</v>
      </c>
      <c r="J92" s="1078">
        <v>0</v>
      </c>
      <c r="K92" s="1092">
        <v>0</v>
      </c>
      <c r="L92" s="1078">
        <v>2</v>
      </c>
      <c r="M92" s="1078">
        <v>0</v>
      </c>
      <c r="N92" s="1078">
        <v>2</v>
      </c>
      <c r="AH92" s="1102"/>
      <c r="AI92" s="203"/>
      <c r="AJ92" s="1102"/>
      <c r="AK92" s="203"/>
      <c r="AL92" s="1105"/>
    </row>
    <row r="93" spans="2:38" ht="21" customHeight="1">
      <c r="B93" s="1091" t="s">
        <v>610</v>
      </c>
      <c r="C93" s="1651">
        <v>2</v>
      </c>
      <c r="D93" s="1651">
        <v>0</v>
      </c>
      <c r="E93" s="1092">
        <v>2</v>
      </c>
      <c r="F93" s="1651">
        <v>0</v>
      </c>
      <c r="G93" s="1651">
        <v>0</v>
      </c>
      <c r="H93" s="198">
        <v>0</v>
      </c>
      <c r="I93" s="197">
        <v>0</v>
      </c>
      <c r="J93" s="1078">
        <v>0</v>
      </c>
      <c r="K93" s="1092">
        <v>0</v>
      </c>
      <c r="L93" s="1078">
        <v>2</v>
      </c>
      <c r="M93" s="1078">
        <v>0</v>
      </c>
      <c r="N93" s="1078">
        <v>2</v>
      </c>
      <c r="AH93" s="1102"/>
      <c r="AI93" s="203"/>
      <c r="AJ93" s="1102"/>
      <c r="AK93" s="203"/>
      <c r="AL93" s="1105"/>
    </row>
    <row r="94" spans="2:38" ht="21" customHeight="1">
      <c r="B94" s="1091" t="s">
        <v>611</v>
      </c>
      <c r="C94" s="1651">
        <v>0</v>
      </c>
      <c r="D94" s="1651">
        <v>0</v>
      </c>
      <c r="E94" s="1092">
        <v>0</v>
      </c>
      <c r="F94" s="1651">
        <v>0</v>
      </c>
      <c r="G94" s="1651">
        <v>0</v>
      </c>
      <c r="H94" s="198">
        <v>0</v>
      </c>
      <c r="I94" s="197">
        <v>0</v>
      </c>
      <c r="J94" s="1078">
        <v>0</v>
      </c>
      <c r="K94" s="1092">
        <v>0</v>
      </c>
      <c r="L94" s="1078">
        <v>0</v>
      </c>
      <c r="M94" s="1078">
        <v>0</v>
      </c>
      <c r="N94" s="1078">
        <v>0</v>
      </c>
      <c r="AH94" s="1102"/>
      <c r="AI94" s="203"/>
      <c r="AJ94" s="1102"/>
      <c r="AK94" s="203"/>
      <c r="AL94" s="1105"/>
    </row>
    <row r="95" spans="2:38" ht="21" customHeight="1">
      <c r="B95" s="1091" t="s">
        <v>612</v>
      </c>
      <c r="C95" s="1651">
        <v>0</v>
      </c>
      <c r="D95" s="1651">
        <v>0</v>
      </c>
      <c r="E95" s="1092">
        <v>0</v>
      </c>
      <c r="F95" s="1651">
        <v>0</v>
      </c>
      <c r="G95" s="1651">
        <v>0</v>
      </c>
      <c r="H95" s="198">
        <v>0</v>
      </c>
      <c r="I95" s="197">
        <v>0</v>
      </c>
      <c r="J95" s="1078">
        <v>0</v>
      </c>
      <c r="K95" s="1092">
        <v>0</v>
      </c>
      <c r="L95" s="1078">
        <v>0</v>
      </c>
      <c r="M95" s="1078">
        <v>0</v>
      </c>
      <c r="N95" s="1078">
        <v>0</v>
      </c>
      <c r="AH95" s="1102"/>
      <c r="AI95" s="203"/>
      <c r="AJ95" s="1102"/>
      <c r="AK95" s="203"/>
      <c r="AL95" s="1105"/>
    </row>
    <row r="96" spans="2:38" ht="21" customHeight="1">
      <c r="B96" s="1091" t="s">
        <v>613</v>
      </c>
      <c r="C96" s="1651">
        <v>0</v>
      </c>
      <c r="D96" s="1651">
        <v>0</v>
      </c>
      <c r="E96" s="1092">
        <v>0</v>
      </c>
      <c r="F96" s="1651">
        <v>0</v>
      </c>
      <c r="G96" s="1651">
        <v>0</v>
      </c>
      <c r="H96" s="198">
        <v>0</v>
      </c>
      <c r="I96" s="197">
        <v>0</v>
      </c>
      <c r="J96" s="1078">
        <v>0</v>
      </c>
      <c r="K96" s="1092">
        <v>0</v>
      </c>
      <c r="L96" s="1078">
        <v>0</v>
      </c>
      <c r="M96" s="1078">
        <v>0</v>
      </c>
      <c r="N96" s="1078">
        <v>0</v>
      </c>
      <c r="AH96" s="1102"/>
      <c r="AI96" s="203"/>
      <c r="AJ96" s="1102"/>
      <c r="AK96" s="203"/>
      <c r="AL96" s="1105"/>
    </row>
    <row r="97" spans="2:38" ht="21" customHeight="1">
      <c r="B97" s="1091" t="s">
        <v>614</v>
      </c>
      <c r="C97" s="1651">
        <v>0</v>
      </c>
      <c r="D97" s="1651">
        <v>0</v>
      </c>
      <c r="E97" s="1092">
        <v>0</v>
      </c>
      <c r="F97" s="1651">
        <v>0</v>
      </c>
      <c r="G97" s="1651">
        <v>0</v>
      </c>
      <c r="H97" s="198">
        <v>0</v>
      </c>
      <c r="I97" s="197">
        <v>0</v>
      </c>
      <c r="J97" s="1078">
        <v>0</v>
      </c>
      <c r="K97" s="1092">
        <v>0</v>
      </c>
      <c r="L97" s="1078">
        <v>0</v>
      </c>
      <c r="M97" s="1078">
        <v>0</v>
      </c>
      <c r="N97" s="1078">
        <v>0</v>
      </c>
      <c r="AH97" s="1102"/>
      <c r="AI97" s="203"/>
      <c r="AJ97" s="1102"/>
      <c r="AK97" s="203"/>
      <c r="AL97" s="1105"/>
    </row>
    <row r="98" spans="2:38" ht="21" customHeight="1">
      <c r="B98" s="1091" t="s">
        <v>615</v>
      </c>
      <c r="C98" s="1651">
        <v>0</v>
      </c>
      <c r="D98" s="1651">
        <v>0</v>
      </c>
      <c r="E98" s="1092">
        <v>0</v>
      </c>
      <c r="F98" s="1651">
        <v>0</v>
      </c>
      <c r="G98" s="1651">
        <v>0</v>
      </c>
      <c r="H98" s="198">
        <v>0</v>
      </c>
      <c r="I98" s="197">
        <v>0</v>
      </c>
      <c r="J98" s="1078">
        <v>0</v>
      </c>
      <c r="K98" s="1092">
        <v>0</v>
      </c>
      <c r="L98" s="1078">
        <v>0</v>
      </c>
      <c r="M98" s="1078">
        <v>0</v>
      </c>
      <c r="N98" s="1078">
        <v>0</v>
      </c>
      <c r="AH98" s="1102"/>
      <c r="AI98" s="203"/>
      <c r="AJ98" s="1102"/>
      <c r="AK98" s="203"/>
      <c r="AL98" s="1105"/>
    </row>
    <row r="99" spans="2:38" ht="21" customHeight="1">
      <c r="B99" s="1091" t="s">
        <v>616</v>
      </c>
      <c r="C99" s="1651">
        <v>0</v>
      </c>
      <c r="D99" s="1651">
        <v>0</v>
      </c>
      <c r="E99" s="1092">
        <v>0</v>
      </c>
      <c r="F99" s="1651">
        <v>0</v>
      </c>
      <c r="G99" s="1651">
        <v>0</v>
      </c>
      <c r="H99" s="198">
        <v>0</v>
      </c>
      <c r="I99" s="197">
        <v>0</v>
      </c>
      <c r="J99" s="1078">
        <v>0</v>
      </c>
      <c r="K99" s="1092">
        <v>0</v>
      </c>
      <c r="L99" s="1078">
        <v>0</v>
      </c>
      <c r="M99" s="1078">
        <v>0</v>
      </c>
      <c r="N99" s="1078">
        <v>0</v>
      </c>
      <c r="AH99" s="1102"/>
      <c r="AI99" s="203"/>
      <c r="AJ99" s="1102"/>
      <c r="AK99" s="203"/>
      <c r="AL99" s="1105"/>
    </row>
    <row r="100" spans="2:38" ht="21" customHeight="1">
      <c r="B100" s="1091" t="s">
        <v>617</v>
      </c>
      <c r="C100" s="1651">
        <v>0</v>
      </c>
      <c r="D100" s="1651">
        <v>0</v>
      </c>
      <c r="E100" s="1092">
        <v>0</v>
      </c>
      <c r="F100" s="1651">
        <v>0</v>
      </c>
      <c r="G100" s="1651">
        <v>0</v>
      </c>
      <c r="H100" s="198">
        <v>0</v>
      </c>
      <c r="I100" s="197">
        <v>0</v>
      </c>
      <c r="J100" s="1078">
        <v>0</v>
      </c>
      <c r="K100" s="1092">
        <v>0</v>
      </c>
      <c r="L100" s="1078">
        <v>0</v>
      </c>
      <c r="M100" s="1078">
        <v>0</v>
      </c>
      <c r="N100" s="1078">
        <v>0</v>
      </c>
      <c r="AH100" s="1102"/>
      <c r="AI100" s="203"/>
      <c r="AJ100" s="1102"/>
      <c r="AK100" s="203"/>
      <c r="AL100" s="1105"/>
    </row>
    <row r="101" spans="2:38" ht="21" customHeight="1">
      <c r="B101" s="1091" t="s">
        <v>618</v>
      </c>
      <c r="C101" s="1651">
        <v>0</v>
      </c>
      <c r="D101" s="1651">
        <v>0</v>
      </c>
      <c r="E101" s="1092">
        <v>0</v>
      </c>
      <c r="F101" s="1651">
        <v>0</v>
      </c>
      <c r="G101" s="1651">
        <v>0</v>
      </c>
      <c r="H101" s="198">
        <v>0</v>
      </c>
      <c r="I101" s="197">
        <v>0</v>
      </c>
      <c r="J101" s="1078">
        <v>0</v>
      </c>
      <c r="K101" s="1092">
        <v>0</v>
      </c>
      <c r="L101" s="1078">
        <v>0</v>
      </c>
      <c r="M101" s="1078">
        <v>0</v>
      </c>
      <c r="N101" s="1078">
        <v>0</v>
      </c>
      <c r="AH101" s="1102"/>
      <c r="AI101" s="203"/>
      <c r="AJ101" s="1102"/>
      <c r="AK101" s="203"/>
      <c r="AL101" s="1105"/>
    </row>
    <row r="102" spans="2:38" ht="21" customHeight="1">
      <c r="B102" s="1091" t="s">
        <v>619</v>
      </c>
      <c r="C102" s="1651">
        <v>0</v>
      </c>
      <c r="D102" s="1651">
        <v>0</v>
      </c>
      <c r="E102" s="1092">
        <v>0</v>
      </c>
      <c r="F102" s="1651">
        <v>0</v>
      </c>
      <c r="G102" s="1651">
        <v>0</v>
      </c>
      <c r="H102" s="198">
        <v>0</v>
      </c>
      <c r="I102" s="197">
        <v>0</v>
      </c>
      <c r="J102" s="1078">
        <v>0</v>
      </c>
      <c r="K102" s="1092">
        <v>0</v>
      </c>
      <c r="L102" s="1078">
        <v>0</v>
      </c>
      <c r="M102" s="1078">
        <v>0</v>
      </c>
      <c r="N102" s="1078">
        <v>0</v>
      </c>
      <c r="AH102" s="1102"/>
      <c r="AI102" s="203"/>
      <c r="AJ102" s="1102"/>
      <c r="AK102" s="203"/>
      <c r="AL102" s="1105"/>
    </row>
    <row r="103" spans="2:38" ht="21" customHeight="1">
      <c r="B103" s="1091" t="s">
        <v>620</v>
      </c>
      <c r="C103" s="1651">
        <v>0</v>
      </c>
      <c r="D103" s="1651">
        <v>0</v>
      </c>
      <c r="E103" s="1092">
        <v>0</v>
      </c>
      <c r="F103" s="1651">
        <v>0</v>
      </c>
      <c r="G103" s="1651">
        <v>0</v>
      </c>
      <c r="H103" s="198">
        <v>0</v>
      </c>
      <c r="I103" s="197">
        <v>0</v>
      </c>
      <c r="J103" s="1078">
        <v>0</v>
      </c>
      <c r="K103" s="1092">
        <v>0</v>
      </c>
      <c r="L103" s="1078">
        <v>0</v>
      </c>
      <c r="M103" s="1078">
        <v>0</v>
      </c>
      <c r="N103" s="1078">
        <v>0</v>
      </c>
      <c r="AH103" s="1102"/>
      <c r="AI103" s="203"/>
      <c r="AJ103" s="1102"/>
      <c r="AK103" s="203"/>
      <c r="AL103" s="1105"/>
    </row>
    <row r="104" spans="2:38" ht="21" customHeight="1">
      <c r="B104" s="1091" t="s">
        <v>621</v>
      </c>
      <c r="C104" s="1651">
        <v>0</v>
      </c>
      <c r="D104" s="1651">
        <v>0</v>
      </c>
      <c r="E104" s="1092">
        <v>0</v>
      </c>
      <c r="F104" s="1651">
        <v>0</v>
      </c>
      <c r="G104" s="1651">
        <v>0</v>
      </c>
      <c r="H104" s="198">
        <v>0</v>
      </c>
      <c r="I104" s="197">
        <v>0</v>
      </c>
      <c r="J104" s="1078">
        <v>0</v>
      </c>
      <c r="K104" s="1092">
        <v>0</v>
      </c>
      <c r="L104" s="1078">
        <v>0</v>
      </c>
      <c r="M104" s="1078">
        <v>0</v>
      </c>
      <c r="N104" s="1078">
        <v>0</v>
      </c>
      <c r="AH104" s="1102"/>
      <c r="AI104" s="203"/>
      <c r="AJ104" s="1102"/>
      <c r="AK104" s="203"/>
      <c r="AL104" s="1105"/>
    </row>
    <row r="105" spans="2:38" ht="21" customHeight="1">
      <c r="B105" s="1091" t="s">
        <v>622</v>
      </c>
      <c r="C105" s="1651">
        <v>0</v>
      </c>
      <c r="D105" s="1651">
        <v>0</v>
      </c>
      <c r="E105" s="1092">
        <v>0</v>
      </c>
      <c r="F105" s="1651">
        <v>0</v>
      </c>
      <c r="G105" s="1651">
        <v>0</v>
      </c>
      <c r="H105" s="198">
        <v>0</v>
      </c>
      <c r="I105" s="197">
        <v>0</v>
      </c>
      <c r="J105" s="1078">
        <v>0</v>
      </c>
      <c r="K105" s="1092">
        <v>0</v>
      </c>
      <c r="L105" s="1078">
        <v>0</v>
      </c>
      <c r="M105" s="1078">
        <v>0</v>
      </c>
      <c r="N105" s="1078">
        <v>0</v>
      </c>
      <c r="AH105" s="1102"/>
      <c r="AI105" s="203"/>
      <c r="AJ105" s="1102"/>
      <c r="AK105" s="203"/>
      <c r="AL105" s="1105"/>
    </row>
    <row r="106" spans="2:38" ht="21" customHeight="1">
      <c r="B106" s="1091" t="s">
        <v>623</v>
      </c>
      <c r="C106" s="1651">
        <v>0</v>
      </c>
      <c r="D106" s="1651">
        <v>0</v>
      </c>
      <c r="E106" s="1092">
        <v>0</v>
      </c>
      <c r="F106" s="1651">
        <v>0</v>
      </c>
      <c r="G106" s="1651">
        <v>0</v>
      </c>
      <c r="H106" s="198">
        <v>0</v>
      </c>
      <c r="I106" s="197">
        <v>0</v>
      </c>
      <c r="J106" s="1078">
        <v>0</v>
      </c>
      <c r="K106" s="1092">
        <v>0</v>
      </c>
      <c r="L106" s="1078">
        <v>0</v>
      </c>
      <c r="M106" s="1078">
        <v>0</v>
      </c>
      <c r="N106" s="1078">
        <v>0</v>
      </c>
      <c r="AH106" s="1102"/>
      <c r="AI106" s="203"/>
      <c r="AJ106" s="1102"/>
      <c r="AK106" s="203"/>
      <c r="AL106" s="1105"/>
    </row>
    <row r="107" spans="2:38" ht="21" customHeight="1">
      <c r="B107" s="1091" t="s">
        <v>624</v>
      </c>
      <c r="C107" s="1651">
        <v>0</v>
      </c>
      <c r="D107" s="1651">
        <v>0</v>
      </c>
      <c r="E107" s="1092">
        <v>0</v>
      </c>
      <c r="F107" s="1651">
        <v>0</v>
      </c>
      <c r="G107" s="1651">
        <v>0</v>
      </c>
      <c r="H107" s="198">
        <v>0</v>
      </c>
      <c r="I107" s="197">
        <v>0</v>
      </c>
      <c r="J107" s="1078">
        <v>0</v>
      </c>
      <c r="K107" s="1092">
        <v>0</v>
      </c>
      <c r="L107" s="1078">
        <v>0</v>
      </c>
      <c r="M107" s="1078">
        <v>0</v>
      </c>
      <c r="N107" s="1078">
        <v>0</v>
      </c>
      <c r="AH107" s="1102"/>
      <c r="AI107" s="203"/>
      <c r="AJ107" s="1102"/>
      <c r="AK107" s="203"/>
      <c r="AL107" s="1105"/>
    </row>
    <row r="108" spans="2:38" ht="21" customHeight="1">
      <c r="B108" s="1091" t="s">
        <v>625</v>
      </c>
      <c r="C108" s="1651">
        <v>0</v>
      </c>
      <c r="D108" s="1651">
        <v>0</v>
      </c>
      <c r="E108" s="1092">
        <v>0</v>
      </c>
      <c r="F108" s="1651">
        <v>0</v>
      </c>
      <c r="G108" s="1651">
        <v>0</v>
      </c>
      <c r="H108" s="198">
        <v>0</v>
      </c>
      <c r="I108" s="197">
        <v>0</v>
      </c>
      <c r="J108" s="1078">
        <v>0</v>
      </c>
      <c r="K108" s="1092">
        <v>0</v>
      </c>
      <c r="L108" s="1078">
        <v>0</v>
      </c>
      <c r="M108" s="1078">
        <v>0</v>
      </c>
      <c r="N108" s="1078">
        <v>0</v>
      </c>
      <c r="AH108" s="1102"/>
      <c r="AI108" s="203"/>
      <c r="AJ108" s="1102"/>
      <c r="AK108" s="203"/>
      <c r="AL108" s="1105"/>
    </row>
    <row r="109" spans="2:38" ht="21" customHeight="1">
      <c r="B109" s="1091" t="s">
        <v>626</v>
      </c>
      <c r="C109" s="1651">
        <v>0</v>
      </c>
      <c r="D109" s="1651">
        <v>0</v>
      </c>
      <c r="E109" s="1092">
        <v>0</v>
      </c>
      <c r="F109" s="1651">
        <v>0</v>
      </c>
      <c r="G109" s="1651">
        <v>0</v>
      </c>
      <c r="H109" s="198">
        <v>0</v>
      </c>
      <c r="I109" s="197">
        <v>0</v>
      </c>
      <c r="J109" s="1078">
        <v>0</v>
      </c>
      <c r="K109" s="1092">
        <v>0</v>
      </c>
      <c r="L109" s="1078">
        <v>0</v>
      </c>
      <c r="M109" s="1078">
        <v>0</v>
      </c>
      <c r="N109" s="1078">
        <v>0</v>
      </c>
      <c r="AH109" s="1102"/>
      <c r="AI109" s="203"/>
      <c r="AJ109" s="1102"/>
      <c r="AK109" s="203"/>
      <c r="AL109" s="1105"/>
    </row>
    <row r="110" spans="2:38" ht="21" customHeight="1">
      <c r="B110" s="1091" t="s">
        <v>627</v>
      </c>
      <c r="C110" s="1651">
        <v>0</v>
      </c>
      <c r="D110" s="1651">
        <v>0</v>
      </c>
      <c r="E110" s="1092">
        <v>0</v>
      </c>
      <c r="F110" s="1651">
        <v>0</v>
      </c>
      <c r="G110" s="1651">
        <v>0</v>
      </c>
      <c r="H110" s="198">
        <v>0</v>
      </c>
      <c r="I110" s="197">
        <v>0</v>
      </c>
      <c r="J110" s="1078">
        <v>0</v>
      </c>
      <c r="K110" s="1092">
        <v>0</v>
      </c>
      <c r="L110" s="1078">
        <v>0</v>
      </c>
      <c r="M110" s="1078">
        <v>0</v>
      </c>
      <c r="N110" s="1078">
        <v>0</v>
      </c>
      <c r="AH110" s="1102"/>
      <c r="AI110" s="203"/>
      <c r="AJ110" s="1102"/>
      <c r="AK110" s="203"/>
      <c r="AL110" s="1105"/>
    </row>
    <row r="111" spans="2:38" ht="21" customHeight="1">
      <c r="B111" s="1091">
        <v>66</v>
      </c>
      <c r="C111" s="1651">
        <v>0</v>
      </c>
      <c r="D111" s="1651">
        <v>0</v>
      </c>
      <c r="E111" s="1092">
        <v>0</v>
      </c>
      <c r="F111" s="1651">
        <v>0</v>
      </c>
      <c r="G111" s="1651">
        <v>0</v>
      </c>
      <c r="H111" s="198">
        <v>0</v>
      </c>
      <c r="I111" s="197">
        <v>0</v>
      </c>
      <c r="J111" s="1078">
        <v>0</v>
      </c>
      <c r="K111" s="1092">
        <v>0</v>
      </c>
      <c r="L111" s="1078">
        <v>0</v>
      </c>
      <c r="M111" s="1078">
        <v>0</v>
      </c>
      <c r="N111" s="1078">
        <v>0</v>
      </c>
      <c r="AH111" s="1102"/>
      <c r="AI111" s="203"/>
      <c r="AJ111" s="1102"/>
      <c r="AK111" s="203"/>
      <c r="AL111" s="1105"/>
    </row>
    <row r="112" spans="2:38" ht="21" customHeight="1">
      <c r="B112" s="1091">
        <v>67</v>
      </c>
      <c r="C112" s="1651">
        <v>0</v>
      </c>
      <c r="D112" s="1651">
        <v>0</v>
      </c>
      <c r="E112" s="1092">
        <v>0</v>
      </c>
      <c r="F112" s="1651">
        <v>0</v>
      </c>
      <c r="G112" s="1651">
        <v>0</v>
      </c>
      <c r="H112" s="198">
        <v>0</v>
      </c>
      <c r="I112" s="197">
        <v>0</v>
      </c>
      <c r="J112" s="1078">
        <v>0</v>
      </c>
      <c r="K112" s="1092">
        <v>0</v>
      </c>
      <c r="L112" s="1078">
        <v>0</v>
      </c>
      <c r="M112" s="1078">
        <v>0</v>
      </c>
      <c r="N112" s="1078">
        <v>0</v>
      </c>
      <c r="AH112" s="1102"/>
      <c r="AI112" s="203"/>
      <c r="AJ112" s="1102"/>
      <c r="AK112" s="203"/>
      <c r="AL112" s="1105"/>
    </row>
    <row r="113" spans="2:38" ht="21" customHeight="1">
      <c r="B113" s="1091">
        <v>68</v>
      </c>
      <c r="C113" s="1651">
        <v>0</v>
      </c>
      <c r="D113" s="1651">
        <v>0</v>
      </c>
      <c r="E113" s="1092">
        <v>0</v>
      </c>
      <c r="F113" s="1651">
        <v>0</v>
      </c>
      <c r="G113" s="1651">
        <v>0</v>
      </c>
      <c r="H113" s="198">
        <v>0</v>
      </c>
      <c r="I113" s="197">
        <v>0</v>
      </c>
      <c r="J113" s="1078">
        <v>0</v>
      </c>
      <c r="K113" s="1092">
        <v>0</v>
      </c>
      <c r="L113" s="1078">
        <v>0</v>
      </c>
      <c r="M113" s="1078">
        <v>0</v>
      </c>
      <c r="N113" s="1078">
        <v>0</v>
      </c>
      <c r="AH113" s="1102"/>
      <c r="AI113" s="203"/>
      <c r="AJ113" s="1102"/>
      <c r="AK113" s="203"/>
      <c r="AL113" s="1105"/>
    </row>
    <row r="114" spans="2:38" ht="21" customHeight="1">
      <c r="B114" s="1094" t="s">
        <v>447</v>
      </c>
      <c r="C114" s="1095">
        <v>5759</v>
      </c>
      <c r="D114" s="1095">
        <v>3477</v>
      </c>
      <c r="E114" s="1095">
        <v>9236</v>
      </c>
      <c r="F114" s="1095">
        <v>109</v>
      </c>
      <c r="G114" s="1095">
        <v>132</v>
      </c>
      <c r="H114" s="1095">
        <v>241</v>
      </c>
      <c r="I114" s="1095">
        <v>0</v>
      </c>
      <c r="J114" s="1095">
        <v>0</v>
      </c>
      <c r="K114" s="1095">
        <v>0</v>
      </c>
      <c r="L114" s="1095">
        <v>5868</v>
      </c>
      <c r="M114" s="1095">
        <v>3609</v>
      </c>
      <c r="N114" s="1095">
        <v>9477</v>
      </c>
      <c r="AH114" s="1102"/>
      <c r="AI114" s="203"/>
      <c r="AJ114" s="1102"/>
      <c r="AK114" s="203"/>
      <c r="AL114" s="1105"/>
    </row>
    <row r="115" spans="2:38" ht="21" customHeight="1">
      <c r="AH115" s="1102"/>
      <c r="AI115" s="203"/>
      <c r="AJ115" s="1102"/>
      <c r="AK115" s="203"/>
      <c r="AL115" s="1105"/>
    </row>
    <row r="116" spans="2:38" ht="21" customHeight="1">
      <c r="AH116" s="1102"/>
      <c r="AI116" s="203"/>
      <c r="AJ116" s="1102"/>
      <c r="AK116" s="203"/>
      <c r="AL116" s="1105"/>
    </row>
    <row r="117" spans="2:38" ht="21" customHeight="1">
      <c r="C117" s="1103"/>
      <c r="D117" s="1103">
        <v>18472</v>
      </c>
      <c r="AH117" s="1102"/>
      <c r="AI117" s="203"/>
      <c r="AJ117" s="1102"/>
      <c r="AK117" s="203"/>
      <c r="AL117" s="1105"/>
    </row>
    <row r="118" spans="2:38" ht="21" customHeight="1">
      <c r="AH118" s="1102"/>
      <c r="AI118" s="203"/>
      <c r="AJ118" s="1102"/>
      <c r="AK118" s="203"/>
      <c r="AL118" s="1105"/>
    </row>
    <row r="119" spans="2:38" ht="21" customHeight="1">
      <c r="D119" s="1103">
        <v>45188</v>
      </c>
      <c r="AH119" s="1102"/>
      <c r="AI119" s="203"/>
      <c r="AJ119" s="1102"/>
      <c r="AK119" s="203"/>
      <c r="AL119" s="1105"/>
    </row>
    <row r="120" spans="2:38" ht="21" customHeight="1">
      <c r="D120" s="1098" t="s">
        <v>628</v>
      </c>
      <c r="AH120" s="1102"/>
      <c r="AI120" s="203"/>
      <c r="AJ120" s="1102"/>
      <c r="AK120" s="203"/>
      <c r="AL120" s="1105"/>
    </row>
    <row r="121" spans="2:38" ht="21" customHeight="1">
      <c r="AH121" s="1102"/>
      <c r="AI121" s="203"/>
      <c r="AJ121" s="1102"/>
      <c r="AK121" s="203"/>
      <c r="AL121" s="1105"/>
    </row>
    <row r="122" spans="2:38" ht="21" customHeight="1">
      <c r="AH122" s="1102"/>
      <c r="AI122" s="203"/>
      <c r="AJ122" s="1102"/>
      <c r="AK122" s="203"/>
      <c r="AL122" s="1105"/>
    </row>
    <row r="123" spans="2:38" ht="21" customHeight="1">
      <c r="AH123" s="1102"/>
      <c r="AI123" s="203"/>
      <c r="AJ123" s="1102"/>
      <c r="AK123" s="203"/>
      <c r="AL123" s="1105"/>
    </row>
    <row r="124" spans="2:38" ht="21" customHeight="1">
      <c r="AH124" s="1102"/>
      <c r="AI124" s="203"/>
      <c r="AJ124" s="1102"/>
      <c r="AK124" s="203"/>
      <c r="AL124" s="1105"/>
    </row>
    <row r="125" spans="2:38" ht="21" customHeight="1">
      <c r="AH125" s="1102"/>
      <c r="AI125" s="203"/>
      <c r="AJ125" s="1102"/>
      <c r="AK125" s="203"/>
      <c r="AL125" s="1105"/>
    </row>
    <row r="126" spans="2:38" ht="21" customHeight="1">
      <c r="AH126" s="1102"/>
      <c r="AI126" s="203"/>
      <c r="AJ126" s="1102"/>
      <c r="AK126" s="203"/>
      <c r="AL126" s="1105"/>
    </row>
    <row r="127" spans="2:38" ht="21" customHeight="1">
      <c r="AH127" s="1102"/>
      <c r="AI127" s="203"/>
      <c r="AJ127" s="1102"/>
      <c r="AK127" s="203"/>
      <c r="AL127" s="1105"/>
    </row>
    <row r="128" spans="2:38" ht="21" customHeight="1">
      <c r="AH128" s="1102"/>
      <c r="AI128" s="203"/>
      <c r="AJ128" s="1102"/>
      <c r="AK128" s="203"/>
      <c r="AL128" s="1105"/>
    </row>
    <row r="129" spans="34:38" ht="21" customHeight="1">
      <c r="AH129" s="1102"/>
      <c r="AI129" s="203"/>
      <c r="AJ129" s="1102"/>
      <c r="AK129" s="203"/>
      <c r="AL129" s="1105"/>
    </row>
    <row r="130" spans="34:38" ht="21" customHeight="1">
      <c r="AH130" s="1102"/>
      <c r="AI130" s="203"/>
      <c r="AJ130" s="1102"/>
      <c r="AK130" s="203"/>
      <c r="AL130" s="1105"/>
    </row>
    <row r="131" spans="34:38" ht="21" customHeight="1">
      <c r="AH131" s="1102"/>
      <c r="AI131" s="203"/>
      <c r="AJ131" s="1102"/>
      <c r="AK131" s="203"/>
      <c r="AL131" s="1105"/>
    </row>
    <row r="132" spans="34:38" ht="21" customHeight="1">
      <c r="AH132" s="1102"/>
      <c r="AI132" s="203"/>
      <c r="AJ132" s="1102"/>
      <c r="AK132" s="203"/>
      <c r="AL132" s="1105"/>
    </row>
    <row r="133" spans="34:38" ht="21" customHeight="1">
      <c r="AH133" s="1102"/>
      <c r="AI133" s="203"/>
      <c r="AJ133" s="1102"/>
      <c r="AK133" s="203"/>
      <c r="AL133" s="1105"/>
    </row>
    <row r="134" spans="34:38" ht="21" customHeight="1">
      <c r="AH134" s="1102"/>
      <c r="AI134" s="203"/>
      <c r="AJ134" s="1102"/>
      <c r="AK134" s="203"/>
      <c r="AL134" s="1105"/>
    </row>
    <row r="135" spans="34:38" ht="21" customHeight="1">
      <c r="AH135" s="1102"/>
      <c r="AI135" s="203"/>
      <c r="AJ135" s="1102"/>
      <c r="AK135" s="203"/>
      <c r="AL135" s="1105"/>
    </row>
    <row r="136" spans="34:38" ht="21" customHeight="1">
      <c r="AH136" s="1102"/>
      <c r="AI136" s="203"/>
      <c r="AJ136" s="1102"/>
      <c r="AK136" s="203"/>
      <c r="AL136" s="1105"/>
    </row>
    <row r="137" spans="34:38" ht="21" customHeight="1">
      <c r="AH137" s="1102"/>
      <c r="AI137" s="203"/>
      <c r="AJ137" s="1102"/>
      <c r="AK137" s="203"/>
      <c r="AL137" s="1105"/>
    </row>
    <row r="138" spans="34:38" ht="21" customHeight="1">
      <c r="AH138" s="1102"/>
      <c r="AI138" s="203"/>
      <c r="AJ138" s="1102"/>
      <c r="AK138" s="203"/>
      <c r="AL138" s="1105"/>
    </row>
    <row r="139" spans="34:38" ht="21" customHeight="1">
      <c r="AH139" s="1102"/>
      <c r="AI139" s="203"/>
      <c r="AJ139" s="1102"/>
      <c r="AK139" s="203"/>
      <c r="AL139" s="1105"/>
    </row>
    <row r="140" spans="34:38" ht="21" customHeight="1">
      <c r="AH140" s="1102"/>
      <c r="AI140" s="203"/>
      <c r="AJ140" s="1102"/>
      <c r="AK140" s="203"/>
      <c r="AL140" s="1105"/>
    </row>
    <row r="141" spans="34:38" ht="21" customHeight="1">
      <c r="AH141" s="1102"/>
      <c r="AI141" s="203"/>
      <c r="AJ141" s="1102"/>
      <c r="AK141" s="203"/>
      <c r="AL141" s="1105"/>
    </row>
    <row r="142" spans="34:38" ht="21" customHeight="1">
      <c r="AH142" s="1102"/>
      <c r="AI142" s="203"/>
      <c r="AJ142" s="1102"/>
      <c r="AK142" s="203"/>
      <c r="AL142" s="1105"/>
    </row>
    <row r="143" spans="34:38" ht="21" customHeight="1">
      <c r="AH143" s="1102"/>
      <c r="AI143" s="203"/>
      <c r="AJ143" s="1102"/>
      <c r="AK143" s="203"/>
      <c r="AL143" s="1105"/>
    </row>
    <row r="144" spans="34:38" ht="21" customHeight="1">
      <c r="AH144" s="1102"/>
      <c r="AI144" s="203"/>
      <c r="AJ144" s="1102"/>
      <c r="AK144" s="203"/>
      <c r="AL144" s="1105"/>
    </row>
    <row r="145" spans="34:38" ht="21" customHeight="1">
      <c r="AH145" s="1102"/>
      <c r="AI145" s="203"/>
      <c r="AJ145" s="1102"/>
      <c r="AK145" s="203"/>
      <c r="AL145" s="1105"/>
    </row>
    <row r="146" spans="34:38" ht="21" customHeight="1">
      <c r="AH146" s="1102"/>
      <c r="AI146" s="203"/>
      <c r="AJ146" s="1102"/>
      <c r="AK146" s="203"/>
      <c r="AL146" s="1105"/>
    </row>
    <row r="147" spans="34:38" ht="21" customHeight="1">
      <c r="AH147" s="1102"/>
      <c r="AI147" s="203"/>
      <c r="AJ147" s="1102"/>
      <c r="AK147" s="203"/>
      <c r="AL147" s="1105"/>
    </row>
    <row r="148" spans="34:38" ht="21" customHeight="1">
      <c r="AH148" s="1102"/>
      <c r="AI148" s="203"/>
      <c r="AJ148" s="1102"/>
      <c r="AK148" s="203"/>
      <c r="AL148" s="1105"/>
    </row>
    <row r="149" spans="34:38" ht="21" customHeight="1">
      <c r="AH149" s="1102"/>
      <c r="AI149" s="203"/>
      <c r="AJ149" s="1102"/>
      <c r="AK149" s="203"/>
      <c r="AL149" s="1105"/>
    </row>
    <row r="150" spans="34:38" ht="21" customHeight="1">
      <c r="AH150" s="1102"/>
      <c r="AI150" s="203"/>
      <c r="AJ150" s="1102"/>
      <c r="AK150" s="203"/>
      <c r="AL150" s="1105"/>
    </row>
    <row r="151" spans="34:38" ht="21" customHeight="1">
      <c r="AH151" s="1102"/>
      <c r="AI151" s="203"/>
      <c r="AJ151" s="1102"/>
      <c r="AK151" s="203"/>
      <c r="AL151" s="1105"/>
    </row>
    <row r="152" spans="34:38" ht="21" customHeight="1">
      <c r="AH152" s="1102"/>
      <c r="AI152" s="203"/>
      <c r="AJ152" s="1102"/>
      <c r="AK152" s="203"/>
      <c r="AL152" s="1105"/>
    </row>
    <row r="153" spans="34:38" ht="21" customHeight="1">
      <c r="AH153" s="1102"/>
      <c r="AI153" s="203"/>
      <c r="AJ153" s="1102"/>
      <c r="AK153" s="203"/>
      <c r="AL153" s="1105"/>
    </row>
    <row r="154" spans="34:38" ht="21" customHeight="1">
      <c r="AH154" s="1102"/>
      <c r="AI154" s="203"/>
      <c r="AJ154" s="1102"/>
      <c r="AK154" s="203"/>
      <c r="AL154" s="1105"/>
    </row>
    <row r="155" spans="34:38" ht="21" customHeight="1">
      <c r="AH155" s="1102"/>
      <c r="AI155" s="203"/>
      <c r="AJ155" s="1102"/>
      <c r="AK155" s="203"/>
      <c r="AL155" s="1105"/>
    </row>
    <row r="156" spans="34:38" ht="21" customHeight="1">
      <c r="AH156" s="1102"/>
      <c r="AI156" s="203"/>
      <c r="AJ156" s="1102"/>
      <c r="AK156" s="203"/>
      <c r="AL156" s="1105"/>
    </row>
    <row r="157" spans="34:38" ht="21" customHeight="1">
      <c r="AH157" s="1102"/>
      <c r="AI157" s="203"/>
      <c r="AJ157" s="1102"/>
      <c r="AK157" s="203"/>
      <c r="AL157" s="1105"/>
    </row>
    <row r="158" spans="34:38" ht="21" customHeight="1">
      <c r="AH158" s="1102"/>
      <c r="AI158" s="203"/>
      <c r="AJ158" s="1102"/>
      <c r="AK158" s="203"/>
      <c r="AL158" s="1105"/>
    </row>
    <row r="159" spans="34:38" ht="21" customHeight="1">
      <c r="AH159" s="1102"/>
      <c r="AI159" s="203"/>
      <c r="AJ159" s="1102"/>
      <c r="AK159" s="203"/>
      <c r="AL159" s="1105"/>
    </row>
    <row r="160" spans="34:38" ht="21" customHeight="1">
      <c r="AH160" s="1102"/>
      <c r="AI160" s="203"/>
      <c r="AJ160" s="1102"/>
      <c r="AK160" s="203"/>
      <c r="AL160" s="1105"/>
    </row>
    <row r="161" spans="34:38" ht="21" customHeight="1">
      <c r="AH161" s="1102"/>
      <c r="AI161" s="203"/>
      <c r="AJ161" s="1102"/>
      <c r="AK161" s="203"/>
      <c r="AL161" s="1105"/>
    </row>
    <row r="162" spans="34:38" ht="21" customHeight="1">
      <c r="AH162" s="1102"/>
      <c r="AI162" s="203"/>
      <c r="AJ162" s="1102"/>
      <c r="AK162" s="203"/>
      <c r="AL162" s="1105"/>
    </row>
    <row r="163" spans="34:38" ht="21" customHeight="1">
      <c r="AH163" s="1102"/>
      <c r="AI163" s="203"/>
      <c r="AJ163" s="1102"/>
      <c r="AK163" s="203"/>
      <c r="AL163" s="1105"/>
    </row>
    <row r="164" spans="34:38" ht="21" customHeight="1">
      <c r="AH164" s="1102"/>
      <c r="AI164" s="203"/>
      <c r="AJ164" s="1102"/>
      <c r="AK164" s="203"/>
      <c r="AL164" s="1105"/>
    </row>
    <row r="165" spans="34:38" ht="21" customHeight="1">
      <c r="AH165" s="1102"/>
      <c r="AI165" s="203"/>
      <c r="AJ165" s="1102"/>
      <c r="AK165" s="203"/>
      <c r="AL165" s="1105"/>
    </row>
    <row r="166" spans="34:38" ht="21" customHeight="1">
      <c r="AH166" s="1102"/>
      <c r="AI166" s="203"/>
      <c r="AJ166" s="1102"/>
      <c r="AK166" s="203"/>
      <c r="AL166" s="1105"/>
    </row>
    <row r="167" spans="34:38" ht="21" customHeight="1">
      <c r="AH167" s="1102"/>
      <c r="AI167" s="203"/>
      <c r="AJ167" s="1102"/>
      <c r="AK167" s="203"/>
      <c r="AL167" s="1105"/>
    </row>
    <row r="168" spans="34:38" ht="21" customHeight="1">
      <c r="AH168" s="1102"/>
      <c r="AI168" s="203"/>
      <c r="AJ168" s="1102"/>
      <c r="AK168" s="203"/>
      <c r="AL168" s="1105"/>
    </row>
    <row r="169" spans="34:38" ht="21" customHeight="1">
      <c r="AH169" s="1102"/>
      <c r="AI169" s="203"/>
      <c r="AJ169" s="1102"/>
      <c r="AK169" s="203"/>
      <c r="AL169" s="1105"/>
    </row>
    <row r="170" spans="34:38" ht="21" customHeight="1">
      <c r="AH170" s="1102"/>
      <c r="AI170" s="203"/>
      <c r="AJ170" s="1102"/>
      <c r="AK170" s="203"/>
      <c r="AL170" s="1105"/>
    </row>
    <row r="171" spans="34:38" ht="21" customHeight="1">
      <c r="AH171" s="1102"/>
      <c r="AI171" s="203"/>
      <c r="AJ171" s="1102"/>
      <c r="AK171" s="203"/>
      <c r="AL171" s="1105"/>
    </row>
    <row r="172" spans="34:38" ht="21" customHeight="1">
      <c r="AH172" s="1102"/>
      <c r="AI172" s="203"/>
      <c r="AJ172" s="1102"/>
      <c r="AK172" s="203"/>
      <c r="AL172" s="1105"/>
    </row>
    <row r="173" spans="34:38" ht="21" customHeight="1">
      <c r="AH173" s="1102"/>
      <c r="AI173" s="203"/>
      <c r="AJ173" s="1102"/>
      <c r="AK173" s="203"/>
      <c r="AL173" s="1105"/>
    </row>
    <row r="174" spans="34:38" ht="21" customHeight="1">
      <c r="AH174" s="1102"/>
      <c r="AI174" s="203"/>
      <c r="AJ174" s="1102"/>
      <c r="AK174" s="203"/>
      <c r="AL174" s="1105"/>
    </row>
    <row r="175" spans="34:38" ht="21" customHeight="1">
      <c r="AH175" s="1102"/>
      <c r="AI175" s="203"/>
      <c r="AJ175" s="1102"/>
      <c r="AK175" s="203"/>
      <c r="AL175" s="1105"/>
    </row>
    <row r="176" spans="34:38" ht="21" customHeight="1">
      <c r="AH176" s="1102"/>
      <c r="AI176" s="203"/>
      <c r="AJ176" s="1102"/>
      <c r="AK176" s="203"/>
      <c r="AL176" s="1105"/>
    </row>
    <row r="177" spans="34:38" ht="21" customHeight="1">
      <c r="AH177" s="1102"/>
      <c r="AI177" s="203"/>
      <c r="AJ177" s="1102"/>
      <c r="AK177" s="203"/>
      <c r="AL177" s="1105"/>
    </row>
    <row r="178" spans="34:38" ht="21" customHeight="1">
      <c r="AH178" s="1102"/>
      <c r="AI178" s="203"/>
      <c r="AJ178" s="1102"/>
      <c r="AK178" s="203"/>
      <c r="AL178" s="1105"/>
    </row>
    <row r="179" spans="34:38" ht="21" customHeight="1">
      <c r="AH179" s="1102"/>
      <c r="AI179" s="203"/>
      <c r="AJ179" s="1102"/>
      <c r="AK179" s="203"/>
      <c r="AL179" s="1105"/>
    </row>
    <row r="180" spans="34:38" ht="21" customHeight="1">
      <c r="AH180" s="1102"/>
      <c r="AI180" s="203"/>
      <c r="AJ180" s="1102"/>
      <c r="AK180" s="203"/>
      <c r="AL180" s="1105"/>
    </row>
    <row r="181" spans="34:38" ht="21" customHeight="1">
      <c r="AH181" s="1102"/>
      <c r="AI181" s="203"/>
      <c r="AJ181" s="1102"/>
      <c r="AK181" s="203"/>
      <c r="AL181" s="1105"/>
    </row>
    <row r="182" spans="34:38" ht="21" customHeight="1">
      <c r="AH182" s="1102"/>
      <c r="AI182" s="203"/>
      <c r="AJ182" s="1102"/>
      <c r="AK182" s="203"/>
      <c r="AL182" s="1105"/>
    </row>
    <row r="183" spans="34:38" ht="21" customHeight="1">
      <c r="AH183" s="1102"/>
      <c r="AI183" s="203"/>
      <c r="AJ183" s="1102"/>
      <c r="AK183" s="203"/>
      <c r="AL183" s="1105"/>
    </row>
    <row r="184" spans="34:38" ht="21" customHeight="1">
      <c r="AH184" s="1102"/>
      <c r="AI184" s="203"/>
      <c r="AJ184" s="1102"/>
      <c r="AK184" s="203"/>
      <c r="AL184" s="1105"/>
    </row>
    <row r="185" spans="34:38" ht="21" customHeight="1">
      <c r="AH185" s="1102"/>
      <c r="AI185" s="203"/>
      <c r="AJ185" s="1102"/>
      <c r="AK185" s="203"/>
      <c r="AL185" s="1105"/>
    </row>
    <row r="186" spans="34:38" ht="21" customHeight="1">
      <c r="AH186" s="1102"/>
      <c r="AI186" s="203"/>
      <c r="AJ186" s="1102"/>
      <c r="AK186" s="203"/>
      <c r="AL186" s="1105"/>
    </row>
    <row r="187" spans="34:38" ht="21" customHeight="1">
      <c r="AH187" s="1102"/>
      <c r="AI187" s="203"/>
      <c r="AJ187" s="1102"/>
      <c r="AK187" s="203"/>
      <c r="AL187" s="1105"/>
    </row>
    <row r="188" spans="34:38" ht="21" customHeight="1">
      <c r="AH188" s="1102"/>
      <c r="AI188" s="203"/>
      <c r="AJ188" s="1102"/>
      <c r="AK188" s="203"/>
      <c r="AL188" s="1105"/>
    </row>
    <row r="189" spans="34:38" ht="21" customHeight="1">
      <c r="AH189" s="1102"/>
      <c r="AI189" s="203"/>
      <c r="AJ189" s="1102"/>
      <c r="AK189" s="203"/>
      <c r="AL189" s="1105"/>
    </row>
    <row r="190" spans="34:38" ht="21" customHeight="1">
      <c r="AH190" s="1102"/>
      <c r="AI190" s="203"/>
      <c r="AJ190" s="1102"/>
      <c r="AK190" s="203"/>
      <c r="AL190" s="1105"/>
    </row>
    <row r="191" spans="34:38" ht="21" customHeight="1">
      <c r="AH191" s="1102"/>
      <c r="AI191" s="203"/>
      <c r="AJ191" s="1102"/>
      <c r="AK191" s="203"/>
      <c r="AL191" s="1105"/>
    </row>
    <row r="192" spans="34:38" ht="21" customHeight="1">
      <c r="AH192" s="1102"/>
      <c r="AI192" s="203"/>
      <c r="AJ192" s="1102"/>
      <c r="AK192" s="203"/>
      <c r="AL192" s="1105"/>
    </row>
    <row r="193" spans="34:38" ht="21" customHeight="1">
      <c r="AH193" s="1102"/>
      <c r="AI193" s="203"/>
      <c r="AJ193" s="1102"/>
      <c r="AK193" s="203"/>
      <c r="AL193" s="1105"/>
    </row>
    <row r="194" spans="34:38" ht="21" customHeight="1">
      <c r="AH194" s="1102"/>
      <c r="AI194" s="203"/>
      <c r="AJ194" s="1102"/>
      <c r="AK194" s="203"/>
      <c r="AL194" s="1105"/>
    </row>
    <row r="195" spans="34:38" ht="21" customHeight="1">
      <c r="AH195" s="1102"/>
      <c r="AI195" s="203"/>
      <c r="AJ195" s="1102"/>
      <c r="AK195" s="203"/>
      <c r="AL195" s="1105"/>
    </row>
    <row r="196" spans="34:38" ht="21" customHeight="1">
      <c r="AH196" s="1102"/>
      <c r="AI196" s="203"/>
      <c r="AJ196" s="1102"/>
      <c r="AK196" s="203"/>
      <c r="AL196" s="1105"/>
    </row>
    <row r="197" spans="34:38" ht="21" customHeight="1">
      <c r="AH197" s="1102"/>
      <c r="AI197" s="203"/>
      <c r="AJ197" s="1102"/>
      <c r="AK197" s="203"/>
      <c r="AL197" s="1105"/>
    </row>
    <row r="198" spans="34:38" ht="21" customHeight="1">
      <c r="AH198" s="1102"/>
      <c r="AI198" s="203"/>
      <c r="AJ198" s="1102"/>
      <c r="AK198" s="203"/>
      <c r="AL198" s="1105"/>
    </row>
    <row r="199" spans="34:38" ht="21" customHeight="1">
      <c r="AH199" s="1102"/>
      <c r="AI199" s="203"/>
      <c r="AJ199" s="1102"/>
      <c r="AK199" s="203"/>
      <c r="AL199" s="1105"/>
    </row>
    <row r="200" spans="34:38" ht="21" customHeight="1">
      <c r="AH200" s="1102"/>
      <c r="AI200" s="203"/>
      <c r="AJ200" s="1102"/>
      <c r="AK200" s="203"/>
      <c r="AL200" s="1105"/>
    </row>
    <row r="201" spans="34:38" ht="21" customHeight="1">
      <c r="AH201" s="1102"/>
      <c r="AI201" s="203"/>
      <c r="AJ201" s="1102"/>
      <c r="AK201" s="203"/>
      <c r="AL201" s="1105"/>
    </row>
    <row r="202" spans="34:38" ht="21" customHeight="1">
      <c r="AH202" s="1102"/>
      <c r="AI202" s="203"/>
      <c r="AJ202" s="1102"/>
      <c r="AK202" s="203"/>
      <c r="AL202" s="1105"/>
    </row>
    <row r="203" spans="34:38" ht="21" customHeight="1">
      <c r="AH203" s="1102"/>
      <c r="AI203" s="203"/>
      <c r="AJ203" s="1102"/>
      <c r="AK203" s="203"/>
      <c r="AL203" s="1105"/>
    </row>
    <row r="204" spans="34:38" ht="21" customHeight="1">
      <c r="AH204" s="1102"/>
      <c r="AI204" s="203"/>
      <c r="AJ204" s="1102"/>
      <c r="AK204" s="203"/>
      <c r="AL204" s="1105"/>
    </row>
    <row r="205" spans="34:38" ht="21" customHeight="1">
      <c r="AH205" s="1102"/>
      <c r="AI205" s="203"/>
      <c r="AJ205" s="1102"/>
      <c r="AK205" s="203"/>
      <c r="AL205" s="1105"/>
    </row>
    <row r="206" spans="34:38" ht="21" customHeight="1">
      <c r="AH206" s="1102"/>
      <c r="AI206" s="203"/>
      <c r="AJ206" s="1102"/>
      <c r="AK206" s="203"/>
      <c r="AL206" s="1105"/>
    </row>
    <row r="207" spans="34:38" ht="21" customHeight="1">
      <c r="AH207" s="1102"/>
      <c r="AI207" s="203"/>
      <c r="AJ207" s="1102"/>
      <c r="AK207" s="203"/>
      <c r="AL207" s="1105"/>
    </row>
    <row r="208" spans="34:38" ht="21" customHeight="1">
      <c r="AH208" s="1102"/>
      <c r="AI208" s="203"/>
      <c r="AJ208" s="1102"/>
      <c r="AK208" s="203"/>
      <c r="AL208" s="1105"/>
    </row>
    <row r="209" spans="34:38" ht="21" customHeight="1">
      <c r="AH209" s="1102"/>
      <c r="AI209" s="203"/>
      <c r="AJ209" s="1102"/>
      <c r="AK209" s="203"/>
      <c r="AL209" s="1105"/>
    </row>
    <row r="210" spans="34:38" ht="21" customHeight="1">
      <c r="AH210" s="1102"/>
      <c r="AI210" s="203"/>
      <c r="AJ210" s="1102"/>
      <c r="AK210" s="203"/>
      <c r="AL210" s="1105"/>
    </row>
    <row r="211" spans="34:38" ht="21" customHeight="1">
      <c r="AH211" s="1102"/>
      <c r="AI211" s="203"/>
      <c r="AJ211" s="1102"/>
      <c r="AK211" s="203"/>
      <c r="AL211" s="1105"/>
    </row>
    <row r="212" spans="34:38" ht="21" customHeight="1">
      <c r="AH212" s="1102"/>
      <c r="AI212" s="203"/>
      <c r="AJ212" s="1102"/>
      <c r="AK212" s="203"/>
      <c r="AL212" s="1105"/>
    </row>
    <row r="213" spans="34:38" ht="21" customHeight="1">
      <c r="AH213" s="1102"/>
      <c r="AI213" s="203"/>
      <c r="AJ213" s="1102"/>
      <c r="AK213" s="203"/>
      <c r="AL213" s="1105"/>
    </row>
    <row r="214" spans="34:38" ht="21" customHeight="1">
      <c r="AH214" s="1102"/>
      <c r="AI214" s="203"/>
      <c r="AJ214" s="1102"/>
      <c r="AK214" s="203"/>
      <c r="AL214" s="1105"/>
    </row>
    <row r="215" spans="34:38" ht="21" customHeight="1">
      <c r="AH215" s="1102"/>
      <c r="AI215" s="203"/>
      <c r="AJ215" s="1102"/>
      <c r="AK215" s="203"/>
      <c r="AL215" s="1105"/>
    </row>
    <row r="216" spans="34:38" ht="21" customHeight="1">
      <c r="AH216" s="1102"/>
      <c r="AI216" s="203"/>
      <c r="AJ216" s="1102"/>
      <c r="AK216" s="203"/>
      <c r="AL216" s="1105"/>
    </row>
    <row r="217" spans="34:38" ht="21" customHeight="1">
      <c r="AH217" s="1102"/>
      <c r="AI217" s="203"/>
      <c r="AJ217" s="1102"/>
      <c r="AK217" s="203"/>
      <c r="AL217" s="1105"/>
    </row>
    <row r="218" spans="34:38" ht="21" customHeight="1">
      <c r="AH218" s="1102"/>
      <c r="AI218" s="203"/>
      <c r="AJ218" s="1102"/>
      <c r="AK218" s="203"/>
      <c r="AL218" s="1105"/>
    </row>
    <row r="219" spans="34:38" ht="21" customHeight="1">
      <c r="AH219" s="1102"/>
      <c r="AI219" s="203"/>
      <c r="AJ219" s="1102"/>
      <c r="AK219" s="203"/>
      <c r="AL219" s="1105"/>
    </row>
    <row r="220" spans="34:38" ht="21" customHeight="1">
      <c r="AH220" s="1102"/>
      <c r="AI220" s="203"/>
      <c r="AJ220" s="1102"/>
      <c r="AK220" s="203"/>
      <c r="AL220" s="1105"/>
    </row>
    <row r="221" spans="34:38" ht="21" customHeight="1">
      <c r="AH221" s="1102"/>
      <c r="AI221" s="203"/>
      <c r="AJ221" s="1102"/>
      <c r="AK221" s="203"/>
      <c r="AL221" s="1105"/>
    </row>
    <row r="222" spans="34:38" ht="21" customHeight="1">
      <c r="AH222" s="1102"/>
      <c r="AI222" s="203"/>
      <c r="AJ222" s="1102"/>
      <c r="AK222" s="203"/>
      <c r="AL222" s="1105"/>
    </row>
    <row r="223" spans="34:38" ht="21" customHeight="1">
      <c r="AH223" s="1102"/>
      <c r="AI223" s="203"/>
      <c r="AJ223" s="1102"/>
      <c r="AK223" s="203"/>
      <c r="AL223" s="1105"/>
    </row>
    <row r="224" spans="34:38" ht="21" customHeight="1">
      <c r="AH224" s="1102"/>
      <c r="AI224" s="203"/>
      <c r="AJ224" s="1102"/>
      <c r="AK224" s="203"/>
      <c r="AL224" s="1105"/>
    </row>
    <row r="225" spans="34:38" ht="21" customHeight="1">
      <c r="AH225" s="1102"/>
      <c r="AI225" s="203"/>
      <c r="AJ225" s="1102"/>
      <c r="AK225" s="203"/>
      <c r="AL225" s="1105"/>
    </row>
    <row r="226" spans="34:38" ht="21" customHeight="1">
      <c r="AH226" s="1102"/>
      <c r="AI226" s="203"/>
      <c r="AJ226" s="1102"/>
      <c r="AK226" s="203"/>
      <c r="AL226" s="1105"/>
    </row>
    <row r="227" spans="34:38" ht="21" customHeight="1">
      <c r="AH227" s="1102"/>
      <c r="AI227" s="203"/>
      <c r="AJ227" s="1102"/>
      <c r="AK227" s="203"/>
      <c r="AL227" s="1105"/>
    </row>
    <row r="228" spans="34:38" ht="21" customHeight="1">
      <c r="AH228" s="1102"/>
      <c r="AI228" s="203"/>
      <c r="AJ228" s="1102"/>
      <c r="AK228" s="203"/>
      <c r="AL228" s="1105"/>
    </row>
    <row r="229" spans="34:38" ht="21" customHeight="1">
      <c r="AH229" s="1102"/>
      <c r="AI229" s="203"/>
      <c r="AJ229" s="1102"/>
      <c r="AK229" s="203"/>
      <c r="AL229" s="1105"/>
    </row>
    <row r="230" spans="34:38" ht="21" customHeight="1">
      <c r="AH230" s="1102"/>
      <c r="AI230" s="203"/>
      <c r="AJ230" s="1102"/>
      <c r="AK230" s="203"/>
      <c r="AL230" s="1105"/>
    </row>
    <row r="231" spans="34:38" ht="21" customHeight="1">
      <c r="AH231" s="1102"/>
      <c r="AI231" s="203"/>
      <c r="AJ231" s="1102"/>
      <c r="AK231" s="203"/>
      <c r="AL231" s="1105"/>
    </row>
    <row r="232" spans="34:38" ht="21" customHeight="1">
      <c r="AH232" s="1102"/>
      <c r="AI232" s="203"/>
      <c r="AJ232" s="1102"/>
      <c r="AK232" s="203"/>
      <c r="AL232" s="1105"/>
    </row>
    <row r="233" spans="34:38" ht="21" customHeight="1">
      <c r="AH233" s="1102"/>
      <c r="AI233" s="203"/>
      <c r="AJ233" s="1102"/>
      <c r="AK233" s="203"/>
      <c r="AL233" s="1105"/>
    </row>
    <row r="234" spans="34:38" ht="21" customHeight="1">
      <c r="AH234" s="1102"/>
      <c r="AI234" s="203"/>
      <c r="AJ234" s="1102"/>
      <c r="AK234" s="203"/>
      <c r="AL234" s="1105"/>
    </row>
    <row r="235" spans="34:38" ht="21" customHeight="1">
      <c r="AH235" s="1102"/>
      <c r="AI235" s="203"/>
      <c r="AJ235" s="1102"/>
      <c r="AK235" s="203"/>
      <c r="AL235" s="1105"/>
    </row>
    <row r="236" spans="34:38" ht="21" customHeight="1">
      <c r="AH236" s="1102"/>
      <c r="AI236" s="203"/>
      <c r="AJ236" s="1102"/>
      <c r="AK236" s="203"/>
      <c r="AL236" s="1105"/>
    </row>
    <row r="237" spans="34:38" ht="21" customHeight="1">
      <c r="AH237" s="1102"/>
      <c r="AI237" s="203"/>
      <c r="AJ237" s="1102"/>
      <c r="AK237" s="203"/>
      <c r="AL237" s="1105"/>
    </row>
    <row r="238" spans="34:38" ht="21" customHeight="1">
      <c r="AH238" s="1102"/>
      <c r="AI238" s="203"/>
      <c r="AJ238" s="1102"/>
      <c r="AK238" s="203"/>
      <c r="AL238" s="1105"/>
    </row>
    <row r="239" spans="34:38" ht="21" customHeight="1">
      <c r="AH239" s="1102"/>
      <c r="AI239" s="203"/>
      <c r="AJ239" s="1102"/>
      <c r="AK239" s="203"/>
      <c r="AL239" s="1105"/>
    </row>
    <row r="240" spans="34:38" ht="21" customHeight="1">
      <c r="AH240" s="1102"/>
      <c r="AI240" s="203"/>
      <c r="AJ240" s="1102"/>
      <c r="AK240" s="203"/>
      <c r="AL240" s="1105"/>
    </row>
    <row r="241" spans="34:38" ht="21" customHeight="1">
      <c r="AH241" s="1102"/>
      <c r="AI241" s="203"/>
      <c r="AJ241" s="1102"/>
      <c r="AK241" s="203"/>
      <c r="AL241" s="1105"/>
    </row>
    <row r="242" spans="34:38" ht="21" customHeight="1">
      <c r="AH242" s="1102"/>
      <c r="AI242" s="203"/>
      <c r="AJ242" s="1102"/>
      <c r="AK242" s="203"/>
      <c r="AL242" s="1105"/>
    </row>
    <row r="243" spans="34:38" ht="21" customHeight="1">
      <c r="AH243" s="1102"/>
      <c r="AI243" s="203"/>
      <c r="AJ243" s="1102"/>
      <c r="AK243" s="203"/>
      <c r="AL243" s="1105"/>
    </row>
    <row r="244" spans="34:38" ht="21" customHeight="1">
      <c r="AH244" s="1102"/>
      <c r="AI244" s="203"/>
      <c r="AJ244" s="1102"/>
      <c r="AK244" s="203"/>
      <c r="AL244" s="1105"/>
    </row>
    <row r="245" spans="34:38" ht="21" customHeight="1">
      <c r="AH245" s="1102"/>
      <c r="AI245" s="203"/>
      <c r="AJ245" s="1102"/>
      <c r="AK245" s="203"/>
      <c r="AL245" s="1105"/>
    </row>
    <row r="246" spans="34:38" ht="21" customHeight="1">
      <c r="AH246" s="1102"/>
      <c r="AI246" s="203"/>
      <c r="AJ246" s="1102"/>
      <c r="AK246" s="203"/>
      <c r="AL246" s="1105"/>
    </row>
    <row r="247" spans="34:38" ht="21" customHeight="1">
      <c r="AH247" s="1102"/>
      <c r="AI247" s="203"/>
      <c r="AJ247" s="1102"/>
      <c r="AK247" s="203"/>
      <c r="AL247" s="1105"/>
    </row>
    <row r="248" spans="34:38" ht="21" customHeight="1">
      <c r="AH248" s="1102"/>
      <c r="AI248" s="203"/>
      <c r="AJ248" s="1102"/>
      <c r="AK248" s="203"/>
      <c r="AL248" s="1105"/>
    </row>
    <row r="249" spans="34:38" ht="21" customHeight="1">
      <c r="AH249" s="1102"/>
      <c r="AI249" s="203"/>
      <c r="AJ249" s="1102"/>
      <c r="AK249" s="203"/>
      <c r="AL249" s="1105"/>
    </row>
    <row r="250" spans="34:38" ht="21" customHeight="1">
      <c r="AH250" s="1102"/>
      <c r="AI250" s="203"/>
      <c r="AJ250" s="1102"/>
      <c r="AK250" s="203"/>
      <c r="AL250" s="1105"/>
    </row>
    <row r="251" spans="34:38" ht="21" customHeight="1">
      <c r="AH251" s="1102"/>
      <c r="AI251" s="203"/>
      <c r="AJ251" s="1102"/>
      <c r="AK251" s="203"/>
      <c r="AL251" s="1105"/>
    </row>
    <row r="252" spans="34:38" ht="21" customHeight="1">
      <c r="AH252" s="1102"/>
      <c r="AI252" s="203"/>
      <c r="AJ252" s="1102"/>
      <c r="AK252" s="203"/>
      <c r="AL252" s="1105"/>
    </row>
    <row r="253" spans="34:38" ht="21" customHeight="1">
      <c r="AH253" s="1102"/>
      <c r="AI253" s="203"/>
      <c r="AJ253" s="1102"/>
      <c r="AK253" s="203"/>
      <c r="AL253" s="1105"/>
    </row>
    <row r="254" spans="34:38" ht="21" customHeight="1">
      <c r="AH254" s="1102"/>
      <c r="AI254" s="203"/>
      <c r="AJ254" s="1102"/>
      <c r="AK254" s="203"/>
      <c r="AL254" s="1105"/>
    </row>
    <row r="255" spans="34:38" ht="21" customHeight="1">
      <c r="AH255" s="1102"/>
      <c r="AI255" s="203"/>
      <c r="AJ255" s="1102"/>
      <c r="AK255" s="203"/>
      <c r="AL255" s="1105"/>
    </row>
    <row r="256" spans="34:38" ht="21" customHeight="1">
      <c r="AH256" s="1102"/>
      <c r="AI256" s="203"/>
      <c r="AJ256" s="1102"/>
      <c r="AK256" s="203"/>
      <c r="AL256" s="1105"/>
    </row>
    <row r="257" spans="34:38" ht="21" customHeight="1">
      <c r="AH257" s="1102"/>
      <c r="AI257" s="203"/>
      <c r="AJ257" s="1102"/>
      <c r="AK257" s="203"/>
      <c r="AL257" s="1105"/>
    </row>
    <row r="258" spans="34:38" ht="21" customHeight="1">
      <c r="AH258" s="1102"/>
      <c r="AI258" s="203"/>
      <c r="AJ258" s="1102"/>
      <c r="AK258" s="203"/>
      <c r="AL258" s="1105"/>
    </row>
    <row r="259" spans="34:38" ht="21" customHeight="1">
      <c r="AH259" s="1102"/>
      <c r="AI259" s="203"/>
      <c r="AJ259" s="1102"/>
      <c r="AK259" s="203"/>
      <c r="AL259" s="1105"/>
    </row>
    <row r="260" spans="34:38" ht="21" customHeight="1">
      <c r="AH260" s="1102"/>
      <c r="AI260" s="203"/>
      <c r="AJ260" s="1102"/>
      <c r="AK260" s="203"/>
      <c r="AL260" s="1105"/>
    </row>
    <row r="261" spans="34:38" ht="21" customHeight="1">
      <c r="AH261" s="1102"/>
      <c r="AI261" s="203"/>
      <c r="AJ261" s="1102"/>
      <c r="AK261" s="203"/>
      <c r="AL261" s="1105"/>
    </row>
    <row r="262" spans="34:38" ht="21" customHeight="1">
      <c r="AH262" s="1102"/>
      <c r="AI262" s="203"/>
      <c r="AJ262" s="1102"/>
      <c r="AK262" s="203"/>
      <c r="AL262" s="1105"/>
    </row>
    <row r="263" spans="34:38" ht="21" customHeight="1">
      <c r="AH263" s="1102"/>
      <c r="AI263" s="203"/>
      <c r="AJ263" s="1102"/>
      <c r="AK263" s="203"/>
      <c r="AL263" s="1105"/>
    </row>
    <row r="264" spans="34:38" ht="21" customHeight="1">
      <c r="AH264" s="1102"/>
      <c r="AI264" s="203"/>
      <c r="AJ264" s="1102"/>
      <c r="AK264" s="203"/>
      <c r="AL264" s="1105"/>
    </row>
    <row r="265" spans="34:38" ht="21" customHeight="1">
      <c r="AH265" s="1102"/>
      <c r="AI265" s="203"/>
      <c r="AJ265" s="1102"/>
      <c r="AK265" s="203"/>
      <c r="AL265" s="1105"/>
    </row>
    <row r="266" spans="34:38" ht="21" customHeight="1">
      <c r="AH266" s="1102"/>
      <c r="AI266" s="203"/>
      <c r="AJ266" s="1102"/>
      <c r="AK266" s="203"/>
      <c r="AL266" s="1105"/>
    </row>
    <row r="267" spans="34:38" ht="21" customHeight="1">
      <c r="AH267" s="1102"/>
      <c r="AI267" s="203"/>
      <c r="AJ267" s="1102"/>
      <c r="AK267" s="203"/>
      <c r="AL267" s="1105"/>
    </row>
    <row r="268" spans="34:38" ht="21" customHeight="1">
      <c r="AH268" s="1102"/>
      <c r="AI268" s="203"/>
      <c r="AJ268" s="1102"/>
      <c r="AK268" s="203"/>
      <c r="AL268" s="1105"/>
    </row>
    <row r="269" spans="34:38" ht="21" customHeight="1">
      <c r="AH269" s="1102"/>
      <c r="AI269" s="203"/>
      <c r="AJ269" s="1102"/>
      <c r="AK269" s="203"/>
      <c r="AL269" s="1105"/>
    </row>
    <row r="270" spans="34:38" ht="21" customHeight="1">
      <c r="AH270" s="1102"/>
      <c r="AI270" s="203"/>
      <c r="AJ270" s="1102"/>
      <c r="AK270" s="203"/>
      <c r="AL270" s="1105"/>
    </row>
    <row r="271" spans="34:38" ht="21" customHeight="1">
      <c r="AH271" s="1102"/>
      <c r="AI271" s="203"/>
      <c r="AJ271" s="1102"/>
      <c r="AK271" s="203"/>
      <c r="AL271" s="1105"/>
    </row>
    <row r="272" spans="34:38" ht="21" customHeight="1">
      <c r="AH272" s="1102"/>
      <c r="AI272" s="203"/>
      <c r="AJ272" s="1102"/>
      <c r="AK272" s="203"/>
      <c r="AL272" s="1105"/>
    </row>
    <row r="273" spans="34:38" ht="21" customHeight="1">
      <c r="AH273" s="1102"/>
      <c r="AI273" s="203"/>
      <c r="AJ273" s="1102"/>
      <c r="AK273" s="203"/>
      <c r="AL273" s="1105"/>
    </row>
    <row r="274" spans="34:38" ht="21" customHeight="1">
      <c r="AH274" s="1102"/>
      <c r="AI274" s="203"/>
      <c r="AJ274" s="1102"/>
      <c r="AK274" s="203"/>
      <c r="AL274" s="1105"/>
    </row>
    <row r="275" spans="34:38" ht="21" customHeight="1">
      <c r="AH275" s="1102"/>
      <c r="AI275" s="203"/>
      <c r="AJ275" s="1102"/>
      <c r="AK275" s="203"/>
      <c r="AL275" s="1105"/>
    </row>
    <row r="276" spans="34:38" ht="21" customHeight="1">
      <c r="AH276" s="1102"/>
      <c r="AI276" s="203"/>
      <c r="AJ276" s="1102"/>
      <c r="AK276" s="203"/>
      <c r="AL276" s="1105"/>
    </row>
    <row r="277" spans="34:38" ht="21" customHeight="1">
      <c r="AH277" s="1102"/>
      <c r="AI277" s="203"/>
      <c r="AJ277" s="1102"/>
      <c r="AK277" s="203"/>
      <c r="AL277" s="1105"/>
    </row>
    <row r="278" spans="34:38" ht="21" customHeight="1">
      <c r="AH278" s="1102"/>
      <c r="AI278" s="203"/>
      <c r="AJ278" s="1102"/>
      <c r="AK278" s="203"/>
      <c r="AL278" s="1105"/>
    </row>
    <row r="279" spans="34:38" ht="21" customHeight="1">
      <c r="AH279" s="1102"/>
      <c r="AI279" s="203"/>
      <c r="AJ279" s="1102"/>
      <c r="AK279" s="203"/>
      <c r="AL279" s="1105"/>
    </row>
    <row r="280" spans="34:38" ht="21" customHeight="1">
      <c r="AH280" s="1102"/>
      <c r="AI280" s="203"/>
      <c r="AJ280" s="1102"/>
      <c r="AK280" s="203"/>
      <c r="AL280" s="1105"/>
    </row>
    <row r="281" spans="34:38" ht="21" customHeight="1">
      <c r="AH281" s="1102"/>
      <c r="AI281" s="203"/>
      <c r="AJ281" s="1102"/>
      <c r="AK281" s="203"/>
      <c r="AL281" s="1105"/>
    </row>
    <row r="282" spans="34:38" ht="21" customHeight="1">
      <c r="AH282" s="1102"/>
      <c r="AI282" s="203"/>
      <c r="AJ282" s="1102"/>
      <c r="AK282" s="203"/>
      <c r="AL282" s="1105"/>
    </row>
    <row r="283" spans="34:38" ht="21" customHeight="1">
      <c r="AH283" s="1102"/>
      <c r="AI283" s="203"/>
      <c r="AJ283" s="1102"/>
      <c r="AK283" s="203"/>
      <c r="AL283" s="1105"/>
    </row>
    <row r="284" spans="34:38" ht="21" customHeight="1">
      <c r="AH284" s="1102"/>
      <c r="AI284" s="203"/>
      <c r="AJ284" s="1102"/>
      <c r="AK284" s="203"/>
      <c r="AL284" s="1105"/>
    </row>
    <row r="285" spans="34:38" ht="21" customHeight="1">
      <c r="AH285" s="1102"/>
      <c r="AI285" s="203"/>
      <c r="AJ285" s="1102"/>
      <c r="AK285" s="203"/>
      <c r="AL285" s="1105"/>
    </row>
    <row r="286" spans="34:38" ht="21" customHeight="1">
      <c r="AH286" s="1102"/>
      <c r="AI286" s="203"/>
      <c r="AJ286" s="1102"/>
      <c r="AK286" s="203"/>
      <c r="AL286" s="1105"/>
    </row>
    <row r="287" spans="34:38" ht="21" customHeight="1">
      <c r="AH287" s="1102"/>
      <c r="AI287" s="203"/>
      <c r="AJ287" s="1102"/>
      <c r="AK287" s="203"/>
      <c r="AL287" s="1105"/>
    </row>
    <row r="288" spans="34:38" ht="21" customHeight="1">
      <c r="AH288" s="1102"/>
      <c r="AI288" s="203"/>
      <c r="AJ288" s="1102"/>
      <c r="AK288" s="203"/>
      <c r="AL288" s="1105"/>
    </row>
    <row r="289" spans="34:38" ht="21" customHeight="1">
      <c r="AH289" s="1102"/>
      <c r="AI289" s="203"/>
      <c r="AJ289" s="1102"/>
      <c r="AK289" s="203"/>
      <c r="AL289" s="1105"/>
    </row>
    <row r="290" spans="34:38" ht="21" customHeight="1">
      <c r="AH290" s="1102"/>
      <c r="AI290" s="203"/>
      <c r="AJ290" s="1102"/>
      <c r="AK290" s="203"/>
      <c r="AL290" s="1105"/>
    </row>
    <row r="291" spans="34:38" ht="21" customHeight="1">
      <c r="AH291" s="1102"/>
      <c r="AI291" s="203"/>
      <c r="AJ291" s="1102"/>
      <c r="AK291" s="203"/>
      <c r="AL291" s="1105"/>
    </row>
    <row r="292" spans="34:38" ht="21" customHeight="1">
      <c r="AH292" s="1102"/>
      <c r="AI292" s="203"/>
      <c r="AJ292" s="1102"/>
      <c r="AK292" s="203"/>
      <c r="AL292" s="1105"/>
    </row>
    <row r="293" spans="34:38" ht="21" customHeight="1">
      <c r="AH293" s="1102"/>
      <c r="AI293" s="203"/>
      <c r="AJ293" s="1102"/>
      <c r="AK293" s="203"/>
      <c r="AL293" s="1105"/>
    </row>
    <row r="294" spans="34:38" ht="21" customHeight="1">
      <c r="AH294" s="1102"/>
      <c r="AI294" s="203"/>
      <c r="AJ294" s="1102"/>
      <c r="AK294" s="203"/>
      <c r="AL294" s="1105"/>
    </row>
    <row r="295" spans="34:38" ht="21" customHeight="1">
      <c r="AH295" s="1102"/>
      <c r="AI295" s="203"/>
      <c r="AJ295" s="1102"/>
      <c r="AK295" s="203"/>
      <c r="AL295" s="1105"/>
    </row>
    <row r="296" spans="34:38" ht="21" customHeight="1">
      <c r="AH296" s="1102"/>
      <c r="AI296" s="203"/>
      <c r="AJ296" s="1102"/>
      <c r="AK296" s="203"/>
      <c r="AL296" s="1105"/>
    </row>
    <row r="297" spans="34:38" ht="21" customHeight="1">
      <c r="AH297" s="1102"/>
      <c r="AI297" s="203"/>
      <c r="AJ297" s="1102"/>
      <c r="AK297" s="203"/>
      <c r="AL297" s="1105"/>
    </row>
    <row r="298" spans="34:38" ht="21" customHeight="1">
      <c r="AH298" s="1102"/>
      <c r="AI298" s="203"/>
      <c r="AJ298" s="1102"/>
      <c r="AK298" s="203"/>
      <c r="AL298" s="1105"/>
    </row>
    <row r="299" spans="34:38" ht="21" customHeight="1">
      <c r="AH299" s="1102"/>
      <c r="AI299" s="203"/>
      <c r="AJ299" s="1102"/>
      <c r="AK299" s="203"/>
      <c r="AL299" s="1105"/>
    </row>
    <row r="300" spans="34:38" ht="21" customHeight="1">
      <c r="AH300" s="1102"/>
      <c r="AI300" s="203"/>
      <c r="AJ300" s="1102"/>
      <c r="AK300" s="203"/>
      <c r="AL300" s="1105"/>
    </row>
    <row r="301" spans="34:38" ht="21" customHeight="1">
      <c r="AH301" s="1102"/>
      <c r="AI301" s="203"/>
      <c r="AJ301" s="1102"/>
      <c r="AK301" s="203"/>
      <c r="AL301" s="1105"/>
    </row>
    <row r="302" spans="34:38" ht="21" customHeight="1">
      <c r="AH302" s="1102"/>
      <c r="AI302" s="203"/>
      <c r="AJ302" s="1102"/>
      <c r="AK302" s="203"/>
      <c r="AL302" s="1105"/>
    </row>
    <row r="303" spans="34:38" ht="21" customHeight="1">
      <c r="AH303" s="1102"/>
      <c r="AI303" s="203"/>
      <c r="AJ303" s="1102"/>
      <c r="AK303" s="203"/>
      <c r="AL303" s="1105"/>
    </row>
    <row r="304" spans="34:38" ht="21" customHeight="1">
      <c r="AH304" s="1102"/>
      <c r="AI304" s="203"/>
      <c r="AJ304" s="1102"/>
      <c r="AK304" s="203"/>
      <c r="AL304" s="1105"/>
    </row>
    <row r="305" spans="34:38" ht="21" customHeight="1">
      <c r="AH305" s="1102"/>
      <c r="AI305" s="203"/>
      <c r="AJ305" s="1102"/>
      <c r="AK305" s="203"/>
      <c r="AL305" s="1105"/>
    </row>
    <row r="306" spans="34:38" ht="21" customHeight="1">
      <c r="AH306" s="1102"/>
      <c r="AI306" s="203"/>
      <c r="AJ306" s="1102"/>
      <c r="AK306" s="203"/>
      <c r="AL306" s="1105"/>
    </row>
    <row r="307" spans="34:38" ht="21" customHeight="1">
      <c r="AH307" s="1102"/>
      <c r="AI307" s="203"/>
      <c r="AJ307" s="1102"/>
      <c r="AK307" s="203"/>
      <c r="AL307" s="1105"/>
    </row>
    <row r="308" spans="34:38" ht="21" customHeight="1">
      <c r="AH308" s="1102"/>
      <c r="AI308" s="203"/>
      <c r="AJ308" s="1102"/>
      <c r="AK308" s="203"/>
      <c r="AL308" s="1105"/>
    </row>
    <row r="309" spans="34:38" ht="21" customHeight="1">
      <c r="AH309" s="1102"/>
      <c r="AI309" s="203"/>
      <c r="AJ309" s="1102"/>
      <c r="AK309" s="203"/>
      <c r="AL309" s="1105"/>
    </row>
    <row r="310" spans="34:38" ht="21" customHeight="1">
      <c r="AH310" s="1102"/>
      <c r="AI310" s="203"/>
      <c r="AJ310" s="1102"/>
      <c r="AK310" s="203"/>
      <c r="AL310" s="1105"/>
    </row>
    <row r="311" spans="34:38" ht="21" customHeight="1">
      <c r="AH311" s="1102"/>
      <c r="AI311" s="203"/>
      <c r="AJ311" s="1102"/>
      <c r="AK311" s="203"/>
      <c r="AL311" s="1105"/>
    </row>
    <row r="312" spans="34:38" ht="21" customHeight="1">
      <c r="AH312" s="1102"/>
      <c r="AI312" s="203"/>
      <c r="AJ312" s="1102"/>
      <c r="AK312" s="203"/>
      <c r="AL312" s="1105"/>
    </row>
    <row r="313" spans="34:38" ht="21" customHeight="1">
      <c r="AH313" s="1102"/>
      <c r="AI313" s="203"/>
      <c r="AJ313" s="1102"/>
      <c r="AK313" s="203"/>
      <c r="AL313" s="1105"/>
    </row>
    <row r="314" spans="34:38">
      <c r="AH314" s="1102"/>
      <c r="AI314" s="203"/>
      <c r="AJ314" s="1102"/>
      <c r="AK314" s="203"/>
      <c r="AL314" s="1105"/>
    </row>
    <row r="315" spans="34:38">
      <c r="AH315" s="1102"/>
      <c r="AI315" s="203"/>
      <c r="AJ315" s="1102"/>
      <c r="AK315" s="203"/>
      <c r="AL315" s="1105"/>
    </row>
    <row r="316" spans="34:38">
      <c r="AH316" s="1102"/>
      <c r="AI316" s="203"/>
      <c r="AJ316" s="1102"/>
      <c r="AK316" s="203"/>
      <c r="AL316" s="1105"/>
    </row>
    <row r="317" spans="34:38">
      <c r="AH317" s="1102"/>
      <c r="AI317" s="203"/>
      <c r="AJ317" s="1102"/>
      <c r="AK317" s="203"/>
      <c r="AL317" s="1105"/>
    </row>
    <row r="318" spans="34:38">
      <c r="AH318" s="1102"/>
      <c r="AI318" s="203"/>
      <c r="AJ318" s="1102"/>
      <c r="AK318" s="203"/>
      <c r="AL318" s="1105"/>
    </row>
    <row r="319" spans="34:38">
      <c r="AH319" s="1102"/>
      <c r="AI319" s="203"/>
      <c r="AJ319" s="1102"/>
      <c r="AK319" s="203"/>
      <c r="AL319" s="1105"/>
    </row>
    <row r="320" spans="34:38">
      <c r="AH320" s="1102"/>
      <c r="AI320" s="203"/>
      <c r="AJ320" s="1102"/>
      <c r="AK320" s="203"/>
      <c r="AL320" s="1105"/>
    </row>
    <row r="321" spans="34:38">
      <c r="AH321" s="1102"/>
      <c r="AI321" s="203"/>
      <c r="AJ321" s="1102"/>
      <c r="AK321" s="203"/>
      <c r="AL321" s="1105"/>
    </row>
    <row r="322" spans="34:38">
      <c r="AH322" s="1102"/>
      <c r="AI322" s="203"/>
      <c r="AJ322" s="1102"/>
      <c r="AK322" s="203"/>
      <c r="AL322" s="1105"/>
    </row>
    <row r="323" spans="34:38">
      <c r="AH323" s="1102"/>
      <c r="AI323" s="203"/>
      <c r="AJ323" s="1102"/>
      <c r="AK323" s="203"/>
      <c r="AL323" s="1105"/>
    </row>
    <row r="324" spans="34:38">
      <c r="AH324" s="1102"/>
      <c r="AI324" s="203"/>
      <c r="AJ324" s="1102"/>
      <c r="AK324" s="203"/>
      <c r="AL324" s="1105"/>
    </row>
    <row r="325" spans="34:38">
      <c r="AH325" s="1102"/>
      <c r="AI325" s="203"/>
      <c r="AJ325" s="1102"/>
      <c r="AK325" s="203"/>
      <c r="AL325" s="1105"/>
    </row>
    <row r="326" spans="34:38">
      <c r="AH326" s="1102"/>
      <c r="AI326" s="203"/>
      <c r="AJ326" s="1102"/>
      <c r="AK326" s="203"/>
      <c r="AL326" s="1105"/>
    </row>
    <row r="327" spans="34:38">
      <c r="AH327" s="1102"/>
      <c r="AI327" s="203"/>
      <c r="AJ327" s="1102"/>
      <c r="AK327" s="203"/>
      <c r="AL327" s="1105"/>
    </row>
    <row r="328" spans="34:38">
      <c r="AH328" s="1102"/>
      <c r="AI328" s="203"/>
      <c r="AJ328" s="1102"/>
      <c r="AK328" s="203"/>
      <c r="AL328" s="1105"/>
    </row>
    <row r="329" spans="34:38">
      <c r="AH329" s="1102"/>
      <c r="AI329" s="203"/>
      <c r="AJ329" s="1102"/>
      <c r="AK329" s="203"/>
      <c r="AL329" s="1105"/>
    </row>
    <row r="330" spans="34:38">
      <c r="AH330" s="1102"/>
      <c r="AI330" s="203"/>
      <c r="AJ330" s="1102"/>
      <c r="AK330" s="203"/>
      <c r="AL330" s="1105"/>
    </row>
    <row r="331" spans="34:38">
      <c r="AH331" s="1102"/>
      <c r="AI331" s="203"/>
      <c r="AJ331" s="1102"/>
      <c r="AK331" s="203"/>
      <c r="AL331" s="1105"/>
    </row>
    <row r="332" spans="34:38">
      <c r="AH332" s="1102"/>
      <c r="AI332" s="203"/>
      <c r="AJ332" s="1102"/>
      <c r="AK332" s="203"/>
      <c r="AL332" s="1105"/>
    </row>
    <row r="333" spans="34:38">
      <c r="AH333" s="1102"/>
      <c r="AI333" s="203"/>
      <c r="AJ333" s="1102"/>
      <c r="AK333" s="203"/>
      <c r="AL333" s="1105"/>
    </row>
    <row r="334" spans="34:38">
      <c r="AH334" s="1102"/>
      <c r="AI334" s="203"/>
      <c r="AJ334" s="1102"/>
      <c r="AK334" s="203"/>
      <c r="AL334" s="1105"/>
    </row>
    <row r="335" spans="34:38">
      <c r="AH335" s="1102"/>
      <c r="AI335" s="203"/>
      <c r="AJ335" s="1102"/>
      <c r="AK335" s="203"/>
      <c r="AL335" s="1105"/>
    </row>
    <row r="336" spans="34:38">
      <c r="AH336" s="1102"/>
      <c r="AI336" s="203"/>
      <c r="AJ336" s="1102"/>
      <c r="AK336" s="203"/>
      <c r="AL336" s="1105"/>
    </row>
    <row r="337" spans="34:38">
      <c r="AH337" s="1102"/>
      <c r="AI337" s="203"/>
      <c r="AJ337" s="1102"/>
      <c r="AK337" s="203"/>
      <c r="AL337" s="1105"/>
    </row>
    <row r="338" spans="34:38">
      <c r="AH338" s="1102"/>
      <c r="AI338" s="203"/>
      <c r="AJ338" s="1102"/>
      <c r="AK338" s="203"/>
      <c r="AL338" s="1105"/>
    </row>
    <row r="339" spans="34:38">
      <c r="AH339" s="1102"/>
      <c r="AI339" s="203"/>
      <c r="AJ339" s="1102"/>
      <c r="AK339" s="203"/>
      <c r="AL339" s="1105"/>
    </row>
    <row r="340" spans="34:38">
      <c r="AH340" s="1102"/>
      <c r="AI340" s="203"/>
      <c r="AJ340" s="1102"/>
      <c r="AK340" s="203"/>
      <c r="AL340" s="1105"/>
    </row>
    <row r="341" spans="34:38">
      <c r="AH341" s="1102"/>
      <c r="AI341" s="203"/>
      <c r="AJ341" s="1102"/>
      <c r="AK341" s="203"/>
      <c r="AL341" s="1105"/>
    </row>
    <row r="342" spans="34:38">
      <c r="AH342" s="1102"/>
      <c r="AI342" s="203"/>
      <c r="AJ342" s="1102"/>
      <c r="AK342" s="203"/>
      <c r="AL342" s="1105"/>
    </row>
    <row r="343" spans="34:38">
      <c r="AH343" s="1102"/>
      <c r="AI343" s="203"/>
      <c r="AJ343" s="1102"/>
      <c r="AK343" s="203"/>
      <c r="AL343" s="1105"/>
    </row>
    <row r="344" spans="34:38">
      <c r="AH344" s="1102"/>
      <c r="AI344" s="203"/>
      <c r="AJ344" s="1102"/>
      <c r="AK344" s="203"/>
      <c r="AL344" s="1105"/>
    </row>
    <row r="345" spans="34:38">
      <c r="AH345" s="1102"/>
      <c r="AI345" s="203"/>
      <c r="AJ345" s="1102"/>
      <c r="AK345" s="203"/>
      <c r="AL345" s="1105"/>
    </row>
  </sheetData>
  <mergeCells count="23">
    <mergeCell ref="G13:I13"/>
    <mergeCell ref="A1:J1"/>
    <mergeCell ref="V2:X2"/>
    <mergeCell ref="C3:E3"/>
    <mergeCell ref="G7:I7"/>
    <mergeCell ref="G10:I10"/>
    <mergeCell ref="G52:I52"/>
    <mergeCell ref="C18:E18"/>
    <mergeCell ref="G19:I19"/>
    <mergeCell ref="G22:I22"/>
    <mergeCell ref="G25:I25"/>
    <mergeCell ref="C31:E31"/>
    <mergeCell ref="G32:I32"/>
    <mergeCell ref="G35:I35"/>
    <mergeCell ref="G38:I38"/>
    <mergeCell ref="C45:E45"/>
    <mergeCell ref="G47:I47"/>
    <mergeCell ref="G48:I48"/>
    <mergeCell ref="AC54:AE54"/>
    <mergeCell ref="C64:E64"/>
    <mergeCell ref="F64:H64"/>
    <mergeCell ref="I64:K64"/>
    <mergeCell ref="L64:N64"/>
  </mergeCells>
  <printOptions horizontalCentered="1"/>
  <pageMargins left="0.39370078740157483" right="0.39370078740157483" top="0.39370078740157483" bottom="0.39370078740157483" header="0.15748031496062992" footer="0.23622047244094491"/>
  <pageSetup paperSize="9" scale="74" firstPageNumber="26" orientation="portrait" r:id="rId1"/>
  <headerFooter alignWithMargins="0">
    <oddHeader>&amp;L&amp;"Arial,Gras"DGRH A1-1&amp;RJuin 2013</oddHeader>
    <oddFooter>&amp;C&amp;"Times New Roman,Gras"        (Source:  enquête enseignants non permanents, DGRH A1-1, juin 2013)&amp;R&amp;P</oddFooter>
  </headerFooter>
  <drawing r:id="rId2"/>
</worksheet>
</file>

<file path=xl/worksheets/sheet34.xml><?xml version="1.0" encoding="utf-8"?>
<worksheet xmlns="http://schemas.openxmlformats.org/spreadsheetml/2006/main" xmlns:r="http://schemas.openxmlformats.org/officeDocument/2006/relationships">
  <sheetPr codeName="Feuil39"/>
  <dimension ref="B1:I802"/>
  <sheetViews>
    <sheetView showZeros="0" workbookViewId="0">
      <selection activeCell="F25" sqref="F25"/>
    </sheetView>
  </sheetViews>
  <sheetFormatPr baseColWidth="10" defaultColWidth="10.28515625" defaultRowHeight="12.75"/>
  <cols>
    <col min="1" max="16384" width="10.28515625" style="430"/>
  </cols>
  <sheetData>
    <row r="1" spans="2:8" ht="18" customHeight="1">
      <c r="B1" s="429"/>
      <c r="C1" s="429"/>
      <c r="D1" s="429"/>
    </row>
    <row r="2" spans="2:8">
      <c r="B2" s="431"/>
      <c r="C2" s="431"/>
      <c r="D2" s="431"/>
    </row>
    <row r="3" spans="2:8">
      <c r="B3" s="431"/>
      <c r="C3" s="431"/>
      <c r="D3" s="431"/>
    </row>
    <row r="4" spans="2:8">
      <c r="B4" s="431"/>
      <c r="C4" s="431"/>
      <c r="D4" s="431"/>
    </row>
    <row r="5" spans="2:8">
      <c r="B5" s="431"/>
      <c r="C5" s="431"/>
      <c r="D5" s="431"/>
      <c r="G5" s="431"/>
      <c r="H5" s="431"/>
    </row>
    <row r="6" spans="2:8">
      <c r="B6" s="431"/>
      <c r="C6" s="431"/>
      <c r="D6" s="431"/>
    </row>
    <row r="7" spans="2:8">
      <c r="B7" s="431"/>
      <c r="C7" s="431"/>
      <c r="D7" s="431"/>
    </row>
    <row r="8" spans="2:8">
      <c r="B8" s="431"/>
      <c r="C8" s="431"/>
      <c r="D8" s="431"/>
    </row>
    <row r="9" spans="2:8">
      <c r="B9" s="431"/>
      <c r="C9" s="431"/>
      <c r="D9" s="431"/>
    </row>
    <row r="10" spans="2:8">
      <c r="B10" s="431"/>
      <c r="C10" s="431"/>
      <c r="D10" s="431"/>
    </row>
    <row r="11" spans="2:8">
      <c r="B11" s="431"/>
      <c r="C11" s="431"/>
      <c r="D11" s="431"/>
    </row>
    <row r="12" spans="2:8">
      <c r="B12" s="431"/>
      <c r="C12" s="431"/>
      <c r="D12" s="431"/>
    </row>
    <row r="13" spans="2:8">
      <c r="B13" s="431"/>
      <c r="C13" s="431"/>
      <c r="D13" s="431"/>
    </row>
    <row r="14" spans="2:8">
      <c r="B14" s="431"/>
      <c r="C14" s="431"/>
      <c r="D14" s="431"/>
    </row>
    <row r="15" spans="2:8">
      <c r="B15" s="431"/>
      <c r="C15" s="431"/>
      <c r="D15" s="431"/>
    </row>
    <row r="16" spans="2:8">
      <c r="B16" s="431"/>
      <c r="C16" s="431"/>
      <c r="D16" s="431"/>
    </row>
    <row r="17" spans="2:9">
      <c r="B17" s="431"/>
      <c r="C17" s="431"/>
      <c r="D17" s="431"/>
    </row>
    <row r="18" spans="2:9">
      <c r="B18" s="431"/>
      <c r="C18" s="431"/>
      <c r="D18" s="431"/>
    </row>
    <row r="19" spans="2:9">
      <c r="B19" s="431"/>
      <c r="C19" s="431"/>
      <c r="D19" s="431"/>
    </row>
    <row r="20" spans="2:9">
      <c r="B20" s="431"/>
      <c r="C20" s="431"/>
      <c r="D20" s="431"/>
    </row>
    <row r="21" spans="2:9">
      <c r="B21" s="431"/>
      <c r="C21" s="431"/>
      <c r="D21" s="431"/>
    </row>
    <row r="22" spans="2:9">
      <c r="B22" s="431"/>
      <c r="C22" s="431"/>
      <c r="D22" s="431"/>
    </row>
    <row r="23" spans="2:9">
      <c r="B23" s="431"/>
      <c r="C23" s="431"/>
      <c r="D23" s="431"/>
    </row>
    <row r="24" spans="2:9">
      <c r="B24" s="431"/>
      <c r="C24" s="431"/>
      <c r="D24" s="431"/>
    </row>
    <row r="25" spans="2:9">
      <c r="B25" s="431"/>
      <c r="C25" s="431"/>
      <c r="D25" s="431"/>
    </row>
    <row r="26" spans="2:9" ht="13.5" thickBot="1">
      <c r="B26" s="431"/>
      <c r="C26" s="431"/>
      <c r="D26" s="431"/>
    </row>
    <row r="27" spans="2:9" ht="26.25" customHeight="1" thickTop="1">
      <c r="B27" s="1880"/>
      <c r="C27" s="1869"/>
      <c r="D27" s="1869"/>
      <c r="E27" s="1881"/>
      <c r="F27" s="1881"/>
      <c r="G27" s="1881"/>
      <c r="H27" s="1881"/>
      <c r="I27" s="1882"/>
    </row>
    <row r="28" spans="2:9" ht="19.5" customHeight="1">
      <c r="B28" s="432"/>
      <c r="C28" s="433" t="s">
        <v>803</v>
      </c>
      <c r="D28" s="433"/>
      <c r="E28" s="433"/>
      <c r="F28" s="433"/>
      <c r="G28" s="433"/>
      <c r="H28" s="433"/>
      <c r="I28" s="434"/>
    </row>
    <row r="29" spans="2:9" ht="19.5" customHeight="1" thickBot="1">
      <c r="B29" s="1883"/>
      <c r="C29" s="1884"/>
      <c r="D29" s="1884"/>
      <c r="E29" s="1885"/>
      <c r="F29" s="1885"/>
      <c r="G29" s="1885"/>
      <c r="H29" s="1885"/>
      <c r="I29" s="1886"/>
    </row>
    <row r="30" spans="2:9" ht="13.5" thickTop="1">
      <c r="B30" s="435"/>
      <c r="C30" s="435"/>
      <c r="D30" s="435"/>
    </row>
    <row r="31" spans="2:9">
      <c r="B31" s="435"/>
      <c r="C31" s="435"/>
      <c r="D31" s="435"/>
    </row>
    <row r="32" spans="2:9">
      <c r="B32" s="431"/>
      <c r="C32" s="431"/>
      <c r="D32" s="431"/>
    </row>
    <row r="33" spans="2:9" ht="15.75">
      <c r="B33" s="436" t="str">
        <f>'fiche technique'!A1</f>
        <v xml:space="preserve">Année universitaire 2012-2013 </v>
      </c>
      <c r="C33" s="437"/>
      <c r="D33" s="437"/>
      <c r="E33" s="438"/>
      <c r="F33" s="438"/>
      <c r="G33" s="438"/>
      <c r="H33" s="438"/>
      <c r="I33" s="438"/>
    </row>
    <row r="34" spans="2:9">
      <c r="B34" s="431"/>
      <c r="C34" s="431"/>
      <c r="D34" s="431"/>
    </row>
    <row r="35" spans="2:9">
      <c r="B35" s="431"/>
      <c r="C35" s="431"/>
      <c r="D35" s="431"/>
    </row>
    <row r="36" spans="2:9" ht="15.75">
      <c r="B36" s="431"/>
      <c r="C36" s="431"/>
      <c r="D36" s="431"/>
      <c r="E36" s="439"/>
    </row>
    <row r="37" spans="2:9">
      <c r="B37" s="431"/>
      <c r="C37" s="440"/>
      <c r="D37" s="431"/>
    </row>
    <row r="38" spans="2:9">
      <c r="B38" s="431"/>
      <c r="C38" s="440"/>
      <c r="D38" s="431"/>
    </row>
    <row r="39" spans="2:9">
      <c r="B39" s="431"/>
      <c r="C39" s="441"/>
      <c r="D39" s="431"/>
    </row>
    <row r="40" spans="2:9">
      <c r="B40" s="431"/>
      <c r="C40" s="441"/>
      <c r="D40" s="431"/>
    </row>
    <row r="41" spans="2:9">
      <c r="B41" s="431"/>
      <c r="C41" s="442"/>
      <c r="D41" s="431"/>
    </row>
    <row r="42" spans="2:9">
      <c r="B42" s="431"/>
      <c r="C42" s="443"/>
      <c r="D42" s="443"/>
      <c r="E42" s="444"/>
      <c r="F42" s="444"/>
      <c r="G42" s="444"/>
      <c r="H42" s="444"/>
      <c r="I42" s="444"/>
    </row>
    <row r="43" spans="2:9">
      <c r="B43" s="431"/>
      <c r="C43" s="431"/>
      <c r="D43" s="431"/>
    </row>
    <row r="44" spans="2:9">
      <c r="B44" s="431"/>
      <c r="C44" s="431"/>
      <c r="D44" s="431"/>
    </row>
    <row r="45" spans="2:9">
      <c r="B45" s="431"/>
      <c r="C45" s="431"/>
      <c r="D45" s="431"/>
    </row>
    <row r="46" spans="2:9">
      <c r="B46" s="431"/>
      <c r="C46" s="431"/>
      <c r="D46" s="431"/>
    </row>
    <row r="47" spans="2:9">
      <c r="B47" s="431"/>
      <c r="C47" s="431"/>
      <c r="D47" s="431"/>
    </row>
    <row r="48" spans="2:9">
      <c r="B48" s="431"/>
      <c r="C48" s="431"/>
      <c r="D48" s="431"/>
    </row>
    <row r="49" spans="2:9">
      <c r="B49" s="431"/>
      <c r="C49" s="431"/>
      <c r="D49" s="431"/>
    </row>
    <row r="50" spans="2:9">
      <c r="B50" s="431"/>
      <c r="C50" s="431"/>
      <c r="D50" s="431"/>
    </row>
    <row r="51" spans="2:9">
      <c r="B51" s="431"/>
      <c r="C51" s="431"/>
      <c r="D51" s="431"/>
    </row>
    <row r="52" spans="2:9">
      <c r="B52" s="431"/>
      <c r="C52" s="431"/>
      <c r="D52" s="431"/>
      <c r="F52" s="1873"/>
      <c r="G52" s="1873"/>
      <c r="H52" s="1873"/>
    </row>
    <row r="53" spans="2:9" ht="16.5" customHeight="1">
      <c r="B53" s="431"/>
      <c r="C53" s="445" t="s">
        <v>798</v>
      </c>
      <c r="D53" s="446"/>
      <c r="E53" s="437"/>
      <c r="F53" s="437"/>
      <c r="G53" s="438"/>
      <c r="H53" s="438"/>
      <c r="I53" s="446"/>
    </row>
    <row r="54" spans="2:9" ht="16.5" customHeight="1">
      <c r="B54" s="431"/>
      <c r="C54" s="446" t="s">
        <v>799</v>
      </c>
      <c r="D54" s="446"/>
      <c r="E54" s="437"/>
      <c r="F54" s="437"/>
      <c r="G54" s="438"/>
      <c r="H54" s="438"/>
      <c r="I54" s="446"/>
    </row>
    <row r="55" spans="2:9" ht="16.5" customHeight="1">
      <c r="B55" s="431"/>
      <c r="C55" s="445" t="s">
        <v>800</v>
      </c>
      <c r="D55" s="446"/>
      <c r="E55" s="437"/>
      <c r="F55" s="437"/>
      <c r="G55" s="438"/>
      <c r="H55" s="438"/>
      <c r="I55" s="446"/>
    </row>
    <row r="56" spans="2:9">
      <c r="B56" s="431"/>
      <c r="C56" s="1465" t="s">
        <v>1143</v>
      </c>
      <c r="D56" s="446"/>
      <c r="E56" s="437"/>
      <c r="F56" s="437"/>
      <c r="G56" s="438"/>
      <c r="H56" s="438"/>
      <c r="I56" s="446"/>
    </row>
    <row r="57" spans="2:9">
      <c r="B57" s="431"/>
      <c r="C57" s="447" t="s">
        <v>801</v>
      </c>
      <c r="D57" s="446"/>
      <c r="E57" s="446"/>
      <c r="F57" s="446"/>
      <c r="G57" s="446"/>
      <c r="H57" s="446"/>
      <c r="I57" s="446"/>
    </row>
    <row r="58" spans="2:9">
      <c r="B58" s="431"/>
      <c r="C58" s="448"/>
      <c r="D58" s="448"/>
    </row>
    <row r="59" spans="2:9">
      <c r="B59" s="449" t="s">
        <v>802</v>
      </c>
      <c r="C59" s="448"/>
      <c r="D59" s="448"/>
      <c r="I59" s="450" t="str">
        <f>'fiche technique'!A2</f>
        <v>juin 2013</v>
      </c>
    </row>
    <row r="60" spans="2:9">
      <c r="B60" s="448"/>
      <c r="C60" s="448"/>
      <c r="D60" s="448"/>
    </row>
    <row r="61" spans="2:9">
      <c r="B61" s="431"/>
      <c r="C61" s="448"/>
      <c r="D61" s="448"/>
    </row>
    <row r="62" spans="2:9">
      <c r="B62" s="448"/>
      <c r="C62" s="448"/>
      <c r="D62" s="448"/>
    </row>
    <row r="63" spans="2:9">
      <c r="B63" s="448"/>
      <c r="C63" s="448"/>
      <c r="D63" s="448"/>
    </row>
    <row r="64" spans="2:9">
      <c r="B64" s="448"/>
      <c r="C64" s="448"/>
      <c r="D64" s="448"/>
    </row>
    <row r="65" spans="2:4">
      <c r="B65" s="448"/>
      <c r="C65" s="448"/>
      <c r="D65" s="448"/>
    </row>
    <row r="66" spans="2:4">
      <c r="B66" s="448"/>
      <c r="C66" s="448"/>
      <c r="D66" s="448"/>
    </row>
    <row r="67" spans="2:4">
      <c r="B67" s="448"/>
      <c r="C67" s="448"/>
      <c r="D67" s="448"/>
    </row>
    <row r="68" spans="2:4">
      <c r="B68" s="448"/>
      <c r="C68" s="448"/>
      <c r="D68" s="448"/>
    </row>
    <row r="69" spans="2:4">
      <c r="B69" s="448"/>
      <c r="C69" s="448"/>
      <c r="D69" s="448"/>
    </row>
    <row r="70" spans="2:4">
      <c r="B70" s="448"/>
      <c r="C70" s="448"/>
      <c r="D70" s="448"/>
    </row>
    <row r="71" spans="2:4">
      <c r="B71" s="448"/>
      <c r="C71" s="448"/>
      <c r="D71" s="448"/>
    </row>
    <row r="72" spans="2:4">
      <c r="B72" s="448"/>
      <c r="C72" s="448"/>
      <c r="D72" s="448"/>
    </row>
    <row r="73" spans="2:4">
      <c r="B73" s="448"/>
      <c r="C73" s="448"/>
      <c r="D73" s="448"/>
    </row>
    <row r="74" spans="2:4">
      <c r="B74" s="448"/>
      <c r="C74" s="448"/>
      <c r="D74" s="448"/>
    </row>
    <row r="75" spans="2:4">
      <c r="B75" s="448"/>
      <c r="C75" s="448"/>
      <c r="D75" s="448"/>
    </row>
    <row r="76" spans="2:4">
      <c r="B76" s="448"/>
      <c r="C76" s="448"/>
      <c r="D76" s="448"/>
    </row>
    <row r="77" spans="2:4">
      <c r="B77" s="448"/>
      <c r="C77" s="448"/>
      <c r="D77" s="448"/>
    </row>
    <row r="78" spans="2:4">
      <c r="B78" s="448"/>
      <c r="C78" s="448"/>
      <c r="D78" s="448"/>
    </row>
    <row r="79" spans="2:4">
      <c r="B79" s="448"/>
      <c r="C79" s="448"/>
      <c r="D79" s="448"/>
    </row>
    <row r="80" spans="2:4">
      <c r="B80" s="448"/>
      <c r="C80" s="448"/>
      <c r="D80" s="448"/>
    </row>
    <row r="81" spans="2:4">
      <c r="B81" s="448"/>
      <c r="C81" s="448"/>
      <c r="D81" s="448"/>
    </row>
    <row r="82" spans="2:4">
      <c r="B82" s="448"/>
      <c r="C82" s="448"/>
      <c r="D82" s="448"/>
    </row>
    <row r="83" spans="2:4">
      <c r="B83" s="448"/>
      <c r="C83" s="448"/>
      <c r="D83" s="448"/>
    </row>
    <row r="84" spans="2:4">
      <c r="B84" s="448"/>
      <c r="C84" s="448"/>
      <c r="D84" s="448"/>
    </row>
    <row r="85" spans="2:4">
      <c r="B85" s="448"/>
      <c r="C85" s="448"/>
      <c r="D85" s="448"/>
    </row>
    <row r="86" spans="2:4">
      <c r="B86" s="448"/>
      <c r="C86" s="448"/>
      <c r="D86" s="448"/>
    </row>
    <row r="87" spans="2:4">
      <c r="B87" s="448"/>
      <c r="C87" s="448"/>
      <c r="D87" s="448"/>
    </row>
    <row r="88" spans="2:4">
      <c r="B88" s="448"/>
      <c r="C88" s="448"/>
      <c r="D88" s="448"/>
    </row>
    <row r="89" spans="2:4">
      <c r="B89" s="448"/>
      <c r="C89" s="448"/>
      <c r="D89" s="448"/>
    </row>
    <row r="90" spans="2:4">
      <c r="B90" s="448"/>
      <c r="C90" s="448"/>
      <c r="D90" s="448"/>
    </row>
    <row r="91" spans="2:4">
      <c r="B91" s="448"/>
      <c r="C91" s="448"/>
      <c r="D91" s="448"/>
    </row>
    <row r="92" spans="2:4">
      <c r="B92" s="448"/>
      <c r="C92" s="448"/>
      <c r="D92" s="448"/>
    </row>
    <row r="93" spans="2:4">
      <c r="B93" s="448"/>
      <c r="C93" s="448"/>
      <c r="D93" s="448"/>
    </row>
    <row r="94" spans="2:4">
      <c r="B94" s="448"/>
      <c r="C94" s="448"/>
      <c r="D94" s="448"/>
    </row>
    <row r="95" spans="2:4">
      <c r="B95" s="448"/>
      <c r="C95" s="448"/>
      <c r="D95" s="448"/>
    </row>
    <row r="96" spans="2:4">
      <c r="B96" s="448"/>
      <c r="C96" s="448"/>
      <c r="D96" s="448"/>
    </row>
    <row r="97" spans="2:4">
      <c r="B97" s="448"/>
      <c r="C97" s="448"/>
      <c r="D97" s="448"/>
    </row>
    <row r="98" spans="2:4">
      <c r="B98" s="448"/>
      <c r="C98" s="448"/>
      <c r="D98" s="448"/>
    </row>
    <row r="99" spans="2:4">
      <c r="B99" s="448"/>
      <c r="C99" s="448"/>
      <c r="D99" s="448"/>
    </row>
    <row r="100" spans="2:4">
      <c r="B100" s="448"/>
      <c r="C100" s="448"/>
      <c r="D100" s="448"/>
    </row>
    <row r="101" spans="2:4">
      <c r="B101" s="448"/>
      <c r="C101" s="448"/>
      <c r="D101" s="448"/>
    </row>
    <row r="102" spans="2:4">
      <c r="B102" s="448"/>
      <c r="C102" s="448"/>
      <c r="D102" s="448"/>
    </row>
    <row r="103" spans="2:4">
      <c r="B103" s="448"/>
      <c r="C103" s="448"/>
      <c r="D103" s="448"/>
    </row>
    <row r="104" spans="2:4">
      <c r="B104" s="448"/>
      <c r="C104" s="448"/>
      <c r="D104" s="448"/>
    </row>
    <row r="105" spans="2:4">
      <c r="B105" s="448"/>
      <c r="C105" s="448"/>
      <c r="D105" s="448"/>
    </row>
    <row r="106" spans="2:4">
      <c r="B106" s="448"/>
      <c r="C106" s="448"/>
      <c r="D106" s="448"/>
    </row>
    <row r="107" spans="2:4">
      <c r="B107" s="448"/>
      <c r="C107" s="448"/>
      <c r="D107" s="448"/>
    </row>
    <row r="108" spans="2:4">
      <c r="B108" s="448"/>
      <c r="C108" s="448"/>
      <c r="D108" s="448"/>
    </row>
    <row r="109" spans="2:4">
      <c r="B109" s="448"/>
      <c r="C109" s="448"/>
      <c r="D109" s="448"/>
    </row>
    <row r="110" spans="2:4">
      <c r="B110" s="448"/>
      <c r="C110" s="448"/>
      <c r="D110" s="448"/>
    </row>
    <row r="111" spans="2:4">
      <c r="B111" s="448"/>
      <c r="C111" s="448"/>
      <c r="D111" s="448"/>
    </row>
    <row r="112" spans="2:4">
      <c r="B112" s="448"/>
      <c r="C112" s="448"/>
      <c r="D112" s="448"/>
    </row>
    <row r="113" spans="2:4">
      <c r="B113" s="448"/>
      <c r="C113" s="448"/>
      <c r="D113" s="448"/>
    </row>
    <row r="114" spans="2:4">
      <c r="B114" s="448"/>
      <c r="C114" s="448"/>
      <c r="D114" s="448"/>
    </row>
    <row r="115" spans="2:4">
      <c r="B115" s="448"/>
      <c r="C115" s="448"/>
      <c r="D115" s="448"/>
    </row>
    <row r="116" spans="2:4">
      <c r="B116" s="448"/>
      <c r="C116" s="448"/>
      <c r="D116" s="448"/>
    </row>
    <row r="117" spans="2:4">
      <c r="B117" s="448"/>
      <c r="C117" s="448"/>
      <c r="D117" s="448"/>
    </row>
    <row r="118" spans="2:4">
      <c r="B118" s="448"/>
      <c r="C118" s="448"/>
      <c r="D118" s="448"/>
    </row>
    <row r="119" spans="2:4">
      <c r="B119" s="448"/>
      <c r="C119" s="448"/>
      <c r="D119" s="448"/>
    </row>
    <row r="120" spans="2:4">
      <c r="B120" s="448"/>
      <c r="C120" s="448"/>
      <c r="D120" s="448"/>
    </row>
    <row r="121" spans="2:4">
      <c r="B121" s="448"/>
      <c r="C121" s="448"/>
      <c r="D121" s="448"/>
    </row>
    <row r="122" spans="2:4">
      <c r="B122" s="448"/>
      <c r="C122" s="448"/>
      <c r="D122" s="448"/>
    </row>
    <row r="123" spans="2:4">
      <c r="B123" s="448"/>
      <c r="C123" s="448"/>
      <c r="D123" s="448"/>
    </row>
    <row r="124" spans="2:4">
      <c r="B124" s="448"/>
      <c r="C124" s="448"/>
      <c r="D124" s="448"/>
    </row>
    <row r="125" spans="2:4">
      <c r="B125" s="448"/>
      <c r="C125" s="448"/>
      <c r="D125" s="448"/>
    </row>
    <row r="126" spans="2:4">
      <c r="B126" s="448"/>
      <c r="C126" s="448"/>
      <c r="D126" s="448"/>
    </row>
    <row r="127" spans="2:4">
      <c r="B127" s="448"/>
      <c r="C127" s="448"/>
      <c r="D127" s="448"/>
    </row>
    <row r="128" spans="2:4">
      <c r="B128" s="448"/>
      <c r="C128" s="448"/>
      <c r="D128" s="448"/>
    </row>
    <row r="129" spans="2:4">
      <c r="B129" s="448"/>
      <c r="C129" s="448"/>
      <c r="D129" s="448"/>
    </row>
    <row r="130" spans="2:4">
      <c r="B130" s="448"/>
      <c r="C130" s="448"/>
      <c r="D130" s="448"/>
    </row>
    <row r="131" spans="2:4">
      <c r="B131" s="448"/>
      <c r="C131" s="448"/>
      <c r="D131" s="448"/>
    </row>
    <row r="132" spans="2:4">
      <c r="B132" s="448"/>
      <c r="C132" s="448"/>
      <c r="D132" s="448"/>
    </row>
    <row r="133" spans="2:4">
      <c r="B133" s="448"/>
      <c r="C133" s="448"/>
      <c r="D133" s="448"/>
    </row>
    <row r="134" spans="2:4">
      <c r="B134" s="448"/>
      <c r="C134" s="448"/>
      <c r="D134" s="448"/>
    </row>
    <row r="135" spans="2:4">
      <c r="B135" s="448"/>
      <c r="C135" s="448"/>
      <c r="D135" s="448"/>
    </row>
    <row r="136" spans="2:4">
      <c r="B136" s="448"/>
      <c r="C136" s="448"/>
      <c r="D136" s="448"/>
    </row>
    <row r="137" spans="2:4">
      <c r="B137" s="448"/>
      <c r="C137" s="448"/>
      <c r="D137" s="448"/>
    </row>
    <row r="138" spans="2:4">
      <c r="B138" s="448"/>
      <c r="C138" s="448"/>
      <c r="D138" s="448"/>
    </row>
    <row r="139" spans="2:4">
      <c r="B139" s="448"/>
      <c r="C139" s="448"/>
      <c r="D139" s="448"/>
    </row>
    <row r="140" spans="2:4">
      <c r="B140" s="448"/>
      <c r="C140" s="448"/>
      <c r="D140" s="448"/>
    </row>
    <row r="141" spans="2:4">
      <c r="B141" s="448"/>
      <c r="C141" s="448"/>
      <c r="D141" s="448"/>
    </row>
    <row r="142" spans="2:4">
      <c r="B142" s="448"/>
      <c r="C142" s="448"/>
      <c r="D142" s="448"/>
    </row>
    <row r="143" spans="2:4">
      <c r="B143" s="448"/>
      <c r="C143" s="448"/>
      <c r="D143" s="448"/>
    </row>
    <row r="144" spans="2:4">
      <c r="B144" s="448"/>
      <c r="C144" s="448"/>
      <c r="D144" s="448"/>
    </row>
    <row r="145" spans="2:4">
      <c r="B145" s="448"/>
      <c r="C145" s="448"/>
      <c r="D145" s="448"/>
    </row>
    <row r="146" spans="2:4">
      <c r="B146" s="448"/>
      <c r="C146" s="448"/>
      <c r="D146" s="448"/>
    </row>
    <row r="147" spans="2:4">
      <c r="B147" s="448"/>
      <c r="C147" s="448"/>
      <c r="D147" s="448"/>
    </row>
    <row r="148" spans="2:4">
      <c r="B148" s="448"/>
      <c r="C148" s="448"/>
      <c r="D148" s="448"/>
    </row>
    <row r="149" spans="2:4">
      <c r="B149" s="448"/>
      <c r="C149" s="448"/>
      <c r="D149" s="448"/>
    </row>
    <row r="150" spans="2:4">
      <c r="B150" s="448"/>
      <c r="C150" s="448"/>
      <c r="D150" s="448"/>
    </row>
    <row r="151" spans="2:4">
      <c r="B151" s="448"/>
      <c r="C151" s="448"/>
      <c r="D151" s="448"/>
    </row>
    <row r="152" spans="2:4">
      <c r="B152" s="448"/>
      <c r="C152" s="448"/>
      <c r="D152" s="448"/>
    </row>
    <row r="153" spans="2:4">
      <c r="B153" s="448"/>
      <c r="C153" s="448"/>
      <c r="D153" s="448"/>
    </row>
    <row r="154" spans="2:4">
      <c r="B154" s="448"/>
      <c r="C154" s="448"/>
      <c r="D154" s="448"/>
    </row>
    <row r="155" spans="2:4">
      <c r="B155" s="448"/>
      <c r="C155" s="448"/>
      <c r="D155" s="448"/>
    </row>
    <row r="156" spans="2:4">
      <c r="B156" s="448"/>
      <c r="C156" s="448"/>
      <c r="D156" s="448"/>
    </row>
    <row r="157" spans="2:4">
      <c r="B157" s="448"/>
      <c r="C157" s="448"/>
      <c r="D157" s="448"/>
    </row>
    <row r="158" spans="2:4">
      <c r="B158" s="448"/>
      <c r="C158" s="448"/>
      <c r="D158" s="448"/>
    </row>
    <row r="159" spans="2:4">
      <c r="B159" s="448"/>
      <c r="C159" s="448"/>
      <c r="D159" s="448"/>
    </row>
    <row r="160" spans="2:4">
      <c r="B160" s="448"/>
      <c r="C160" s="448"/>
      <c r="D160" s="448"/>
    </row>
    <row r="161" spans="2:4">
      <c r="B161" s="448"/>
      <c r="C161" s="448"/>
      <c r="D161" s="448"/>
    </row>
    <row r="162" spans="2:4">
      <c r="B162" s="448"/>
      <c r="C162" s="448"/>
      <c r="D162" s="448"/>
    </row>
    <row r="163" spans="2:4">
      <c r="B163" s="448"/>
      <c r="C163" s="448"/>
      <c r="D163" s="448"/>
    </row>
    <row r="164" spans="2:4">
      <c r="B164" s="448"/>
      <c r="C164" s="448"/>
      <c r="D164" s="448"/>
    </row>
    <row r="165" spans="2:4">
      <c r="B165" s="448"/>
      <c r="C165" s="448"/>
      <c r="D165" s="448"/>
    </row>
    <row r="166" spans="2:4">
      <c r="B166" s="448"/>
      <c r="C166" s="448"/>
      <c r="D166" s="448"/>
    </row>
    <row r="167" spans="2:4">
      <c r="B167" s="448"/>
      <c r="C167" s="448"/>
      <c r="D167" s="448"/>
    </row>
    <row r="168" spans="2:4">
      <c r="B168" s="448"/>
      <c r="C168" s="448"/>
      <c r="D168" s="448"/>
    </row>
    <row r="169" spans="2:4">
      <c r="B169" s="448"/>
      <c r="C169" s="448"/>
      <c r="D169" s="448"/>
    </row>
    <row r="170" spans="2:4">
      <c r="B170" s="448"/>
      <c r="C170" s="448"/>
      <c r="D170" s="448"/>
    </row>
    <row r="171" spans="2:4">
      <c r="B171" s="448"/>
      <c r="C171" s="448"/>
      <c r="D171" s="448"/>
    </row>
    <row r="172" spans="2:4">
      <c r="B172" s="448"/>
      <c r="C172" s="448"/>
      <c r="D172" s="448"/>
    </row>
    <row r="173" spans="2:4">
      <c r="B173" s="448"/>
      <c r="C173" s="448"/>
      <c r="D173" s="448"/>
    </row>
    <row r="174" spans="2:4">
      <c r="B174" s="448"/>
      <c r="C174" s="448"/>
      <c r="D174" s="448"/>
    </row>
    <row r="175" spans="2:4">
      <c r="B175" s="448"/>
      <c r="C175" s="448"/>
      <c r="D175" s="448"/>
    </row>
    <row r="176" spans="2:4">
      <c r="B176" s="448"/>
      <c r="C176" s="448"/>
      <c r="D176" s="448"/>
    </row>
    <row r="177" spans="2:4">
      <c r="B177" s="448"/>
      <c r="C177" s="448"/>
      <c r="D177" s="448"/>
    </row>
    <row r="178" spans="2:4">
      <c r="B178" s="448"/>
      <c r="C178" s="448"/>
      <c r="D178" s="448"/>
    </row>
    <row r="179" spans="2:4">
      <c r="B179" s="448"/>
      <c r="C179" s="448"/>
      <c r="D179" s="448"/>
    </row>
    <row r="180" spans="2:4">
      <c r="B180" s="448"/>
      <c r="C180" s="448"/>
      <c r="D180" s="448"/>
    </row>
    <row r="181" spans="2:4">
      <c r="B181" s="448"/>
      <c r="C181" s="448"/>
      <c r="D181" s="448"/>
    </row>
    <row r="182" spans="2:4">
      <c r="B182" s="448"/>
      <c r="C182" s="448"/>
      <c r="D182" s="448"/>
    </row>
    <row r="183" spans="2:4">
      <c r="B183" s="448"/>
      <c r="C183" s="448"/>
      <c r="D183" s="448"/>
    </row>
    <row r="184" spans="2:4">
      <c r="B184" s="448"/>
      <c r="C184" s="448"/>
      <c r="D184" s="448"/>
    </row>
    <row r="185" spans="2:4">
      <c r="B185" s="448"/>
      <c r="C185" s="448"/>
      <c r="D185" s="448"/>
    </row>
    <row r="186" spans="2:4">
      <c r="B186" s="448"/>
      <c r="C186" s="448"/>
      <c r="D186" s="448"/>
    </row>
    <row r="187" spans="2:4">
      <c r="B187" s="448"/>
      <c r="C187" s="448"/>
      <c r="D187" s="448"/>
    </row>
    <row r="188" spans="2:4">
      <c r="B188" s="448"/>
      <c r="C188" s="448"/>
      <c r="D188" s="448"/>
    </row>
    <row r="189" spans="2:4">
      <c r="B189" s="448"/>
      <c r="C189" s="448"/>
      <c r="D189" s="448"/>
    </row>
    <row r="190" spans="2:4">
      <c r="B190" s="448"/>
      <c r="C190" s="448"/>
      <c r="D190" s="448"/>
    </row>
    <row r="191" spans="2:4">
      <c r="B191" s="448"/>
      <c r="C191" s="448"/>
      <c r="D191" s="448"/>
    </row>
    <row r="192" spans="2:4">
      <c r="B192" s="448"/>
      <c r="C192" s="448"/>
      <c r="D192" s="448"/>
    </row>
    <row r="193" spans="2:4">
      <c r="B193" s="448"/>
      <c r="C193" s="448"/>
      <c r="D193" s="448"/>
    </row>
    <row r="194" spans="2:4">
      <c r="B194" s="448"/>
      <c r="C194" s="448"/>
      <c r="D194" s="448"/>
    </row>
    <row r="195" spans="2:4">
      <c r="B195" s="448"/>
      <c r="C195" s="448"/>
      <c r="D195" s="448"/>
    </row>
    <row r="196" spans="2:4">
      <c r="B196" s="448"/>
      <c r="C196" s="448"/>
      <c r="D196" s="448"/>
    </row>
    <row r="197" spans="2:4">
      <c r="B197" s="448"/>
      <c r="C197" s="448"/>
      <c r="D197" s="448"/>
    </row>
    <row r="198" spans="2:4">
      <c r="B198" s="448"/>
      <c r="C198" s="448"/>
      <c r="D198" s="448"/>
    </row>
    <row r="199" spans="2:4">
      <c r="B199" s="448"/>
      <c r="C199" s="448"/>
      <c r="D199" s="448"/>
    </row>
    <row r="200" spans="2:4">
      <c r="B200" s="448"/>
      <c r="C200" s="448"/>
      <c r="D200" s="448"/>
    </row>
    <row r="201" spans="2:4">
      <c r="B201" s="448"/>
      <c r="C201" s="448"/>
      <c r="D201" s="448"/>
    </row>
    <row r="202" spans="2:4">
      <c r="B202" s="448"/>
      <c r="C202" s="448"/>
      <c r="D202" s="448"/>
    </row>
    <row r="203" spans="2:4">
      <c r="B203" s="448"/>
      <c r="C203" s="448"/>
      <c r="D203" s="448"/>
    </row>
    <row r="204" spans="2:4">
      <c r="B204" s="448"/>
      <c r="C204" s="448"/>
      <c r="D204" s="448"/>
    </row>
    <row r="205" spans="2:4">
      <c r="B205" s="448"/>
      <c r="C205" s="448"/>
      <c r="D205" s="448"/>
    </row>
    <row r="206" spans="2:4">
      <c r="B206" s="448"/>
      <c r="C206" s="448"/>
      <c r="D206" s="448"/>
    </row>
    <row r="207" spans="2:4">
      <c r="B207" s="448"/>
      <c r="C207" s="448"/>
      <c r="D207" s="448"/>
    </row>
    <row r="208" spans="2:4">
      <c r="B208" s="448"/>
      <c r="C208" s="448"/>
      <c r="D208" s="448"/>
    </row>
    <row r="209" spans="2:4">
      <c r="B209" s="448"/>
      <c r="C209" s="448"/>
      <c r="D209" s="448"/>
    </row>
    <row r="210" spans="2:4">
      <c r="B210" s="448"/>
      <c r="C210" s="448"/>
      <c r="D210" s="448"/>
    </row>
    <row r="211" spans="2:4">
      <c r="B211" s="448"/>
      <c r="C211" s="448"/>
      <c r="D211" s="448"/>
    </row>
    <row r="212" spans="2:4">
      <c r="B212" s="448"/>
      <c r="C212" s="448"/>
      <c r="D212" s="448"/>
    </row>
    <row r="213" spans="2:4">
      <c r="B213" s="448"/>
      <c r="C213" s="448"/>
      <c r="D213" s="448"/>
    </row>
    <row r="214" spans="2:4">
      <c r="B214" s="448"/>
      <c r="C214" s="448"/>
      <c r="D214" s="448"/>
    </row>
    <row r="215" spans="2:4">
      <c r="B215" s="448"/>
      <c r="C215" s="448"/>
      <c r="D215" s="448"/>
    </row>
    <row r="216" spans="2:4">
      <c r="B216" s="448"/>
      <c r="C216" s="448"/>
      <c r="D216" s="448"/>
    </row>
    <row r="217" spans="2:4">
      <c r="B217" s="448"/>
      <c r="C217" s="448"/>
      <c r="D217" s="448"/>
    </row>
    <row r="218" spans="2:4">
      <c r="B218" s="448"/>
      <c r="C218" s="448"/>
      <c r="D218" s="448"/>
    </row>
    <row r="219" spans="2:4">
      <c r="B219" s="448"/>
      <c r="C219" s="448"/>
      <c r="D219" s="448"/>
    </row>
    <row r="220" spans="2:4">
      <c r="B220" s="448"/>
      <c r="C220" s="448"/>
      <c r="D220" s="448"/>
    </row>
    <row r="221" spans="2:4">
      <c r="B221" s="448"/>
      <c r="C221" s="448"/>
      <c r="D221" s="448"/>
    </row>
    <row r="222" spans="2:4">
      <c r="B222" s="448"/>
      <c r="C222" s="448"/>
      <c r="D222" s="448"/>
    </row>
    <row r="223" spans="2:4">
      <c r="B223" s="448"/>
      <c r="C223" s="448"/>
      <c r="D223" s="448"/>
    </row>
    <row r="224" spans="2:4">
      <c r="B224" s="448"/>
      <c r="C224" s="448"/>
      <c r="D224" s="448"/>
    </row>
    <row r="225" spans="2:4">
      <c r="B225" s="448"/>
      <c r="C225" s="448"/>
      <c r="D225" s="448"/>
    </row>
    <row r="226" spans="2:4">
      <c r="B226" s="448"/>
      <c r="C226" s="448"/>
      <c r="D226" s="448"/>
    </row>
    <row r="227" spans="2:4">
      <c r="B227" s="448"/>
      <c r="C227" s="448"/>
      <c r="D227" s="448"/>
    </row>
    <row r="228" spans="2:4">
      <c r="B228" s="448"/>
      <c r="C228" s="448"/>
      <c r="D228" s="448"/>
    </row>
    <row r="229" spans="2:4">
      <c r="B229" s="448"/>
      <c r="C229" s="448"/>
      <c r="D229" s="448"/>
    </row>
    <row r="230" spans="2:4">
      <c r="B230" s="448"/>
      <c r="C230" s="448"/>
      <c r="D230" s="448"/>
    </row>
    <row r="231" spans="2:4">
      <c r="B231" s="448"/>
      <c r="C231" s="448"/>
      <c r="D231" s="448"/>
    </row>
    <row r="232" spans="2:4">
      <c r="B232" s="448"/>
      <c r="C232" s="448"/>
      <c r="D232" s="448"/>
    </row>
    <row r="233" spans="2:4">
      <c r="B233" s="448"/>
      <c r="C233" s="448"/>
      <c r="D233" s="448"/>
    </row>
    <row r="234" spans="2:4">
      <c r="B234" s="448"/>
      <c r="C234" s="448"/>
      <c r="D234" s="448"/>
    </row>
    <row r="235" spans="2:4">
      <c r="B235" s="448"/>
      <c r="C235" s="448"/>
      <c r="D235" s="448"/>
    </row>
    <row r="236" spans="2:4">
      <c r="B236" s="448"/>
      <c r="C236" s="448"/>
      <c r="D236" s="448"/>
    </row>
    <row r="237" spans="2:4">
      <c r="B237" s="448"/>
      <c r="C237" s="448"/>
      <c r="D237" s="448"/>
    </row>
    <row r="238" spans="2:4">
      <c r="B238" s="448"/>
      <c r="C238" s="448"/>
      <c r="D238" s="448"/>
    </row>
    <row r="239" spans="2:4">
      <c r="B239" s="448"/>
      <c r="C239" s="448"/>
      <c r="D239" s="448"/>
    </row>
    <row r="240" spans="2:4">
      <c r="B240" s="448"/>
      <c r="C240" s="448"/>
      <c r="D240" s="448"/>
    </row>
    <row r="241" spans="2:4">
      <c r="B241" s="448"/>
      <c r="C241" s="448"/>
      <c r="D241" s="448"/>
    </row>
    <row r="242" spans="2:4">
      <c r="B242" s="448"/>
      <c r="C242" s="448"/>
      <c r="D242" s="448"/>
    </row>
    <row r="243" spans="2:4">
      <c r="B243" s="448"/>
      <c r="C243" s="448"/>
      <c r="D243" s="448"/>
    </row>
    <row r="244" spans="2:4">
      <c r="B244" s="448"/>
      <c r="C244" s="448"/>
      <c r="D244" s="448"/>
    </row>
    <row r="245" spans="2:4">
      <c r="B245" s="448"/>
      <c r="C245" s="448"/>
      <c r="D245" s="448"/>
    </row>
    <row r="246" spans="2:4">
      <c r="B246" s="448"/>
      <c r="C246" s="448"/>
      <c r="D246" s="448"/>
    </row>
    <row r="247" spans="2:4">
      <c r="B247" s="448"/>
      <c r="C247" s="448"/>
      <c r="D247" s="448"/>
    </row>
    <row r="248" spans="2:4">
      <c r="B248" s="448"/>
      <c r="C248" s="448"/>
      <c r="D248" s="448"/>
    </row>
    <row r="249" spans="2:4">
      <c r="B249" s="448"/>
      <c r="C249" s="448"/>
      <c r="D249" s="448"/>
    </row>
    <row r="250" spans="2:4">
      <c r="B250" s="448"/>
      <c r="C250" s="448"/>
      <c r="D250" s="448"/>
    </row>
    <row r="251" spans="2:4">
      <c r="B251" s="448"/>
      <c r="C251" s="448"/>
      <c r="D251" s="448"/>
    </row>
    <row r="252" spans="2:4">
      <c r="B252" s="448"/>
      <c r="C252" s="448"/>
      <c r="D252" s="448"/>
    </row>
    <row r="253" spans="2:4">
      <c r="B253" s="448"/>
      <c r="C253" s="448"/>
      <c r="D253" s="448"/>
    </row>
    <row r="254" spans="2:4">
      <c r="B254" s="448"/>
      <c r="C254" s="448"/>
      <c r="D254" s="448"/>
    </row>
    <row r="255" spans="2:4">
      <c r="B255" s="448"/>
      <c r="C255" s="448"/>
      <c r="D255" s="448"/>
    </row>
    <row r="256" spans="2:4">
      <c r="B256" s="448"/>
      <c r="C256" s="448"/>
      <c r="D256" s="448"/>
    </row>
    <row r="257" spans="2:4">
      <c r="B257" s="448"/>
      <c r="C257" s="448"/>
      <c r="D257" s="448"/>
    </row>
    <row r="258" spans="2:4">
      <c r="B258" s="448"/>
      <c r="C258" s="448"/>
      <c r="D258" s="448"/>
    </row>
    <row r="259" spans="2:4">
      <c r="B259" s="448"/>
      <c r="C259" s="448"/>
      <c r="D259" s="448"/>
    </row>
    <row r="260" spans="2:4">
      <c r="B260" s="448"/>
      <c r="C260" s="448"/>
      <c r="D260" s="448"/>
    </row>
    <row r="261" spans="2:4">
      <c r="B261" s="448"/>
      <c r="C261" s="448"/>
      <c r="D261" s="448"/>
    </row>
    <row r="262" spans="2:4">
      <c r="B262" s="448"/>
      <c r="C262" s="448"/>
      <c r="D262" s="448"/>
    </row>
    <row r="263" spans="2:4">
      <c r="B263" s="448"/>
      <c r="C263" s="448"/>
      <c r="D263" s="448"/>
    </row>
    <row r="264" spans="2:4">
      <c r="B264" s="448"/>
      <c r="C264" s="448"/>
      <c r="D264" s="448"/>
    </row>
    <row r="265" spans="2:4">
      <c r="B265" s="448"/>
      <c r="C265" s="448"/>
      <c r="D265" s="448"/>
    </row>
    <row r="266" spans="2:4">
      <c r="B266" s="448"/>
      <c r="C266" s="448"/>
      <c r="D266" s="448"/>
    </row>
    <row r="267" spans="2:4">
      <c r="B267" s="448"/>
      <c r="C267" s="448"/>
      <c r="D267" s="448"/>
    </row>
    <row r="268" spans="2:4">
      <c r="B268" s="448"/>
      <c r="C268" s="448"/>
      <c r="D268" s="448"/>
    </row>
    <row r="269" spans="2:4">
      <c r="B269" s="448"/>
      <c r="C269" s="448"/>
      <c r="D269" s="448"/>
    </row>
    <row r="270" spans="2:4">
      <c r="B270" s="448"/>
      <c r="C270" s="448"/>
      <c r="D270" s="448"/>
    </row>
    <row r="271" spans="2:4">
      <c r="B271" s="448"/>
      <c r="C271" s="448"/>
      <c r="D271" s="448"/>
    </row>
    <row r="272" spans="2:4">
      <c r="B272" s="448"/>
      <c r="C272" s="448"/>
      <c r="D272" s="448"/>
    </row>
    <row r="273" spans="2:4">
      <c r="B273" s="448"/>
      <c r="C273" s="448"/>
      <c r="D273" s="448"/>
    </row>
    <row r="274" spans="2:4">
      <c r="B274" s="448"/>
      <c r="C274" s="448"/>
      <c r="D274" s="448"/>
    </row>
    <row r="275" spans="2:4">
      <c r="B275" s="448"/>
      <c r="C275" s="448"/>
      <c r="D275" s="448"/>
    </row>
    <row r="276" spans="2:4">
      <c r="B276" s="448"/>
      <c r="C276" s="448"/>
      <c r="D276" s="448"/>
    </row>
    <row r="277" spans="2:4">
      <c r="B277" s="448"/>
      <c r="C277" s="448"/>
      <c r="D277" s="448"/>
    </row>
    <row r="278" spans="2:4">
      <c r="B278" s="448"/>
      <c r="C278" s="448"/>
      <c r="D278" s="448"/>
    </row>
    <row r="279" spans="2:4">
      <c r="B279" s="448"/>
      <c r="C279" s="448"/>
      <c r="D279" s="448"/>
    </row>
    <row r="280" spans="2:4">
      <c r="B280" s="448"/>
      <c r="C280" s="448"/>
      <c r="D280" s="448"/>
    </row>
    <row r="281" spans="2:4">
      <c r="B281" s="448"/>
      <c r="C281" s="448"/>
      <c r="D281" s="448"/>
    </row>
    <row r="282" spans="2:4">
      <c r="B282" s="448"/>
      <c r="C282" s="448"/>
      <c r="D282" s="448"/>
    </row>
    <row r="283" spans="2:4">
      <c r="B283" s="448"/>
      <c r="C283" s="448"/>
      <c r="D283" s="448"/>
    </row>
    <row r="284" spans="2:4">
      <c r="B284" s="448"/>
      <c r="C284" s="448"/>
      <c r="D284" s="448"/>
    </row>
    <row r="285" spans="2:4">
      <c r="B285" s="448"/>
      <c r="C285" s="448"/>
      <c r="D285" s="448"/>
    </row>
    <row r="286" spans="2:4">
      <c r="B286" s="448"/>
      <c r="C286" s="448"/>
      <c r="D286" s="448"/>
    </row>
    <row r="287" spans="2:4">
      <c r="B287" s="448"/>
      <c r="C287" s="448"/>
      <c r="D287" s="448"/>
    </row>
    <row r="288" spans="2:4">
      <c r="B288" s="448"/>
      <c r="C288" s="448"/>
      <c r="D288" s="448"/>
    </row>
    <row r="289" spans="2:4">
      <c r="B289" s="448"/>
      <c r="C289" s="448"/>
      <c r="D289" s="448"/>
    </row>
    <row r="290" spans="2:4">
      <c r="B290" s="448"/>
      <c r="C290" s="448"/>
      <c r="D290" s="448"/>
    </row>
    <row r="291" spans="2:4">
      <c r="B291" s="448"/>
      <c r="C291" s="448"/>
      <c r="D291" s="448"/>
    </row>
    <row r="292" spans="2:4">
      <c r="B292" s="448"/>
      <c r="C292" s="448"/>
      <c r="D292" s="448"/>
    </row>
    <row r="293" spans="2:4">
      <c r="B293" s="448"/>
      <c r="C293" s="448"/>
      <c r="D293" s="448"/>
    </row>
    <row r="294" spans="2:4">
      <c r="B294" s="448"/>
      <c r="C294" s="448"/>
      <c r="D294" s="448"/>
    </row>
    <row r="295" spans="2:4">
      <c r="B295" s="448"/>
      <c r="C295" s="448"/>
      <c r="D295" s="448"/>
    </row>
    <row r="296" spans="2:4">
      <c r="B296" s="448"/>
      <c r="C296" s="448"/>
      <c r="D296" s="448"/>
    </row>
    <row r="297" spans="2:4">
      <c r="B297" s="448"/>
      <c r="C297" s="448"/>
      <c r="D297" s="448"/>
    </row>
    <row r="298" spans="2:4">
      <c r="B298" s="448"/>
      <c r="C298" s="448"/>
      <c r="D298" s="448"/>
    </row>
    <row r="299" spans="2:4">
      <c r="B299" s="448"/>
      <c r="C299" s="448"/>
      <c r="D299" s="448"/>
    </row>
    <row r="300" spans="2:4">
      <c r="B300" s="448"/>
      <c r="C300" s="448"/>
      <c r="D300" s="448"/>
    </row>
    <row r="301" spans="2:4">
      <c r="B301" s="448"/>
      <c r="C301" s="448"/>
      <c r="D301" s="448"/>
    </row>
    <row r="302" spans="2:4">
      <c r="B302" s="448"/>
      <c r="C302" s="448"/>
      <c r="D302" s="448"/>
    </row>
    <row r="303" spans="2:4">
      <c r="B303" s="448"/>
      <c r="C303" s="448"/>
      <c r="D303" s="448"/>
    </row>
    <row r="304" spans="2:4">
      <c r="B304" s="448"/>
      <c r="C304" s="448"/>
      <c r="D304" s="448"/>
    </row>
    <row r="305" spans="2:4">
      <c r="B305" s="448"/>
      <c r="C305" s="448"/>
      <c r="D305" s="448"/>
    </row>
    <row r="306" spans="2:4">
      <c r="B306" s="448"/>
      <c r="C306" s="448"/>
      <c r="D306" s="448"/>
    </row>
    <row r="307" spans="2:4">
      <c r="B307" s="448"/>
      <c r="C307" s="448"/>
      <c r="D307" s="448"/>
    </row>
    <row r="308" spans="2:4">
      <c r="B308" s="448"/>
      <c r="C308" s="448"/>
      <c r="D308" s="448"/>
    </row>
    <row r="309" spans="2:4">
      <c r="B309" s="448"/>
      <c r="C309" s="448"/>
      <c r="D309" s="448"/>
    </row>
    <row r="310" spans="2:4">
      <c r="B310" s="448"/>
      <c r="C310" s="448"/>
      <c r="D310" s="448"/>
    </row>
    <row r="311" spans="2:4">
      <c r="B311" s="448"/>
      <c r="C311" s="448"/>
      <c r="D311" s="448"/>
    </row>
    <row r="312" spans="2:4">
      <c r="B312" s="448"/>
      <c r="C312" s="448"/>
      <c r="D312" s="448"/>
    </row>
    <row r="313" spans="2:4">
      <c r="B313" s="448"/>
      <c r="C313" s="448"/>
      <c r="D313" s="448"/>
    </row>
    <row r="314" spans="2:4">
      <c r="B314" s="448"/>
      <c r="C314" s="448"/>
      <c r="D314" s="448"/>
    </row>
    <row r="315" spans="2:4">
      <c r="B315" s="448"/>
      <c r="C315" s="448"/>
      <c r="D315" s="448"/>
    </row>
    <row r="316" spans="2:4">
      <c r="B316" s="448"/>
      <c r="C316" s="448"/>
      <c r="D316" s="448"/>
    </row>
    <row r="317" spans="2:4">
      <c r="B317" s="448"/>
      <c r="C317" s="448"/>
      <c r="D317" s="448"/>
    </row>
    <row r="318" spans="2:4">
      <c r="B318" s="448"/>
      <c r="C318" s="448"/>
      <c r="D318" s="448"/>
    </row>
    <row r="319" spans="2:4">
      <c r="B319" s="448"/>
      <c r="C319" s="448"/>
      <c r="D319" s="448"/>
    </row>
    <row r="320" spans="2:4">
      <c r="B320" s="448"/>
      <c r="C320" s="448"/>
      <c r="D320" s="448"/>
    </row>
    <row r="321" spans="2:4">
      <c r="B321" s="448"/>
      <c r="C321" s="448"/>
      <c r="D321" s="448"/>
    </row>
    <row r="322" spans="2:4">
      <c r="B322" s="448"/>
      <c r="C322" s="448"/>
      <c r="D322" s="448"/>
    </row>
    <row r="323" spans="2:4">
      <c r="B323" s="448"/>
      <c r="C323" s="448"/>
      <c r="D323" s="448"/>
    </row>
    <row r="324" spans="2:4">
      <c r="B324" s="448"/>
      <c r="C324" s="448"/>
      <c r="D324" s="448"/>
    </row>
    <row r="325" spans="2:4">
      <c r="B325" s="448"/>
      <c r="C325" s="448"/>
      <c r="D325" s="448"/>
    </row>
    <row r="326" spans="2:4">
      <c r="B326" s="448"/>
      <c r="C326" s="448"/>
      <c r="D326" s="448"/>
    </row>
    <row r="327" spans="2:4">
      <c r="B327" s="448"/>
      <c r="C327" s="448"/>
      <c r="D327" s="448"/>
    </row>
    <row r="328" spans="2:4">
      <c r="B328" s="448"/>
      <c r="C328" s="448"/>
      <c r="D328" s="448"/>
    </row>
    <row r="329" spans="2:4">
      <c r="B329" s="448"/>
      <c r="C329" s="448"/>
      <c r="D329" s="448"/>
    </row>
    <row r="330" spans="2:4">
      <c r="B330" s="448"/>
      <c r="C330" s="448"/>
      <c r="D330" s="448"/>
    </row>
    <row r="331" spans="2:4">
      <c r="B331" s="448"/>
      <c r="C331" s="448"/>
      <c r="D331" s="448"/>
    </row>
    <row r="332" spans="2:4">
      <c r="B332" s="448"/>
      <c r="C332" s="448"/>
      <c r="D332" s="448"/>
    </row>
    <row r="333" spans="2:4">
      <c r="B333" s="448"/>
      <c r="C333" s="448"/>
      <c r="D333" s="448"/>
    </row>
    <row r="334" spans="2:4">
      <c r="B334" s="448"/>
      <c r="C334" s="448"/>
      <c r="D334" s="448"/>
    </row>
    <row r="335" spans="2:4">
      <c r="B335" s="448"/>
      <c r="C335" s="448"/>
      <c r="D335" s="448"/>
    </row>
    <row r="336" spans="2:4">
      <c r="B336" s="448"/>
      <c r="C336" s="448"/>
      <c r="D336" s="448"/>
    </row>
    <row r="337" spans="2:4">
      <c r="B337" s="448"/>
      <c r="C337" s="448"/>
      <c r="D337" s="448"/>
    </row>
    <row r="338" spans="2:4">
      <c r="B338" s="448"/>
      <c r="C338" s="448"/>
      <c r="D338" s="448"/>
    </row>
    <row r="339" spans="2:4">
      <c r="B339" s="448"/>
      <c r="C339" s="448"/>
      <c r="D339" s="448"/>
    </row>
    <row r="340" spans="2:4">
      <c r="B340" s="448"/>
      <c r="C340" s="448"/>
      <c r="D340" s="448"/>
    </row>
    <row r="341" spans="2:4">
      <c r="B341" s="448"/>
      <c r="C341" s="448"/>
      <c r="D341" s="448"/>
    </row>
    <row r="342" spans="2:4">
      <c r="B342" s="448"/>
      <c r="C342" s="448"/>
      <c r="D342" s="448"/>
    </row>
    <row r="343" spans="2:4">
      <c r="B343" s="448"/>
      <c r="C343" s="448"/>
      <c r="D343" s="448"/>
    </row>
    <row r="344" spans="2:4">
      <c r="B344" s="448"/>
      <c r="C344" s="448"/>
      <c r="D344" s="448"/>
    </row>
    <row r="345" spans="2:4">
      <c r="B345" s="448"/>
      <c r="C345" s="448"/>
      <c r="D345" s="448"/>
    </row>
    <row r="346" spans="2:4">
      <c r="B346" s="448"/>
      <c r="C346" s="448"/>
      <c r="D346" s="448"/>
    </row>
    <row r="347" spans="2:4">
      <c r="B347" s="448"/>
      <c r="C347" s="448"/>
      <c r="D347" s="448"/>
    </row>
    <row r="348" spans="2:4">
      <c r="B348" s="448"/>
      <c r="C348" s="448"/>
      <c r="D348" s="448"/>
    </row>
    <row r="349" spans="2:4">
      <c r="B349" s="448"/>
      <c r="C349" s="448"/>
      <c r="D349" s="448"/>
    </row>
    <row r="350" spans="2:4">
      <c r="B350" s="448"/>
      <c r="C350" s="448"/>
      <c r="D350" s="448"/>
    </row>
    <row r="351" spans="2:4">
      <c r="B351" s="448"/>
      <c r="C351" s="448"/>
      <c r="D351" s="448"/>
    </row>
    <row r="352" spans="2:4">
      <c r="B352" s="448"/>
      <c r="C352" s="448"/>
      <c r="D352" s="448"/>
    </row>
    <row r="353" spans="2:4">
      <c r="B353" s="448"/>
      <c r="C353" s="448"/>
      <c r="D353" s="448"/>
    </row>
    <row r="354" spans="2:4">
      <c r="B354" s="448"/>
      <c r="C354" s="448"/>
      <c r="D354" s="448"/>
    </row>
    <row r="355" spans="2:4">
      <c r="B355" s="448"/>
      <c r="C355" s="448"/>
      <c r="D355" s="448"/>
    </row>
    <row r="356" spans="2:4">
      <c r="B356" s="448"/>
      <c r="C356" s="448"/>
      <c r="D356" s="448"/>
    </row>
    <row r="357" spans="2:4">
      <c r="B357" s="448"/>
      <c r="C357" s="448"/>
      <c r="D357" s="448"/>
    </row>
    <row r="358" spans="2:4">
      <c r="B358" s="448"/>
      <c r="C358" s="448"/>
      <c r="D358" s="448"/>
    </row>
    <row r="359" spans="2:4">
      <c r="B359" s="448"/>
      <c r="C359" s="448"/>
      <c r="D359" s="448"/>
    </row>
    <row r="360" spans="2:4">
      <c r="B360" s="448"/>
      <c r="C360" s="448"/>
      <c r="D360" s="448"/>
    </row>
    <row r="361" spans="2:4">
      <c r="B361" s="448"/>
      <c r="C361" s="448"/>
      <c r="D361" s="448"/>
    </row>
    <row r="362" spans="2:4">
      <c r="B362" s="448"/>
      <c r="C362" s="448"/>
      <c r="D362" s="448"/>
    </row>
    <row r="363" spans="2:4">
      <c r="B363" s="448"/>
      <c r="C363" s="448"/>
      <c r="D363" s="448"/>
    </row>
    <row r="364" spans="2:4">
      <c r="B364" s="448"/>
      <c r="C364" s="448"/>
      <c r="D364" s="448"/>
    </row>
    <row r="365" spans="2:4">
      <c r="B365" s="448"/>
      <c r="C365" s="448"/>
      <c r="D365" s="448"/>
    </row>
    <row r="366" spans="2:4">
      <c r="B366" s="448"/>
      <c r="C366" s="448"/>
      <c r="D366" s="448"/>
    </row>
    <row r="367" spans="2:4">
      <c r="B367" s="448"/>
      <c r="C367" s="448"/>
      <c r="D367" s="448"/>
    </row>
    <row r="368" spans="2:4">
      <c r="B368" s="448"/>
      <c r="C368" s="448"/>
      <c r="D368" s="448"/>
    </row>
    <row r="369" spans="2:4">
      <c r="B369" s="448"/>
      <c r="C369" s="448"/>
      <c r="D369" s="448"/>
    </row>
    <row r="370" spans="2:4">
      <c r="B370" s="448"/>
      <c r="C370" s="448"/>
      <c r="D370" s="448"/>
    </row>
    <row r="371" spans="2:4">
      <c r="B371" s="448"/>
      <c r="C371" s="448"/>
      <c r="D371" s="448"/>
    </row>
    <row r="372" spans="2:4">
      <c r="B372" s="448"/>
      <c r="C372" s="448"/>
      <c r="D372" s="448"/>
    </row>
    <row r="373" spans="2:4">
      <c r="B373" s="448"/>
      <c r="C373" s="448"/>
      <c r="D373" s="448"/>
    </row>
    <row r="374" spans="2:4">
      <c r="B374" s="448"/>
      <c r="C374" s="448"/>
      <c r="D374" s="448"/>
    </row>
    <row r="375" spans="2:4">
      <c r="B375" s="448"/>
      <c r="C375" s="448"/>
      <c r="D375" s="448"/>
    </row>
    <row r="376" spans="2:4">
      <c r="B376" s="448"/>
      <c r="C376" s="448"/>
      <c r="D376" s="448"/>
    </row>
    <row r="377" spans="2:4">
      <c r="B377" s="448"/>
      <c r="C377" s="448"/>
      <c r="D377" s="448"/>
    </row>
    <row r="378" spans="2:4">
      <c r="B378" s="448"/>
      <c r="C378" s="448"/>
      <c r="D378" s="448"/>
    </row>
    <row r="379" spans="2:4">
      <c r="B379" s="448"/>
      <c r="C379" s="448"/>
      <c r="D379" s="448"/>
    </row>
    <row r="380" spans="2:4">
      <c r="B380" s="448"/>
      <c r="C380" s="448"/>
      <c r="D380" s="448"/>
    </row>
    <row r="381" spans="2:4">
      <c r="B381" s="448"/>
      <c r="C381" s="448"/>
      <c r="D381" s="448"/>
    </row>
    <row r="382" spans="2:4">
      <c r="B382" s="448"/>
      <c r="C382" s="448"/>
      <c r="D382" s="448"/>
    </row>
    <row r="383" spans="2:4">
      <c r="B383" s="448"/>
      <c r="C383" s="448"/>
      <c r="D383" s="448"/>
    </row>
    <row r="384" spans="2:4">
      <c r="B384" s="448"/>
      <c r="C384" s="448"/>
      <c r="D384" s="448"/>
    </row>
    <row r="385" spans="2:4">
      <c r="B385" s="448"/>
      <c r="C385" s="448"/>
      <c r="D385" s="448"/>
    </row>
    <row r="386" spans="2:4">
      <c r="B386" s="448"/>
      <c r="C386" s="448"/>
      <c r="D386" s="448"/>
    </row>
    <row r="387" spans="2:4">
      <c r="B387" s="448"/>
      <c r="C387" s="448"/>
      <c r="D387" s="448"/>
    </row>
    <row r="388" spans="2:4">
      <c r="B388" s="448"/>
      <c r="C388" s="448"/>
      <c r="D388" s="448"/>
    </row>
    <row r="389" spans="2:4">
      <c r="B389" s="448"/>
      <c r="C389" s="448"/>
      <c r="D389" s="448"/>
    </row>
    <row r="390" spans="2:4">
      <c r="B390" s="448"/>
      <c r="C390" s="448"/>
      <c r="D390" s="448"/>
    </row>
    <row r="391" spans="2:4">
      <c r="B391" s="448"/>
      <c r="C391" s="448"/>
      <c r="D391" s="448"/>
    </row>
    <row r="392" spans="2:4">
      <c r="B392" s="448"/>
      <c r="C392" s="448"/>
      <c r="D392" s="448"/>
    </row>
    <row r="393" spans="2:4">
      <c r="B393" s="448"/>
      <c r="C393" s="448"/>
      <c r="D393" s="448"/>
    </row>
    <row r="394" spans="2:4">
      <c r="B394" s="448"/>
      <c r="C394" s="448"/>
      <c r="D394" s="448"/>
    </row>
    <row r="395" spans="2:4">
      <c r="B395" s="448"/>
      <c r="C395" s="448"/>
      <c r="D395" s="448"/>
    </row>
    <row r="396" spans="2:4">
      <c r="B396" s="448"/>
      <c r="C396" s="448"/>
      <c r="D396" s="448"/>
    </row>
    <row r="397" spans="2:4">
      <c r="B397" s="448"/>
      <c r="C397" s="448"/>
      <c r="D397" s="448"/>
    </row>
    <row r="398" spans="2:4">
      <c r="B398" s="448"/>
      <c r="C398" s="448"/>
      <c r="D398" s="448"/>
    </row>
    <row r="399" spans="2:4">
      <c r="B399" s="448"/>
      <c r="C399" s="448"/>
      <c r="D399" s="448"/>
    </row>
    <row r="400" spans="2:4">
      <c r="B400" s="448"/>
      <c r="C400" s="448"/>
      <c r="D400" s="448"/>
    </row>
    <row r="401" spans="2:4">
      <c r="B401" s="448"/>
      <c r="C401" s="448"/>
      <c r="D401" s="448"/>
    </row>
    <row r="402" spans="2:4">
      <c r="B402" s="448"/>
      <c r="C402" s="448"/>
      <c r="D402" s="448"/>
    </row>
    <row r="403" spans="2:4">
      <c r="B403" s="448"/>
      <c r="C403" s="448"/>
      <c r="D403" s="448"/>
    </row>
    <row r="404" spans="2:4">
      <c r="B404" s="448"/>
      <c r="C404" s="448"/>
      <c r="D404" s="448"/>
    </row>
    <row r="405" spans="2:4">
      <c r="B405" s="448"/>
      <c r="C405" s="448"/>
      <c r="D405" s="448"/>
    </row>
    <row r="406" spans="2:4">
      <c r="B406" s="448"/>
      <c r="C406" s="448"/>
      <c r="D406" s="448"/>
    </row>
    <row r="407" spans="2:4">
      <c r="B407" s="448"/>
      <c r="C407" s="448"/>
      <c r="D407" s="448"/>
    </row>
    <row r="408" spans="2:4">
      <c r="B408" s="448"/>
      <c r="C408" s="448"/>
      <c r="D408" s="448"/>
    </row>
    <row r="409" spans="2:4">
      <c r="B409" s="448"/>
      <c r="C409" s="448"/>
      <c r="D409" s="448"/>
    </row>
    <row r="410" spans="2:4">
      <c r="B410" s="448"/>
      <c r="C410" s="448"/>
      <c r="D410" s="448"/>
    </row>
    <row r="411" spans="2:4">
      <c r="B411" s="448"/>
      <c r="C411" s="448"/>
      <c r="D411" s="448"/>
    </row>
    <row r="412" spans="2:4">
      <c r="B412" s="448"/>
      <c r="C412" s="448"/>
      <c r="D412" s="448"/>
    </row>
    <row r="413" spans="2:4">
      <c r="B413" s="448"/>
      <c r="C413" s="448"/>
      <c r="D413" s="448"/>
    </row>
    <row r="414" spans="2:4">
      <c r="B414" s="448"/>
      <c r="C414" s="448"/>
      <c r="D414" s="448"/>
    </row>
    <row r="415" spans="2:4">
      <c r="B415" s="448"/>
      <c r="C415" s="448"/>
      <c r="D415" s="448"/>
    </row>
    <row r="416" spans="2:4">
      <c r="B416" s="448"/>
      <c r="C416" s="448"/>
      <c r="D416" s="448"/>
    </row>
    <row r="417" spans="2:4">
      <c r="B417" s="448"/>
      <c r="C417" s="448"/>
      <c r="D417" s="448"/>
    </row>
    <row r="418" spans="2:4">
      <c r="B418" s="448"/>
      <c r="C418" s="448"/>
      <c r="D418" s="448"/>
    </row>
    <row r="419" spans="2:4">
      <c r="B419" s="448"/>
      <c r="C419" s="448"/>
      <c r="D419" s="448"/>
    </row>
    <row r="420" spans="2:4">
      <c r="B420" s="448"/>
      <c r="C420" s="448"/>
      <c r="D420" s="448"/>
    </row>
    <row r="421" spans="2:4">
      <c r="B421" s="448"/>
      <c r="C421" s="448"/>
      <c r="D421" s="448"/>
    </row>
    <row r="422" spans="2:4">
      <c r="B422" s="448"/>
      <c r="C422" s="448"/>
      <c r="D422" s="448"/>
    </row>
    <row r="423" spans="2:4">
      <c r="B423" s="448"/>
      <c r="C423" s="448"/>
      <c r="D423" s="448"/>
    </row>
    <row r="424" spans="2:4">
      <c r="B424" s="448"/>
      <c r="C424" s="448"/>
      <c r="D424" s="448"/>
    </row>
    <row r="425" spans="2:4">
      <c r="B425" s="448"/>
      <c r="C425" s="448"/>
      <c r="D425" s="448"/>
    </row>
    <row r="426" spans="2:4">
      <c r="B426" s="448"/>
      <c r="C426" s="448"/>
      <c r="D426" s="448"/>
    </row>
    <row r="427" spans="2:4">
      <c r="B427" s="448"/>
      <c r="C427" s="448"/>
      <c r="D427" s="448"/>
    </row>
    <row r="428" spans="2:4">
      <c r="B428" s="448"/>
      <c r="C428" s="448"/>
      <c r="D428" s="448"/>
    </row>
    <row r="429" spans="2:4">
      <c r="B429" s="448"/>
      <c r="C429" s="448"/>
      <c r="D429" s="448"/>
    </row>
    <row r="430" spans="2:4">
      <c r="B430" s="448"/>
      <c r="C430" s="448"/>
      <c r="D430" s="448"/>
    </row>
    <row r="431" spans="2:4">
      <c r="B431" s="448"/>
      <c r="C431" s="448"/>
      <c r="D431" s="448"/>
    </row>
    <row r="432" spans="2:4">
      <c r="B432" s="448"/>
      <c r="C432" s="448"/>
      <c r="D432" s="448"/>
    </row>
    <row r="433" spans="2:4">
      <c r="B433" s="448"/>
      <c r="C433" s="448"/>
      <c r="D433" s="448"/>
    </row>
    <row r="434" spans="2:4">
      <c r="B434" s="448"/>
      <c r="C434" s="448"/>
      <c r="D434" s="448"/>
    </row>
    <row r="435" spans="2:4">
      <c r="B435" s="448"/>
      <c r="C435" s="448"/>
      <c r="D435" s="448"/>
    </row>
    <row r="436" spans="2:4">
      <c r="B436" s="448"/>
      <c r="C436" s="448"/>
      <c r="D436" s="448"/>
    </row>
    <row r="437" spans="2:4">
      <c r="B437" s="448"/>
      <c r="C437" s="448"/>
      <c r="D437" s="448"/>
    </row>
    <row r="438" spans="2:4">
      <c r="B438" s="448"/>
      <c r="C438" s="448"/>
      <c r="D438" s="448"/>
    </row>
    <row r="439" spans="2:4">
      <c r="B439" s="448"/>
      <c r="C439" s="448"/>
      <c r="D439" s="448"/>
    </row>
    <row r="440" spans="2:4">
      <c r="B440" s="448"/>
      <c r="C440" s="448"/>
      <c r="D440" s="448"/>
    </row>
    <row r="441" spans="2:4">
      <c r="B441" s="448"/>
      <c r="C441" s="448"/>
      <c r="D441" s="448"/>
    </row>
    <row r="442" spans="2:4">
      <c r="B442" s="448"/>
      <c r="C442" s="448"/>
      <c r="D442" s="448"/>
    </row>
    <row r="443" spans="2:4">
      <c r="B443" s="448"/>
      <c r="C443" s="448"/>
      <c r="D443" s="448"/>
    </row>
    <row r="444" spans="2:4">
      <c r="B444" s="448"/>
      <c r="C444" s="448"/>
      <c r="D444" s="448"/>
    </row>
    <row r="445" spans="2:4">
      <c r="B445" s="448"/>
      <c r="C445" s="448"/>
      <c r="D445" s="448"/>
    </row>
    <row r="446" spans="2:4">
      <c r="B446" s="448"/>
      <c r="C446" s="448"/>
      <c r="D446" s="448"/>
    </row>
    <row r="447" spans="2:4">
      <c r="B447" s="448"/>
      <c r="C447" s="448"/>
      <c r="D447" s="448"/>
    </row>
    <row r="448" spans="2:4">
      <c r="B448" s="448"/>
      <c r="C448" s="448"/>
      <c r="D448" s="448"/>
    </row>
    <row r="449" spans="2:4">
      <c r="B449" s="448"/>
      <c r="C449" s="448"/>
      <c r="D449" s="448"/>
    </row>
    <row r="450" spans="2:4">
      <c r="B450" s="448"/>
      <c r="C450" s="448"/>
      <c r="D450" s="448"/>
    </row>
    <row r="451" spans="2:4">
      <c r="B451" s="448"/>
      <c r="C451" s="448"/>
      <c r="D451" s="448"/>
    </row>
    <row r="452" spans="2:4">
      <c r="B452" s="448"/>
      <c r="C452" s="448"/>
      <c r="D452" s="448"/>
    </row>
    <row r="453" spans="2:4">
      <c r="B453" s="448"/>
      <c r="C453" s="448"/>
      <c r="D453" s="448"/>
    </row>
    <row r="454" spans="2:4">
      <c r="B454" s="448"/>
      <c r="C454" s="448"/>
      <c r="D454" s="448"/>
    </row>
    <row r="455" spans="2:4">
      <c r="B455" s="448"/>
      <c r="C455" s="448"/>
      <c r="D455" s="448"/>
    </row>
    <row r="456" spans="2:4">
      <c r="B456" s="448"/>
      <c r="C456" s="448"/>
      <c r="D456" s="448"/>
    </row>
    <row r="457" spans="2:4">
      <c r="B457" s="448"/>
      <c r="C457" s="448"/>
      <c r="D457" s="448"/>
    </row>
    <row r="458" spans="2:4">
      <c r="B458" s="448"/>
      <c r="C458" s="448"/>
      <c r="D458" s="448"/>
    </row>
    <row r="459" spans="2:4">
      <c r="B459" s="448"/>
      <c r="C459" s="448"/>
      <c r="D459" s="448"/>
    </row>
    <row r="460" spans="2:4">
      <c r="B460" s="448"/>
      <c r="C460" s="448"/>
      <c r="D460" s="448"/>
    </row>
    <row r="461" spans="2:4">
      <c r="B461" s="448"/>
      <c r="C461" s="448"/>
      <c r="D461" s="448"/>
    </row>
    <row r="462" spans="2:4">
      <c r="B462" s="448"/>
      <c r="C462" s="448"/>
      <c r="D462" s="448"/>
    </row>
    <row r="463" spans="2:4">
      <c r="B463" s="448"/>
      <c r="C463" s="448"/>
      <c r="D463" s="448"/>
    </row>
    <row r="464" spans="2:4">
      <c r="B464" s="448"/>
      <c r="C464" s="448"/>
      <c r="D464" s="448"/>
    </row>
    <row r="465" spans="2:4">
      <c r="B465" s="448"/>
      <c r="C465" s="448"/>
      <c r="D465" s="448"/>
    </row>
    <row r="466" spans="2:4">
      <c r="B466" s="448"/>
      <c r="C466" s="448"/>
      <c r="D466" s="448"/>
    </row>
    <row r="467" spans="2:4">
      <c r="B467" s="448"/>
      <c r="C467" s="448"/>
      <c r="D467" s="448"/>
    </row>
    <row r="468" spans="2:4">
      <c r="B468" s="448"/>
      <c r="C468" s="448"/>
      <c r="D468" s="448"/>
    </row>
    <row r="469" spans="2:4">
      <c r="B469" s="448"/>
      <c r="C469" s="448"/>
      <c r="D469" s="448"/>
    </row>
    <row r="470" spans="2:4">
      <c r="B470" s="448"/>
      <c r="C470" s="448"/>
      <c r="D470" s="448"/>
    </row>
    <row r="471" spans="2:4">
      <c r="B471" s="448"/>
      <c r="C471" s="448"/>
      <c r="D471" s="448"/>
    </row>
    <row r="472" spans="2:4">
      <c r="B472" s="448"/>
      <c r="C472" s="448"/>
      <c r="D472" s="448"/>
    </row>
    <row r="473" spans="2:4">
      <c r="B473" s="448"/>
      <c r="C473" s="448"/>
      <c r="D473" s="448"/>
    </row>
    <row r="474" spans="2:4">
      <c r="B474" s="448"/>
      <c r="C474" s="448"/>
      <c r="D474" s="448"/>
    </row>
    <row r="475" spans="2:4">
      <c r="B475" s="448"/>
      <c r="C475" s="448"/>
      <c r="D475" s="448"/>
    </row>
    <row r="476" spans="2:4">
      <c r="B476" s="448"/>
      <c r="C476" s="448"/>
      <c r="D476" s="448"/>
    </row>
    <row r="477" spans="2:4">
      <c r="B477" s="448"/>
      <c r="C477" s="448"/>
      <c r="D477" s="448"/>
    </row>
    <row r="478" spans="2:4">
      <c r="B478" s="448"/>
      <c r="C478" s="448"/>
      <c r="D478" s="448"/>
    </row>
    <row r="479" spans="2:4">
      <c r="B479" s="448"/>
      <c r="C479" s="448"/>
      <c r="D479" s="448"/>
    </row>
    <row r="480" spans="2:4">
      <c r="B480" s="448"/>
      <c r="C480" s="448"/>
      <c r="D480" s="448"/>
    </row>
    <row r="481" spans="2:4">
      <c r="B481" s="448"/>
      <c r="C481" s="448"/>
      <c r="D481" s="448"/>
    </row>
    <row r="482" spans="2:4">
      <c r="B482" s="448"/>
      <c r="C482" s="448"/>
      <c r="D482" s="448"/>
    </row>
    <row r="483" spans="2:4">
      <c r="B483" s="448"/>
      <c r="C483" s="448"/>
      <c r="D483" s="448"/>
    </row>
    <row r="484" spans="2:4">
      <c r="B484" s="448"/>
      <c r="C484" s="448"/>
      <c r="D484" s="448"/>
    </row>
    <row r="485" spans="2:4">
      <c r="B485" s="448"/>
      <c r="C485" s="448"/>
      <c r="D485" s="448"/>
    </row>
    <row r="486" spans="2:4">
      <c r="B486" s="448"/>
      <c r="C486" s="448"/>
      <c r="D486" s="448"/>
    </row>
    <row r="487" spans="2:4">
      <c r="B487" s="448"/>
      <c r="C487" s="448"/>
      <c r="D487" s="448"/>
    </row>
    <row r="488" spans="2:4">
      <c r="B488" s="448"/>
      <c r="C488" s="448"/>
      <c r="D488" s="448"/>
    </row>
    <row r="489" spans="2:4">
      <c r="B489" s="448"/>
      <c r="C489" s="448"/>
      <c r="D489" s="448"/>
    </row>
    <row r="490" spans="2:4">
      <c r="B490" s="448"/>
      <c r="C490" s="448"/>
      <c r="D490" s="448"/>
    </row>
    <row r="491" spans="2:4">
      <c r="B491" s="448"/>
      <c r="C491" s="448"/>
      <c r="D491" s="448"/>
    </row>
    <row r="492" spans="2:4">
      <c r="B492" s="448"/>
      <c r="C492" s="448"/>
      <c r="D492" s="448"/>
    </row>
    <row r="493" spans="2:4">
      <c r="B493" s="448"/>
      <c r="C493" s="448"/>
      <c r="D493" s="448"/>
    </row>
    <row r="494" spans="2:4">
      <c r="B494" s="448"/>
      <c r="C494" s="448"/>
      <c r="D494" s="448"/>
    </row>
    <row r="495" spans="2:4">
      <c r="B495" s="448"/>
      <c r="C495" s="448"/>
      <c r="D495" s="448"/>
    </row>
    <row r="496" spans="2:4">
      <c r="B496" s="448"/>
      <c r="C496" s="448"/>
      <c r="D496" s="448"/>
    </row>
    <row r="497" spans="2:4">
      <c r="B497" s="448"/>
      <c r="C497" s="448"/>
      <c r="D497" s="448"/>
    </row>
    <row r="498" spans="2:4">
      <c r="B498" s="448"/>
      <c r="C498" s="448"/>
      <c r="D498" s="448"/>
    </row>
    <row r="499" spans="2:4">
      <c r="B499" s="448"/>
      <c r="C499" s="448"/>
      <c r="D499" s="448"/>
    </row>
    <row r="500" spans="2:4">
      <c r="B500" s="448"/>
      <c r="C500" s="448"/>
      <c r="D500" s="448"/>
    </row>
    <row r="501" spans="2:4">
      <c r="B501" s="448"/>
      <c r="C501" s="448"/>
      <c r="D501" s="448"/>
    </row>
    <row r="502" spans="2:4">
      <c r="B502" s="448"/>
      <c r="C502" s="448"/>
      <c r="D502" s="448"/>
    </row>
    <row r="503" spans="2:4">
      <c r="B503" s="448"/>
      <c r="C503" s="448"/>
      <c r="D503" s="448"/>
    </row>
    <row r="504" spans="2:4">
      <c r="B504" s="448"/>
      <c r="C504" s="448"/>
      <c r="D504" s="448"/>
    </row>
    <row r="505" spans="2:4">
      <c r="B505" s="448"/>
      <c r="C505" s="448"/>
      <c r="D505" s="448"/>
    </row>
    <row r="506" spans="2:4">
      <c r="B506" s="448"/>
      <c r="C506" s="448"/>
      <c r="D506" s="448"/>
    </row>
    <row r="507" spans="2:4">
      <c r="B507" s="448"/>
      <c r="C507" s="448"/>
      <c r="D507" s="448"/>
    </row>
    <row r="508" spans="2:4">
      <c r="B508" s="448"/>
      <c r="C508" s="448"/>
      <c r="D508" s="448"/>
    </row>
    <row r="509" spans="2:4">
      <c r="B509" s="448"/>
      <c r="C509" s="448"/>
      <c r="D509" s="448"/>
    </row>
    <row r="510" spans="2:4">
      <c r="B510" s="448"/>
      <c r="C510" s="448"/>
      <c r="D510" s="448"/>
    </row>
    <row r="511" spans="2:4">
      <c r="B511" s="448"/>
      <c r="C511" s="448"/>
      <c r="D511" s="448"/>
    </row>
    <row r="512" spans="2:4">
      <c r="B512" s="448"/>
      <c r="C512" s="448"/>
      <c r="D512" s="448"/>
    </row>
    <row r="513" spans="2:4">
      <c r="B513" s="448"/>
      <c r="C513" s="448"/>
      <c r="D513" s="448"/>
    </row>
    <row r="514" spans="2:4">
      <c r="B514" s="448"/>
      <c r="C514" s="448"/>
      <c r="D514" s="448"/>
    </row>
    <row r="515" spans="2:4">
      <c r="B515" s="448"/>
      <c r="C515" s="448"/>
      <c r="D515" s="448"/>
    </row>
    <row r="516" spans="2:4">
      <c r="B516" s="448"/>
      <c r="C516" s="448"/>
      <c r="D516" s="448"/>
    </row>
    <row r="517" spans="2:4">
      <c r="B517" s="448"/>
      <c r="C517" s="448"/>
      <c r="D517" s="448"/>
    </row>
    <row r="518" spans="2:4">
      <c r="B518" s="448"/>
      <c r="C518" s="448"/>
      <c r="D518" s="448"/>
    </row>
    <row r="519" spans="2:4">
      <c r="B519" s="448"/>
      <c r="C519" s="448"/>
      <c r="D519" s="448"/>
    </row>
    <row r="520" spans="2:4">
      <c r="B520" s="448"/>
      <c r="C520" s="448"/>
      <c r="D520" s="448"/>
    </row>
    <row r="521" spans="2:4">
      <c r="B521" s="448"/>
      <c r="C521" s="448"/>
      <c r="D521" s="448"/>
    </row>
    <row r="522" spans="2:4">
      <c r="B522" s="448"/>
      <c r="C522" s="448"/>
      <c r="D522" s="448"/>
    </row>
    <row r="523" spans="2:4">
      <c r="B523" s="448"/>
      <c r="C523" s="448"/>
      <c r="D523" s="448"/>
    </row>
    <row r="524" spans="2:4">
      <c r="B524" s="448"/>
      <c r="C524" s="448"/>
      <c r="D524" s="448"/>
    </row>
    <row r="525" spans="2:4">
      <c r="B525" s="448"/>
      <c r="C525" s="448"/>
      <c r="D525" s="448"/>
    </row>
    <row r="526" spans="2:4">
      <c r="B526" s="448"/>
      <c r="C526" s="448"/>
      <c r="D526" s="448"/>
    </row>
    <row r="527" spans="2:4">
      <c r="B527" s="448"/>
      <c r="C527" s="448"/>
      <c r="D527" s="448"/>
    </row>
    <row r="528" spans="2:4">
      <c r="B528" s="448"/>
      <c r="C528" s="448"/>
      <c r="D528" s="448"/>
    </row>
    <row r="529" spans="2:4">
      <c r="B529" s="448"/>
      <c r="C529" s="448"/>
      <c r="D529" s="448"/>
    </row>
    <row r="530" spans="2:4">
      <c r="B530" s="448"/>
      <c r="C530" s="448"/>
      <c r="D530" s="448"/>
    </row>
    <row r="531" spans="2:4">
      <c r="B531" s="448"/>
      <c r="C531" s="448"/>
      <c r="D531" s="448"/>
    </row>
    <row r="532" spans="2:4">
      <c r="B532" s="448"/>
      <c r="C532" s="448"/>
      <c r="D532" s="448"/>
    </row>
    <row r="533" spans="2:4">
      <c r="B533" s="448"/>
      <c r="C533" s="448"/>
      <c r="D533" s="448"/>
    </row>
    <row r="534" spans="2:4">
      <c r="B534" s="448"/>
      <c r="C534" s="448"/>
      <c r="D534" s="448"/>
    </row>
    <row r="535" spans="2:4">
      <c r="B535" s="448"/>
      <c r="C535" s="448"/>
      <c r="D535" s="448"/>
    </row>
    <row r="536" spans="2:4">
      <c r="B536" s="448"/>
      <c r="C536" s="448"/>
      <c r="D536" s="448"/>
    </row>
    <row r="537" spans="2:4">
      <c r="B537" s="448"/>
      <c r="C537" s="448"/>
      <c r="D537" s="448"/>
    </row>
    <row r="538" spans="2:4">
      <c r="B538" s="448"/>
      <c r="C538" s="448"/>
      <c r="D538" s="448"/>
    </row>
    <row r="539" spans="2:4">
      <c r="B539" s="448"/>
      <c r="C539" s="448"/>
      <c r="D539" s="448"/>
    </row>
    <row r="540" spans="2:4">
      <c r="B540" s="448"/>
      <c r="C540" s="448"/>
      <c r="D540" s="448"/>
    </row>
    <row r="541" spans="2:4">
      <c r="B541" s="448"/>
      <c r="C541" s="448"/>
      <c r="D541" s="448"/>
    </row>
    <row r="542" spans="2:4">
      <c r="B542" s="448"/>
      <c r="C542" s="448"/>
      <c r="D542" s="448"/>
    </row>
    <row r="543" spans="2:4">
      <c r="B543" s="448"/>
      <c r="C543" s="448"/>
      <c r="D543" s="448"/>
    </row>
    <row r="544" spans="2:4">
      <c r="B544" s="448"/>
      <c r="C544" s="448"/>
      <c r="D544" s="448"/>
    </row>
    <row r="545" spans="2:4">
      <c r="B545" s="448"/>
      <c r="C545" s="448"/>
      <c r="D545" s="448"/>
    </row>
    <row r="546" spans="2:4">
      <c r="B546" s="448"/>
      <c r="C546" s="448"/>
      <c r="D546" s="448"/>
    </row>
    <row r="547" spans="2:4">
      <c r="B547" s="448"/>
      <c r="C547" s="448"/>
      <c r="D547" s="448"/>
    </row>
    <row r="548" spans="2:4">
      <c r="B548" s="448"/>
      <c r="C548" s="448"/>
      <c r="D548" s="448"/>
    </row>
    <row r="549" spans="2:4">
      <c r="B549" s="448"/>
      <c r="C549" s="448"/>
      <c r="D549" s="448"/>
    </row>
    <row r="550" spans="2:4">
      <c r="B550" s="448"/>
      <c r="C550" s="448"/>
      <c r="D550" s="448"/>
    </row>
    <row r="551" spans="2:4">
      <c r="B551" s="448"/>
      <c r="C551" s="448"/>
      <c r="D551" s="448"/>
    </row>
    <row r="552" spans="2:4">
      <c r="B552" s="448"/>
      <c r="C552" s="448"/>
      <c r="D552" s="448"/>
    </row>
    <row r="553" spans="2:4">
      <c r="B553" s="448"/>
      <c r="C553" s="448"/>
      <c r="D553" s="448"/>
    </row>
    <row r="554" spans="2:4">
      <c r="B554" s="448"/>
      <c r="C554" s="448"/>
      <c r="D554" s="448"/>
    </row>
    <row r="555" spans="2:4">
      <c r="B555" s="448"/>
      <c r="C555" s="448"/>
      <c r="D555" s="448"/>
    </row>
    <row r="556" spans="2:4">
      <c r="B556" s="448"/>
      <c r="C556" s="448"/>
      <c r="D556" s="448"/>
    </row>
    <row r="557" spans="2:4">
      <c r="B557" s="448"/>
      <c r="C557" s="448"/>
      <c r="D557" s="448"/>
    </row>
    <row r="558" spans="2:4">
      <c r="B558" s="448"/>
      <c r="C558" s="448"/>
      <c r="D558" s="448"/>
    </row>
    <row r="559" spans="2:4">
      <c r="B559" s="448"/>
      <c r="C559" s="448"/>
      <c r="D559" s="448"/>
    </row>
    <row r="560" spans="2:4">
      <c r="B560" s="448"/>
      <c r="C560" s="448"/>
      <c r="D560" s="448"/>
    </row>
    <row r="561" spans="2:4">
      <c r="B561" s="448"/>
      <c r="C561" s="448"/>
      <c r="D561" s="448"/>
    </row>
    <row r="562" spans="2:4">
      <c r="B562" s="448"/>
      <c r="C562" s="448"/>
      <c r="D562" s="448"/>
    </row>
    <row r="563" spans="2:4">
      <c r="B563" s="448"/>
      <c r="C563" s="448"/>
      <c r="D563" s="448"/>
    </row>
    <row r="564" spans="2:4">
      <c r="B564" s="448"/>
      <c r="C564" s="448"/>
      <c r="D564" s="448"/>
    </row>
    <row r="565" spans="2:4">
      <c r="B565" s="448"/>
      <c r="C565" s="448"/>
      <c r="D565" s="448"/>
    </row>
    <row r="566" spans="2:4">
      <c r="B566" s="448"/>
      <c r="C566" s="448"/>
      <c r="D566" s="448"/>
    </row>
    <row r="567" spans="2:4">
      <c r="B567" s="448"/>
      <c r="C567" s="448"/>
      <c r="D567" s="448"/>
    </row>
    <row r="568" spans="2:4">
      <c r="B568" s="448"/>
      <c r="C568" s="448"/>
      <c r="D568" s="448"/>
    </row>
    <row r="569" spans="2:4">
      <c r="B569" s="448"/>
      <c r="C569" s="448"/>
      <c r="D569" s="448"/>
    </row>
    <row r="570" spans="2:4">
      <c r="B570" s="448"/>
      <c r="C570" s="448"/>
      <c r="D570" s="448"/>
    </row>
    <row r="571" spans="2:4">
      <c r="B571" s="448"/>
      <c r="C571" s="448"/>
      <c r="D571" s="448"/>
    </row>
    <row r="572" spans="2:4">
      <c r="B572" s="448"/>
      <c r="C572" s="448"/>
      <c r="D572" s="448"/>
    </row>
    <row r="573" spans="2:4">
      <c r="B573" s="448"/>
      <c r="C573" s="448"/>
      <c r="D573" s="448"/>
    </row>
    <row r="574" spans="2:4">
      <c r="B574" s="448"/>
      <c r="C574" s="448"/>
      <c r="D574" s="448"/>
    </row>
    <row r="575" spans="2:4">
      <c r="B575" s="448"/>
      <c r="C575" s="448"/>
      <c r="D575" s="448"/>
    </row>
    <row r="576" spans="2:4">
      <c r="B576" s="448"/>
      <c r="C576" s="448"/>
      <c r="D576" s="448"/>
    </row>
    <row r="577" spans="2:4">
      <c r="B577" s="448"/>
      <c r="C577" s="448"/>
      <c r="D577" s="448"/>
    </row>
    <row r="578" spans="2:4">
      <c r="B578" s="448"/>
      <c r="C578" s="448"/>
      <c r="D578" s="448"/>
    </row>
    <row r="579" spans="2:4">
      <c r="B579" s="448"/>
      <c r="C579" s="448"/>
      <c r="D579" s="448"/>
    </row>
    <row r="580" spans="2:4">
      <c r="B580" s="448"/>
      <c r="C580" s="448"/>
      <c r="D580" s="448"/>
    </row>
    <row r="581" spans="2:4">
      <c r="B581" s="448"/>
      <c r="C581" s="448"/>
      <c r="D581" s="448"/>
    </row>
    <row r="582" spans="2:4">
      <c r="B582" s="448"/>
      <c r="C582" s="448"/>
      <c r="D582" s="448"/>
    </row>
    <row r="583" spans="2:4">
      <c r="B583" s="448"/>
      <c r="C583" s="448"/>
      <c r="D583" s="448"/>
    </row>
    <row r="584" spans="2:4">
      <c r="B584" s="448"/>
      <c r="C584" s="448"/>
      <c r="D584" s="448"/>
    </row>
    <row r="585" spans="2:4">
      <c r="B585" s="448"/>
      <c r="C585" s="448"/>
      <c r="D585" s="448"/>
    </row>
    <row r="586" spans="2:4">
      <c r="B586" s="448"/>
      <c r="C586" s="448"/>
      <c r="D586" s="448"/>
    </row>
    <row r="587" spans="2:4">
      <c r="B587" s="448"/>
      <c r="C587" s="448"/>
      <c r="D587" s="448"/>
    </row>
    <row r="588" spans="2:4">
      <c r="B588" s="448"/>
      <c r="C588" s="448"/>
      <c r="D588" s="448"/>
    </row>
    <row r="589" spans="2:4">
      <c r="B589" s="448"/>
      <c r="C589" s="448"/>
      <c r="D589" s="448"/>
    </row>
    <row r="590" spans="2:4">
      <c r="B590" s="448"/>
      <c r="C590" s="448"/>
      <c r="D590" s="448"/>
    </row>
    <row r="591" spans="2:4">
      <c r="B591" s="448"/>
      <c r="C591" s="448"/>
      <c r="D591" s="448"/>
    </row>
    <row r="592" spans="2:4">
      <c r="B592" s="448"/>
      <c r="C592" s="448"/>
      <c r="D592" s="448"/>
    </row>
    <row r="593" spans="2:4">
      <c r="B593" s="448"/>
      <c r="C593" s="448"/>
      <c r="D593" s="448"/>
    </row>
    <row r="594" spans="2:4">
      <c r="B594" s="448"/>
      <c r="C594" s="448"/>
      <c r="D594" s="448"/>
    </row>
    <row r="595" spans="2:4">
      <c r="B595" s="448"/>
      <c r="C595" s="448"/>
      <c r="D595" s="448"/>
    </row>
    <row r="596" spans="2:4">
      <c r="B596" s="448"/>
      <c r="C596" s="448"/>
      <c r="D596" s="448"/>
    </row>
    <row r="597" spans="2:4">
      <c r="B597" s="448"/>
      <c r="C597" s="448"/>
      <c r="D597" s="448"/>
    </row>
    <row r="598" spans="2:4">
      <c r="B598" s="448"/>
      <c r="C598" s="448"/>
      <c r="D598" s="448"/>
    </row>
    <row r="599" spans="2:4">
      <c r="B599" s="448"/>
      <c r="C599" s="448"/>
      <c r="D599" s="448"/>
    </row>
    <row r="600" spans="2:4">
      <c r="B600" s="448"/>
      <c r="C600" s="448"/>
      <c r="D600" s="448"/>
    </row>
    <row r="601" spans="2:4">
      <c r="B601" s="448"/>
      <c r="C601" s="448"/>
      <c r="D601" s="448"/>
    </row>
    <row r="602" spans="2:4">
      <c r="B602" s="448"/>
      <c r="C602" s="448"/>
      <c r="D602" s="448"/>
    </row>
    <row r="603" spans="2:4">
      <c r="B603" s="448"/>
      <c r="C603" s="448"/>
      <c r="D603" s="448"/>
    </row>
    <row r="604" spans="2:4">
      <c r="B604" s="448"/>
      <c r="C604" s="448"/>
      <c r="D604" s="448"/>
    </row>
    <row r="605" spans="2:4">
      <c r="B605" s="448"/>
      <c r="C605" s="448"/>
      <c r="D605" s="448"/>
    </row>
    <row r="606" spans="2:4">
      <c r="B606" s="448"/>
      <c r="C606" s="448"/>
      <c r="D606" s="448"/>
    </row>
    <row r="607" spans="2:4">
      <c r="B607" s="448"/>
      <c r="C607" s="448"/>
      <c r="D607" s="448"/>
    </row>
    <row r="608" spans="2:4">
      <c r="B608" s="448"/>
      <c r="C608" s="448"/>
      <c r="D608" s="448"/>
    </row>
    <row r="609" spans="2:4">
      <c r="B609" s="448"/>
      <c r="C609" s="448"/>
      <c r="D609" s="448"/>
    </row>
    <row r="610" spans="2:4">
      <c r="B610" s="448"/>
      <c r="C610" s="448"/>
      <c r="D610" s="448"/>
    </row>
    <row r="611" spans="2:4">
      <c r="B611" s="448"/>
      <c r="C611" s="448"/>
      <c r="D611" s="448"/>
    </row>
    <row r="612" spans="2:4">
      <c r="B612" s="448"/>
      <c r="C612" s="448"/>
      <c r="D612" s="448"/>
    </row>
    <row r="613" spans="2:4">
      <c r="B613" s="448"/>
      <c r="C613" s="448"/>
      <c r="D613" s="448"/>
    </row>
    <row r="614" spans="2:4">
      <c r="B614" s="448"/>
      <c r="C614" s="448"/>
      <c r="D614" s="448"/>
    </row>
    <row r="615" spans="2:4">
      <c r="B615" s="448"/>
      <c r="C615" s="448"/>
      <c r="D615" s="448"/>
    </row>
    <row r="616" spans="2:4">
      <c r="B616" s="448"/>
      <c r="C616" s="448"/>
      <c r="D616" s="448"/>
    </row>
    <row r="617" spans="2:4">
      <c r="B617" s="448"/>
      <c r="C617" s="448"/>
      <c r="D617" s="448"/>
    </row>
    <row r="618" spans="2:4">
      <c r="B618" s="448"/>
      <c r="C618" s="448"/>
      <c r="D618" s="448"/>
    </row>
    <row r="619" spans="2:4">
      <c r="B619" s="448"/>
      <c r="C619" s="448"/>
      <c r="D619" s="448"/>
    </row>
    <row r="620" spans="2:4">
      <c r="B620" s="448"/>
      <c r="C620" s="448"/>
      <c r="D620" s="448"/>
    </row>
    <row r="621" spans="2:4">
      <c r="B621" s="448"/>
      <c r="C621" s="448"/>
      <c r="D621" s="448"/>
    </row>
    <row r="622" spans="2:4">
      <c r="B622" s="448"/>
      <c r="C622" s="448"/>
      <c r="D622" s="448"/>
    </row>
    <row r="623" spans="2:4">
      <c r="B623" s="448"/>
      <c r="C623" s="448"/>
      <c r="D623" s="448"/>
    </row>
    <row r="624" spans="2:4">
      <c r="B624" s="448"/>
      <c r="C624" s="448"/>
      <c r="D624" s="448"/>
    </row>
    <row r="625" spans="2:4">
      <c r="B625" s="448"/>
      <c r="C625" s="448"/>
      <c r="D625" s="448"/>
    </row>
    <row r="626" spans="2:4">
      <c r="B626" s="448"/>
      <c r="C626" s="448"/>
      <c r="D626" s="448"/>
    </row>
    <row r="627" spans="2:4">
      <c r="B627" s="448"/>
      <c r="C627" s="448"/>
      <c r="D627" s="448"/>
    </row>
    <row r="628" spans="2:4">
      <c r="B628" s="448"/>
      <c r="C628" s="448"/>
      <c r="D628" s="448"/>
    </row>
    <row r="629" spans="2:4">
      <c r="B629" s="448"/>
      <c r="C629" s="448"/>
      <c r="D629" s="448"/>
    </row>
    <row r="630" spans="2:4">
      <c r="B630" s="448"/>
      <c r="C630" s="448"/>
      <c r="D630" s="448"/>
    </row>
    <row r="631" spans="2:4">
      <c r="B631" s="448"/>
      <c r="C631" s="448"/>
      <c r="D631" s="448"/>
    </row>
    <row r="632" spans="2:4">
      <c r="B632" s="448"/>
      <c r="C632" s="448"/>
      <c r="D632" s="448"/>
    </row>
    <row r="633" spans="2:4">
      <c r="B633" s="448"/>
      <c r="C633" s="448"/>
      <c r="D633" s="448"/>
    </row>
    <row r="634" spans="2:4">
      <c r="B634" s="448"/>
      <c r="C634" s="448"/>
      <c r="D634" s="448"/>
    </row>
    <row r="635" spans="2:4">
      <c r="B635" s="448"/>
      <c r="C635" s="448"/>
      <c r="D635" s="448"/>
    </row>
    <row r="636" spans="2:4">
      <c r="B636" s="448"/>
      <c r="C636" s="448"/>
      <c r="D636" s="448"/>
    </row>
    <row r="637" spans="2:4">
      <c r="B637" s="448"/>
      <c r="C637" s="448"/>
      <c r="D637" s="448"/>
    </row>
    <row r="638" spans="2:4">
      <c r="B638" s="448"/>
      <c r="C638" s="448"/>
      <c r="D638" s="448"/>
    </row>
    <row r="639" spans="2:4">
      <c r="B639" s="448"/>
      <c r="C639" s="448"/>
      <c r="D639" s="448"/>
    </row>
    <row r="640" spans="2:4">
      <c r="B640" s="448"/>
      <c r="C640" s="448"/>
      <c r="D640" s="448"/>
    </row>
    <row r="641" spans="2:4">
      <c r="B641" s="448"/>
      <c r="C641" s="448"/>
      <c r="D641" s="448"/>
    </row>
    <row r="642" spans="2:4">
      <c r="B642" s="448"/>
      <c r="C642" s="448"/>
      <c r="D642" s="448"/>
    </row>
    <row r="643" spans="2:4">
      <c r="B643" s="448"/>
      <c r="C643" s="448"/>
      <c r="D643" s="448"/>
    </row>
    <row r="644" spans="2:4">
      <c r="B644" s="448"/>
      <c r="C644" s="448"/>
      <c r="D644" s="448"/>
    </row>
    <row r="645" spans="2:4">
      <c r="B645" s="448"/>
      <c r="C645" s="448"/>
      <c r="D645" s="448"/>
    </row>
    <row r="646" spans="2:4">
      <c r="B646" s="448"/>
      <c r="C646" s="448"/>
      <c r="D646" s="448"/>
    </row>
    <row r="647" spans="2:4">
      <c r="B647" s="448"/>
      <c r="C647" s="448"/>
      <c r="D647" s="448"/>
    </row>
    <row r="648" spans="2:4">
      <c r="B648" s="448"/>
      <c r="C648" s="448"/>
      <c r="D648" s="448"/>
    </row>
    <row r="649" spans="2:4">
      <c r="B649" s="448"/>
      <c r="C649" s="448"/>
      <c r="D649" s="448"/>
    </row>
    <row r="650" spans="2:4">
      <c r="B650" s="448"/>
      <c r="C650" s="448"/>
      <c r="D650" s="448"/>
    </row>
    <row r="651" spans="2:4">
      <c r="B651" s="448"/>
      <c r="C651" s="448"/>
      <c r="D651" s="448"/>
    </row>
    <row r="652" spans="2:4">
      <c r="B652" s="448"/>
      <c r="C652" s="448"/>
      <c r="D652" s="448"/>
    </row>
    <row r="653" spans="2:4">
      <c r="B653" s="448"/>
      <c r="C653" s="448"/>
      <c r="D653" s="448"/>
    </row>
    <row r="654" spans="2:4">
      <c r="B654" s="448"/>
      <c r="C654" s="448"/>
      <c r="D654" s="448"/>
    </row>
    <row r="655" spans="2:4">
      <c r="B655" s="448"/>
      <c r="C655" s="448"/>
      <c r="D655" s="448"/>
    </row>
    <row r="656" spans="2:4">
      <c r="B656" s="448"/>
      <c r="C656" s="448"/>
      <c r="D656" s="448"/>
    </row>
    <row r="657" spans="2:4">
      <c r="B657" s="448"/>
      <c r="C657" s="448"/>
      <c r="D657" s="448"/>
    </row>
    <row r="658" spans="2:4">
      <c r="B658" s="448"/>
      <c r="C658" s="448"/>
      <c r="D658" s="448"/>
    </row>
    <row r="659" spans="2:4">
      <c r="B659" s="448"/>
      <c r="C659" s="448"/>
      <c r="D659" s="448"/>
    </row>
    <row r="660" spans="2:4">
      <c r="B660" s="448"/>
      <c r="C660" s="448"/>
      <c r="D660" s="448"/>
    </row>
    <row r="661" spans="2:4">
      <c r="B661" s="448"/>
      <c r="C661" s="448"/>
      <c r="D661" s="448"/>
    </row>
    <row r="662" spans="2:4">
      <c r="B662" s="448"/>
      <c r="C662" s="448"/>
      <c r="D662" s="448"/>
    </row>
    <row r="663" spans="2:4">
      <c r="B663" s="448"/>
      <c r="C663" s="448"/>
      <c r="D663" s="448"/>
    </row>
    <row r="664" spans="2:4">
      <c r="B664" s="448"/>
      <c r="C664" s="448"/>
      <c r="D664" s="448"/>
    </row>
    <row r="665" spans="2:4">
      <c r="B665" s="448"/>
      <c r="C665" s="448"/>
      <c r="D665" s="448"/>
    </row>
    <row r="666" spans="2:4">
      <c r="B666" s="448"/>
      <c r="C666" s="448"/>
      <c r="D666" s="448"/>
    </row>
    <row r="667" spans="2:4">
      <c r="B667" s="448"/>
      <c r="C667" s="448"/>
      <c r="D667" s="448"/>
    </row>
    <row r="668" spans="2:4">
      <c r="B668" s="448"/>
      <c r="C668" s="448"/>
      <c r="D668" s="448"/>
    </row>
    <row r="669" spans="2:4">
      <c r="B669" s="448"/>
      <c r="C669" s="448"/>
      <c r="D669" s="448"/>
    </row>
    <row r="670" spans="2:4">
      <c r="B670" s="448"/>
      <c r="C670" s="448"/>
      <c r="D670" s="448"/>
    </row>
    <row r="671" spans="2:4">
      <c r="B671" s="448"/>
      <c r="C671" s="448"/>
      <c r="D671" s="448"/>
    </row>
    <row r="672" spans="2:4">
      <c r="B672" s="448"/>
      <c r="C672" s="448"/>
      <c r="D672" s="448"/>
    </row>
    <row r="673" spans="2:4">
      <c r="B673" s="448"/>
      <c r="C673" s="448"/>
      <c r="D673" s="448"/>
    </row>
    <row r="674" spans="2:4">
      <c r="B674" s="448"/>
      <c r="C674" s="448"/>
      <c r="D674" s="448"/>
    </row>
    <row r="675" spans="2:4">
      <c r="B675" s="448"/>
      <c r="C675" s="448"/>
      <c r="D675" s="448"/>
    </row>
    <row r="676" spans="2:4">
      <c r="B676" s="448"/>
      <c r="C676" s="448"/>
      <c r="D676" s="448"/>
    </row>
    <row r="677" spans="2:4">
      <c r="B677" s="448"/>
      <c r="C677" s="448"/>
      <c r="D677" s="448"/>
    </row>
    <row r="678" spans="2:4">
      <c r="B678" s="448"/>
      <c r="C678" s="448"/>
      <c r="D678" s="448"/>
    </row>
    <row r="679" spans="2:4">
      <c r="B679" s="448"/>
      <c r="C679" s="448"/>
      <c r="D679" s="448"/>
    </row>
    <row r="680" spans="2:4">
      <c r="B680" s="448"/>
      <c r="C680" s="448"/>
      <c r="D680" s="448"/>
    </row>
    <row r="681" spans="2:4">
      <c r="B681" s="448"/>
      <c r="C681" s="448"/>
      <c r="D681" s="448"/>
    </row>
    <row r="682" spans="2:4">
      <c r="B682" s="448"/>
      <c r="C682" s="448"/>
      <c r="D682" s="448"/>
    </row>
    <row r="683" spans="2:4">
      <c r="B683" s="448"/>
      <c r="C683" s="448"/>
      <c r="D683" s="448"/>
    </row>
    <row r="684" spans="2:4">
      <c r="B684" s="448"/>
      <c r="C684" s="448"/>
      <c r="D684" s="448"/>
    </row>
    <row r="685" spans="2:4">
      <c r="B685" s="448"/>
      <c r="C685" s="448"/>
      <c r="D685" s="448"/>
    </row>
    <row r="686" spans="2:4">
      <c r="B686" s="448"/>
      <c r="C686" s="448"/>
      <c r="D686" s="448"/>
    </row>
    <row r="687" spans="2:4">
      <c r="B687" s="448"/>
      <c r="C687" s="448"/>
      <c r="D687" s="448"/>
    </row>
    <row r="688" spans="2:4">
      <c r="B688" s="448"/>
      <c r="C688" s="448"/>
      <c r="D688" s="448"/>
    </row>
    <row r="689" spans="2:4">
      <c r="B689" s="448"/>
      <c r="C689" s="448"/>
      <c r="D689" s="448"/>
    </row>
    <row r="690" spans="2:4">
      <c r="B690" s="448"/>
      <c r="C690" s="448"/>
      <c r="D690" s="448"/>
    </row>
    <row r="691" spans="2:4">
      <c r="B691" s="448"/>
      <c r="C691" s="448"/>
      <c r="D691" s="448"/>
    </row>
    <row r="692" spans="2:4">
      <c r="B692" s="448"/>
      <c r="C692" s="448"/>
      <c r="D692" s="448"/>
    </row>
    <row r="693" spans="2:4">
      <c r="B693" s="448"/>
      <c r="C693" s="448"/>
      <c r="D693" s="448"/>
    </row>
    <row r="694" spans="2:4">
      <c r="B694" s="448"/>
      <c r="C694" s="448"/>
      <c r="D694" s="448"/>
    </row>
    <row r="695" spans="2:4">
      <c r="B695" s="448"/>
      <c r="C695" s="448"/>
      <c r="D695" s="448"/>
    </row>
    <row r="696" spans="2:4">
      <c r="B696" s="448"/>
      <c r="C696" s="448"/>
      <c r="D696" s="448"/>
    </row>
    <row r="697" spans="2:4">
      <c r="B697" s="448"/>
      <c r="C697" s="448"/>
      <c r="D697" s="448"/>
    </row>
    <row r="698" spans="2:4">
      <c r="B698" s="448"/>
      <c r="C698" s="448"/>
      <c r="D698" s="448"/>
    </row>
    <row r="699" spans="2:4">
      <c r="B699" s="448"/>
      <c r="C699" s="448"/>
      <c r="D699" s="448"/>
    </row>
    <row r="700" spans="2:4">
      <c r="B700" s="448"/>
      <c r="C700" s="448"/>
      <c r="D700" s="448"/>
    </row>
    <row r="701" spans="2:4">
      <c r="B701" s="448"/>
      <c r="C701" s="448"/>
      <c r="D701" s="448"/>
    </row>
    <row r="702" spans="2:4">
      <c r="B702" s="448"/>
      <c r="C702" s="448"/>
      <c r="D702" s="448"/>
    </row>
    <row r="703" spans="2:4">
      <c r="B703" s="448"/>
      <c r="C703" s="448"/>
      <c r="D703" s="448"/>
    </row>
    <row r="704" spans="2:4">
      <c r="B704" s="448"/>
      <c r="C704" s="448"/>
      <c r="D704" s="448"/>
    </row>
    <row r="705" spans="2:4">
      <c r="B705" s="448"/>
      <c r="C705" s="448"/>
      <c r="D705" s="448"/>
    </row>
    <row r="706" spans="2:4">
      <c r="B706" s="448"/>
      <c r="C706" s="448"/>
      <c r="D706" s="448"/>
    </row>
    <row r="707" spans="2:4">
      <c r="B707" s="448"/>
      <c r="C707" s="448"/>
      <c r="D707" s="448"/>
    </row>
    <row r="708" spans="2:4">
      <c r="B708" s="448"/>
      <c r="C708" s="448"/>
      <c r="D708" s="448"/>
    </row>
    <row r="709" spans="2:4">
      <c r="B709" s="448"/>
      <c r="C709" s="448"/>
      <c r="D709" s="448"/>
    </row>
    <row r="710" spans="2:4">
      <c r="B710" s="448"/>
      <c r="C710" s="448"/>
      <c r="D710" s="448"/>
    </row>
    <row r="711" spans="2:4">
      <c r="B711" s="448"/>
      <c r="C711" s="448"/>
      <c r="D711" s="448"/>
    </row>
    <row r="712" spans="2:4">
      <c r="B712" s="448"/>
      <c r="C712" s="448"/>
      <c r="D712" s="448"/>
    </row>
    <row r="713" spans="2:4">
      <c r="B713" s="448"/>
      <c r="C713" s="448"/>
      <c r="D713" s="448"/>
    </row>
    <row r="714" spans="2:4">
      <c r="B714" s="448"/>
      <c r="C714" s="448"/>
      <c r="D714" s="448"/>
    </row>
    <row r="715" spans="2:4">
      <c r="B715" s="448"/>
      <c r="C715" s="448"/>
      <c r="D715" s="448"/>
    </row>
    <row r="716" spans="2:4">
      <c r="B716" s="448"/>
      <c r="C716" s="448"/>
      <c r="D716" s="448"/>
    </row>
    <row r="717" spans="2:4">
      <c r="B717" s="448"/>
      <c r="C717" s="448"/>
      <c r="D717" s="448"/>
    </row>
    <row r="718" spans="2:4">
      <c r="B718" s="448"/>
      <c r="C718" s="448"/>
      <c r="D718" s="448"/>
    </row>
    <row r="719" spans="2:4">
      <c r="B719" s="448"/>
      <c r="C719" s="448"/>
      <c r="D719" s="448"/>
    </row>
    <row r="720" spans="2:4">
      <c r="B720" s="448"/>
      <c r="C720" s="448"/>
      <c r="D720" s="448"/>
    </row>
    <row r="721" spans="2:4">
      <c r="B721" s="448"/>
      <c r="C721" s="448"/>
      <c r="D721" s="448"/>
    </row>
    <row r="722" spans="2:4">
      <c r="B722" s="448"/>
      <c r="C722" s="448"/>
      <c r="D722" s="448"/>
    </row>
    <row r="723" spans="2:4">
      <c r="B723" s="448"/>
      <c r="C723" s="448"/>
      <c r="D723" s="448"/>
    </row>
    <row r="724" spans="2:4">
      <c r="B724" s="448"/>
      <c r="C724" s="448"/>
      <c r="D724" s="448"/>
    </row>
    <row r="725" spans="2:4">
      <c r="B725" s="448"/>
      <c r="C725" s="448"/>
      <c r="D725" s="448"/>
    </row>
    <row r="726" spans="2:4">
      <c r="B726" s="448"/>
      <c r="C726" s="448"/>
      <c r="D726" s="448"/>
    </row>
    <row r="727" spans="2:4">
      <c r="B727" s="448"/>
      <c r="C727" s="448"/>
      <c r="D727" s="448"/>
    </row>
    <row r="728" spans="2:4">
      <c r="B728" s="448"/>
      <c r="C728" s="448"/>
      <c r="D728" s="448"/>
    </row>
    <row r="729" spans="2:4">
      <c r="B729" s="448"/>
      <c r="C729" s="448"/>
      <c r="D729" s="448"/>
    </row>
    <row r="730" spans="2:4">
      <c r="B730" s="448"/>
      <c r="C730" s="448"/>
      <c r="D730" s="448"/>
    </row>
    <row r="731" spans="2:4">
      <c r="B731" s="448"/>
      <c r="C731" s="448"/>
      <c r="D731" s="448"/>
    </row>
    <row r="732" spans="2:4">
      <c r="B732" s="448"/>
      <c r="C732" s="448"/>
      <c r="D732" s="448"/>
    </row>
    <row r="733" spans="2:4">
      <c r="B733" s="448"/>
      <c r="C733" s="448"/>
      <c r="D733" s="448"/>
    </row>
    <row r="734" spans="2:4">
      <c r="B734" s="448"/>
      <c r="C734" s="448"/>
      <c r="D734" s="448"/>
    </row>
    <row r="735" spans="2:4">
      <c r="B735" s="448"/>
      <c r="C735" s="448"/>
      <c r="D735" s="448"/>
    </row>
    <row r="736" spans="2:4">
      <c r="B736" s="448"/>
      <c r="C736" s="448"/>
      <c r="D736" s="448"/>
    </row>
    <row r="737" spans="2:4">
      <c r="B737" s="448"/>
      <c r="C737" s="448"/>
      <c r="D737" s="448"/>
    </row>
    <row r="738" spans="2:4">
      <c r="B738" s="448"/>
      <c r="C738" s="448"/>
      <c r="D738" s="448"/>
    </row>
    <row r="739" spans="2:4">
      <c r="B739" s="448"/>
      <c r="C739" s="448"/>
      <c r="D739" s="448"/>
    </row>
    <row r="740" spans="2:4">
      <c r="B740" s="448"/>
      <c r="C740" s="448"/>
      <c r="D740" s="448"/>
    </row>
    <row r="741" spans="2:4">
      <c r="B741" s="448"/>
      <c r="C741" s="448"/>
      <c r="D741" s="448"/>
    </row>
    <row r="742" spans="2:4">
      <c r="B742" s="448"/>
      <c r="C742" s="448"/>
      <c r="D742" s="448"/>
    </row>
    <row r="743" spans="2:4">
      <c r="B743" s="448"/>
      <c r="C743" s="448"/>
      <c r="D743" s="448"/>
    </row>
    <row r="744" spans="2:4">
      <c r="B744" s="448"/>
      <c r="C744" s="448"/>
      <c r="D744" s="448"/>
    </row>
    <row r="745" spans="2:4">
      <c r="B745" s="448"/>
      <c r="C745" s="448"/>
      <c r="D745" s="448"/>
    </row>
    <row r="746" spans="2:4">
      <c r="B746" s="448"/>
      <c r="C746" s="448"/>
      <c r="D746" s="448"/>
    </row>
    <row r="747" spans="2:4">
      <c r="B747" s="448"/>
      <c r="C747" s="448"/>
      <c r="D747" s="448"/>
    </row>
    <row r="748" spans="2:4">
      <c r="B748" s="448"/>
      <c r="C748" s="448"/>
      <c r="D748" s="448"/>
    </row>
    <row r="749" spans="2:4">
      <c r="B749" s="448"/>
      <c r="C749" s="448"/>
      <c r="D749" s="448"/>
    </row>
    <row r="750" spans="2:4">
      <c r="B750" s="448"/>
      <c r="C750" s="448"/>
      <c r="D750" s="448"/>
    </row>
    <row r="751" spans="2:4">
      <c r="B751" s="448"/>
      <c r="C751" s="448"/>
      <c r="D751" s="448"/>
    </row>
    <row r="752" spans="2:4">
      <c r="B752" s="448"/>
      <c r="C752" s="448"/>
      <c r="D752" s="448"/>
    </row>
    <row r="753" spans="2:4">
      <c r="B753" s="448"/>
      <c r="C753" s="448"/>
      <c r="D753" s="448"/>
    </row>
    <row r="754" spans="2:4">
      <c r="B754" s="448"/>
      <c r="C754" s="448"/>
      <c r="D754" s="448"/>
    </row>
    <row r="755" spans="2:4">
      <c r="B755" s="448"/>
      <c r="C755" s="448"/>
      <c r="D755" s="448"/>
    </row>
    <row r="756" spans="2:4">
      <c r="B756" s="448"/>
      <c r="C756" s="448"/>
      <c r="D756" s="448"/>
    </row>
    <row r="757" spans="2:4">
      <c r="B757" s="448"/>
      <c r="C757" s="448"/>
      <c r="D757" s="448"/>
    </row>
    <row r="758" spans="2:4">
      <c r="B758" s="448"/>
      <c r="C758" s="448"/>
      <c r="D758" s="448"/>
    </row>
    <row r="759" spans="2:4">
      <c r="B759" s="448"/>
      <c r="C759" s="448"/>
      <c r="D759" s="448"/>
    </row>
    <row r="760" spans="2:4">
      <c r="B760" s="448"/>
      <c r="C760" s="448"/>
      <c r="D760" s="448"/>
    </row>
    <row r="761" spans="2:4">
      <c r="B761" s="448"/>
      <c r="C761" s="448"/>
      <c r="D761" s="448"/>
    </row>
    <row r="762" spans="2:4">
      <c r="B762" s="448"/>
      <c r="C762" s="448"/>
      <c r="D762" s="448"/>
    </row>
    <row r="763" spans="2:4">
      <c r="B763" s="448"/>
      <c r="C763" s="448"/>
      <c r="D763" s="448"/>
    </row>
    <row r="764" spans="2:4">
      <c r="B764" s="448"/>
      <c r="C764" s="448"/>
      <c r="D764" s="448"/>
    </row>
    <row r="765" spans="2:4">
      <c r="B765" s="448"/>
      <c r="C765" s="448"/>
      <c r="D765" s="448"/>
    </row>
    <row r="766" spans="2:4">
      <c r="B766" s="448"/>
      <c r="C766" s="448"/>
      <c r="D766" s="448"/>
    </row>
    <row r="767" spans="2:4">
      <c r="B767" s="448"/>
      <c r="C767" s="448"/>
      <c r="D767" s="448"/>
    </row>
    <row r="768" spans="2:4">
      <c r="B768" s="448"/>
      <c r="C768" s="448"/>
      <c r="D768" s="448"/>
    </row>
    <row r="769" spans="2:4">
      <c r="B769" s="448"/>
      <c r="C769" s="448"/>
      <c r="D769" s="448"/>
    </row>
    <row r="770" spans="2:4">
      <c r="B770" s="448"/>
      <c r="C770" s="448"/>
      <c r="D770" s="448"/>
    </row>
    <row r="771" spans="2:4">
      <c r="B771" s="448"/>
      <c r="C771" s="448"/>
      <c r="D771" s="448"/>
    </row>
    <row r="772" spans="2:4">
      <c r="B772" s="448"/>
      <c r="C772" s="448"/>
      <c r="D772" s="448"/>
    </row>
    <row r="773" spans="2:4">
      <c r="B773" s="448"/>
      <c r="C773" s="448"/>
      <c r="D773" s="448"/>
    </row>
    <row r="774" spans="2:4">
      <c r="B774" s="448"/>
      <c r="C774" s="448"/>
      <c r="D774" s="448"/>
    </row>
    <row r="775" spans="2:4">
      <c r="B775" s="448"/>
      <c r="C775" s="448"/>
      <c r="D775" s="448"/>
    </row>
    <row r="776" spans="2:4">
      <c r="B776" s="448"/>
      <c r="C776" s="448"/>
      <c r="D776" s="448"/>
    </row>
    <row r="777" spans="2:4">
      <c r="B777" s="448"/>
      <c r="C777" s="448"/>
      <c r="D777" s="448"/>
    </row>
    <row r="778" spans="2:4">
      <c r="B778" s="448"/>
      <c r="C778" s="448"/>
      <c r="D778" s="448"/>
    </row>
    <row r="779" spans="2:4">
      <c r="B779" s="448"/>
      <c r="C779" s="448"/>
      <c r="D779" s="448"/>
    </row>
    <row r="780" spans="2:4">
      <c r="B780" s="448"/>
      <c r="C780" s="448"/>
      <c r="D780" s="448"/>
    </row>
    <row r="781" spans="2:4">
      <c r="B781" s="448"/>
      <c r="C781" s="448"/>
      <c r="D781" s="448"/>
    </row>
    <row r="782" spans="2:4">
      <c r="B782" s="448"/>
      <c r="C782" s="448"/>
      <c r="D782" s="448"/>
    </row>
    <row r="783" spans="2:4">
      <c r="B783" s="448"/>
      <c r="C783" s="448"/>
      <c r="D783" s="448"/>
    </row>
    <row r="784" spans="2:4">
      <c r="B784" s="448"/>
      <c r="C784" s="448"/>
      <c r="D784" s="448"/>
    </row>
    <row r="785" spans="2:4">
      <c r="B785" s="448"/>
      <c r="C785" s="448"/>
      <c r="D785" s="448"/>
    </row>
    <row r="786" spans="2:4">
      <c r="B786" s="448"/>
      <c r="C786" s="448"/>
      <c r="D786" s="448"/>
    </row>
    <row r="787" spans="2:4">
      <c r="B787" s="448"/>
      <c r="C787" s="448"/>
      <c r="D787" s="448"/>
    </row>
    <row r="788" spans="2:4">
      <c r="B788" s="448"/>
      <c r="C788" s="448"/>
      <c r="D788" s="448"/>
    </row>
    <row r="789" spans="2:4">
      <c r="B789" s="448"/>
      <c r="C789" s="448"/>
      <c r="D789" s="448"/>
    </row>
    <row r="790" spans="2:4">
      <c r="B790" s="448"/>
      <c r="C790" s="448"/>
      <c r="D790" s="448"/>
    </row>
    <row r="791" spans="2:4">
      <c r="B791" s="448"/>
      <c r="C791" s="448"/>
      <c r="D791" s="448"/>
    </row>
    <row r="792" spans="2:4">
      <c r="B792" s="448"/>
      <c r="C792" s="448"/>
      <c r="D792" s="448"/>
    </row>
    <row r="793" spans="2:4">
      <c r="B793" s="448"/>
      <c r="C793" s="448"/>
      <c r="D793" s="448"/>
    </row>
    <row r="794" spans="2:4">
      <c r="B794" s="448"/>
      <c r="C794" s="448"/>
      <c r="D794" s="448"/>
    </row>
    <row r="795" spans="2:4">
      <c r="B795" s="448"/>
      <c r="C795" s="448"/>
      <c r="D795" s="448"/>
    </row>
    <row r="796" spans="2:4">
      <c r="B796" s="448"/>
      <c r="C796" s="448"/>
      <c r="D796" s="448"/>
    </row>
    <row r="797" spans="2:4">
      <c r="B797" s="448"/>
      <c r="C797" s="448"/>
      <c r="D797" s="448"/>
    </row>
    <row r="798" spans="2:4">
      <c r="B798" s="448"/>
      <c r="C798" s="448"/>
      <c r="D798" s="448"/>
    </row>
    <row r="799" spans="2:4">
      <c r="B799" s="448"/>
      <c r="C799" s="448"/>
      <c r="D799" s="448"/>
    </row>
    <row r="800" spans="2:4">
      <c r="B800" s="448"/>
      <c r="C800" s="448"/>
      <c r="D800" s="448"/>
    </row>
    <row r="801" spans="2:4">
      <c r="B801" s="448"/>
      <c r="C801" s="448"/>
      <c r="D801" s="448"/>
    </row>
    <row r="802" spans="2:4">
      <c r="B802" s="448"/>
      <c r="C802" s="448"/>
      <c r="D802" s="448"/>
    </row>
  </sheetData>
  <mergeCells count="3">
    <mergeCell ref="B27:I27"/>
    <mergeCell ref="B29:I29"/>
    <mergeCell ref="F52:H52"/>
  </mergeCells>
  <phoneticPr fontId="11" type="noConversion"/>
  <pageMargins left="0.39370078740157483" right="0" top="0.39370078740157483" bottom="0.59055118110236227" header="0.51181102362204722" footer="0.51181102362204722"/>
  <pageSetup paperSize="9" scale="95" orientation="portrait" r:id="rId1"/>
  <headerFooter alignWithMargins="0">
    <oddFooter>&amp;CPage &amp;P</oddFooter>
  </headerFooter>
  <drawing r:id="rId2"/>
</worksheet>
</file>

<file path=xl/worksheets/sheet35.xml><?xml version="1.0" encoding="utf-8"?>
<worksheet xmlns="http://schemas.openxmlformats.org/spreadsheetml/2006/main" xmlns:r="http://schemas.openxmlformats.org/officeDocument/2006/relationships">
  <sheetPr codeName="Feuil20" enableFormatConditionsCalculation="0"/>
  <dimension ref="A1:Z130"/>
  <sheetViews>
    <sheetView showZeros="0" workbookViewId="0">
      <selection activeCell="F25" sqref="F25"/>
    </sheetView>
  </sheetViews>
  <sheetFormatPr baseColWidth="10" defaultRowHeight="15" customHeight="1"/>
  <cols>
    <col min="1" max="1" width="11.42578125" style="281"/>
    <col min="2" max="2" width="9.28515625" style="281" customWidth="1"/>
    <col min="3" max="3" width="53.7109375" style="281" customWidth="1"/>
    <col min="4" max="6" width="8.7109375" style="281" customWidth="1"/>
    <col min="7" max="7" width="8.7109375" style="320" customWidth="1"/>
    <col min="8" max="10" width="8.7109375" style="281" customWidth="1"/>
    <col min="11" max="12" width="11.42578125" style="281" customWidth="1"/>
    <col min="13" max="17" width="11.42578125" style="281"/>
    <col min="18" max="18" width="11.42578125" style="1257"/>
    <col min="19" max="16384" width="11.42578125" style="281"/>
  </cols>
  <sheetData>
    <row r="1" spans="1:26" s="284" customFormat="1" ht="21" customHeight="1">
      <c r="A1" s="1873"/>
      <c r="B1" s="1873"/>
      <c r="C1" s="1873"/>
      <c r="D1" s="1873"/>
      <c r="E1" s="1873"/>
      <c r="F1" s="1873"/>
      <c r="G1" s="1873"/>
      <c r="R1" s="847"/>
    </row>
    <row r="2" spans="1:26" s="284" customFormat="1" ht="12" customHeight="1">
      <c r="B2" s="285"/>
      <c r="C2" s="88"/>
      <c r="D2" s="88"/>
      <c r="E2" s="88"/>
      <c r="F2" s="88"/>
      <c r="G2" s="88"/>
      <c r="R2" s="847"/>
    </row>
    <row r="3" spans="1:26" ht="12" customHeight="1">
      <c r="B3" s="286" t="s">
        <v>2</v>
      </c>
      <c r="C3" s="286"/>
      <c r="D3" s="286"/>
      <c r="E3" s="286"/>
      <c r="F3" s="286"/>
      <c r="G3" s="287"/>
    </row>
    <row r="4" spans="1:26" s="288" customFormat="1" ht="33" customHeight="1">
      <c r="A4" s="1973" t="s">
        <v>1427</v>
      </c>
      <c r="B4" s="1973"/>
      <c r="C4" s="1973"/>
      <c r="D4" s="1973"/>
      <c r="E4" s="1973"/>
      <c r="F4" s="1973"/>
      <c r="G4" s="1973"/>
      <c r="H4" s="1973"/>
      <c r="I4" s="1973"/>
      <c r="J4" s="1973"/>
      <c r="K4" s="1973"/>
      <c r="M4" s="687"/>
      <c r="R4" s="1257"/>
    </row>
    <row r="5" spans="1:26" s="289" customFormat="1" ht="17.25" customHeight="1">
      <c r="A5" s="284"/>
      <c r="B5" s="285"/>
      <c r="C5" s="88"/>
      <c r="D5" s="88"/>
      <c r="E5" s="88"/>
      <c r="F5" s="88"/>
      <c r="G5" s="88"/>
      <c r="H5" s="88"/>
      <c r="I5" s="88"/>
      <c r="J5" s="88"/>
      <c r="K5" s="424" t="s">
        <v>843</v>
      </c>
      <c r="M5" s="1020"/>
      <c r="R5" s="1258"/>
    </row>
    <row r="6" spans="1:26" s="289" customFormat="1" ht="15.75">
      <c r="A6" s="281"/>
      <c r="B6" s="286" t="s">
        <v>2</v>
      </c>
      <c r="C6" s="286"/>
      <c r="D6" s="286"/>
      <c r="E6" s="286"/>
      <c r="F6" s="286"/>
      <c r="G6" s="287"/>
      <c r="H6" s="287"/>
      <c r="I6" s="287"/>
      <c r="J6" s="287"/>
      <c r="K6"/>
      <c r="M6" s="1020"/>
      <c r="R6" s="1258"/>
    </row>
    <row r="7" spans="1:26" s="289" customFormat="1" ht="12.75">
      <c r="A7" s="1974" t="s">
        <v>4</v>
      </c>
      <c r="B7" s="1976" t="s">
        <v>5</v>
      </c>
      <c r="C7" s="1976" t="s">
        <v>6</v>
      </c>
      <c r="D7" s="1978" t="s">
        <v>7</v>
      </c>
      <c r="E7" s="1979"/>
      <c r="F7" s="1978" t="s">
        <v>8</v>
      </c>
      <c r="G7" s="1979"/>
      <c r="H7" s="1978" t="s">
        <v>9</v>
      </c>
      <c r="I7" s="1979"/>
      <c r="J7" s="1980" t="s">
        <v>9</v>
      </c>
      <c r="K7" s="1971" t="s">
        <v>10</v>
      </c>
      <c r="R7" s="1258"/>
    </row>
    <row r="8" spans="1:26" s="289" customFormat="1" ht="12">
      <c r="A8" s="1975"/>
      <c r="B8" s="1977"/>
      <c r="C8" s="1977"/>
      <c r="D8" s="290" t="s">
        <v>547</v>
      </c>
      <c r="E8" s="291" t="s">
        <v>548</v>
      </c>
      <c r="F8" s="290" t="s">
        <v>547</v>
      </c>
      <c r="G8" s="291" t="s">
        <v>548</v>
      </c>
      <c r="H8" s="290" t="s">
        <v>547</v>
      </c>
      <c r="I8" s="291" t="s">
        <v>548</v>
      </c>
      <c r="J8" s="1981"/>
      <c r="K8" s="1972"/>
      <c r="M8" s="1255"/>
      <c r="N8" s="1255"/>
      <c r="O8" s="1255"/>
      <c r="P8" s="1255"/>
      <c r="Q8" s="1255"/>
      <c r="R8" s="1259"/>
      <c r="S8" s="1255"/>
      <c r="T8" s="1255"/>
      <c r="U8" s="1255"/>
      <c r="V8" s="1255"/>
      <c r="W8" s="1255"/>
      <c r="X8" s="1255"/>
      <c r="Y8" s="1255"/>
      <c r="Z8" s="1255"/>
    </row>
    <row r="9" spans="1:26" s="289" customFormat="1" ht="12">
      <c r="A9" s="292" t="s">
        <v>11</v>
      </c>
      <c r="B9" s="293" t="s">
        <v>12</v>
      </c>
      <c r="C9" s="294" t="s">
        <v>13</v>
      </c>
      <c r="D9" s="295">
        <v>1</v>
      </c>
      <c r="E9" s="295">
        <v>8</v>
      </c>
      <c r="F9" s="295"/>
      <c r="G9" s="295">
        <v>4</v>
      </c>
      <c r="H9" s="693">
        <v>1</v>
      </c>
      <c r="I9" s="693">
        <v>12</v>
      </c>
      <c r="J9" s="693">
        <v>13</v>
      </c>
      <c r="K9" s="694">
        <v>9.420289855072464E-2</v>
      </c>
      <c r="M9" s="1255"/>
      <c r="N9" s="1255"/>
      <c r="O9" s="1255"/>
      <c r="P9" s="1255"/>
      <c r="Q9" s="1255"/>
      <c r="R9" s="1259"/>
      <c r="S9" s="1255"/>
      <c r="T9" s="1255"/>
      <c r="U9" s="1255"/>
      <c r="V9" s="1255"/>
      <c r="W9" s="1255"/>
      <c r="X9" s="1255"/>
      <c r="Y9" s="1255"/>
      <c r="Z9" s="1255"/>
    </row>
    <row r="10" spans="1:26" s="289" customFormat="1" ht="12">
      <c r="A10" s="292" t="s">
        <v>14</v>
      </c>
      <c r="B10" s="296" t="s">
        <v>15</v>
      </c>
      <c r="C10" s="297" t="s">
        <v>16</v>
      </c>
      <c r="D10" s="298">
        <v>1</v>
      </c>
      <c r="E10" s="298">
        <v>3</v>
      </c>
      <c r="F10" s="298">
        <v>1</v>
      </c>
      <c r="G10" s="298">
        <v>1</v>
      </c>
      <c r="H10" s="695">
        <v>2</v>
      </c>
      <c r="I10" s="695">
        <v>4</v>
      </c>
      <c r="J10" s="693">
        <v>6</v>
      </c>
      <c r="K10" s="694">
        <v>4.3478260869565216E-2</v>
      </c>
      <c r="M10" s="1255"/>
      <c r="N10" s="1255"/>
      <c r="O10" s="1255"/>
      <c r="P10" s="1255"/>
      <c r="Q10" s="1255"/>
      <c r="R10" s="1259"/>
      <c r="S10" s="1255"/>
      <c r="T10" s="1255"/>
      <c r="U10" s="1255"/>
      <c r="V10" s="1255"/>
      <c r="W10" s="1255"/>
      <c r="X10" s="1255"/>
      <c r="Y10" s="1255"/>
      <c r="Z10" s="1255"/>
    </row>
    <row r="11" spans="1:26" s="289" customFormat="1" ht="12">
      <c r="A11" s="299" t="s">
        <v>17</v>
      </c>
      <c r="B11" s="296" t="s">
        <v>18</v>
      </c>
      <c r="C11" s="297" t="s">
        <v>19</v>
      </c>
      <c r="D11" s="298"/>
      <c r="E11" s="298"/>
      <c r="F11" s="298">
        <v>1</v>
      </c>
      <c r="G11" s="298"/>
      <c r="H11" s="695">
        <v>1</v>
      </c>
      <c r="I11" s="695">
        <v>0</v>
      </c>
      <c r="J11" s="693">
        <v>1</v>
      </c>
      <c r="K11" s="694">
        <v>7.246376811594203E-3</v>
      </c>
      <c r="M11" s="1255"/>
      <c r="N11" s="1255"/>
      <c r="O11" s="1255"/>
      <c r="P11" s="1255"/>
      <c r="Q11" s="1255"/>
      <c r="R11" s="1259"/>
      <c r="S11" s="1255"/>
      <c r="T11" s="1255"/>
      <c r="U11" s="1255"/>
      <c r="V11" s="1255"/>
      <c r="W11" s="1255"/>
      <c r="X11" s="1255"/>
      <c r="Y11" s="1255"/>
      <c r="Z11" s="1255"/>
    </row>
    <row r="12" spans="1:26" s="289" customFormat="1" ht="12">
      <c r="A12" s="292" t="s">
        <v>20</v>
      </c>
      <c r="B12" s="296" t="s">
        <v>21</v>
      </c>
      <c r="C12" s="297" t="s">
        <v>22</v>
      </c>
      <c r="D12" s="298"/>
      <c r="E12" s="298">
        <v>1</v>
      </c>
      <c r="F12" s="298"/>
      <c r="G12" s="298">
        <v>2</v>
      </c>
      <c r="H12" s="695">
        <v>0</v>
      </c>
      <c r="I12" s="695">
        <v>3</v>
      </c>
      <c r="J12" s="693">
        <v>3</v>
      </c>
      <c r="K12" s="694">
        <v>2.1739130434782608E-2</v>
      </c>
      <c r="M12" s="1255"/>
      <c r="N12" s="1255"/>
      <c r="O12" s="1255"/>
      <c r="P12" s="1255"/>
      <c r="Q12" s="1255"/>
      <c r="R12" s="1259"/>
      <c r="S12" s="1255"/>
      <c r="T12" s="1255"/>
      <c r="U12" s="1255"/>
      <c r="V12" s="1255"/>
      <c r="W12" s="1255"/>
      <c r="X12" s="1255"/>
      <c r="Y12" s="1255"/>
      <c r="Z12" s="1255"/>
    </row>
    <row r="13" spans="1:26" s="289" customFormat="1" ht="12">
      <c r="A13" s="300"/>
      <c r="B13" s="296" t="s">
        <v>23</v>
      </c>
      <c r="C13" s="297" t="s">
        <v>24</v>
      </c>
      <c r="D13" s="298">
        <v>1</v>
      </c>
      <c r="E13" s="298">
        <v>2</v>
      </c>
      <c r="F13" s="298">
        <v>3</v>
      </c>
      <c r="G13" s="298">
        <v>14</v>
      </c>
      <c r="H13" s="695">
        <v>4</v>
      </c>
      <c r="I13" s="695">
        <v>16</v>
      </c>
      <c r="J13" s="693">
        <v>20</v>
      </c>
      <c r="K13" s="694">
        <v>0.14492753623188406</v>
      </c>
      <c r="M13" s="1255"/>
      <c r="N13" s="1255"/>
      <c r="O13" s="1255"/>
      <c r="P13" s="1255"/>
      <c r="Q13" s="1255"/>
      <c r="R13" s="1259"/>
      <c r="S13" s="1255"/>
      <c r="T13" s="1255"/>
      <c r="U13" s="1255"/>
      <c r="V13" s="1255"/>
      <c r="W13" s="1255"/>
      <c r="X13" s="1255"/>
      <c r="Y13" s="1255"/>
      <c r="Z13" s="1255"/>
    </row>
    <row r="14" spans="1:26" s="289" customFormat="1" ht="12">
      <c r="A14" s="300"/>
      <c r="B14" s="301" t="s">
        <v>25</v>
      </c>
      <c r="C14" s="302" t="s">
        <v>26</v>
      </c>
      <c r="D14" s="303">
        <v>12</v>
      </c>
      <c r="E14" s="303">
        <v>13</v>
      </c>
      <c r="F14" s="303">
        <v>1</v>
      </c>
      <c r="G14" s="303">
        <v>2</v>
      </c>
      <c r="H14" s="696">
        <v>13</v>
      </c>
      <c r="I14" s="696">
        <v>15</v>
      </c>
      <c r="J14" s="697">
        <v>28</v>
      </c>
      <c r="K14" s="909">
        <v>0.20289855072463769</v>
      </c>
      <c r="M14" s="1255"/>
      <c r="N14" s="1255"/>
      <c r="O14" s="1255"/>
      <c r="P14" s="1255"/>
      <c r="Q14" s="1255"/>
      <c r="R14" s="1259"/>
      <c r="S14" s="1255"/>
      <c r="T14" s="1255"/>
      <c r="U14" s="1255"/>
      <c r="V14" s="1255"/>
      <c r="W14" s="1255"/>
      <c r="X14" s="1255"/>
      <c r="Y14" s="1255"/>
      <c r="Z14" s="1255"/>
    </row>
    <row r="15" spans="1:26" s="289" customFormat="1" ht="12">
      <c r="A15" s="304"/>
      <c r="B15" s="910"/>
      <c r="C15" s="911" t="s">
        <v>27</v>
      </c>
      <c r="D15" s="1179">
        <v>15</v>
      </c>
      <c r="E15" s="1179">
        <v>27</v>
      </c>
      <c r="F15" s="1179">
        <v>6</v>
      </c>
      <c r="G15" s="1179">
        <v>23</v>
      </c>
      <c r="H15" s="1179">
        <v>21</v>
      </c>
      <c r="I15" s="1179">
        <v>50</v>
      </c>
      <c r="J15" s="1179">
        <v>71</v>
      </c>
      <c r="K15" s="1178">
        <v>0.51449275362318836</v>
      </c>
      <c r="M15" s="1255"/>
      <c r="N15" s="1255"/>
      <c r="O15" s="1255"/>
      <c r="P15" s="1255"/>
      <c r="Q15" s="1255"/>
      <c r="R15" s="1259"/>
      <c r="S15" s="1255"/>
      <c r="T15" s="1255"/>
      <c r="U15" s="1255"/>
      <c r="V15" s="1255"/>
      <c r="W15" s="1255"/>
      <c r="X15" s="1255"/>
      <c r="Y15" s="1255"/>
      <c r="Z15" s="1255"/>
    </row>
    <row r="16" spans="1:26" s="289" customFormat="1" ht="12">
      <c r="A16" s="292" t="s">
        <v>376</v>
      </c>
      <c r="B16" s="293" t="s">
        <v>28</v>
      </c>
      <c r="C16" s="294" t="s">
        <v>29</v>
      </c>
      <c r="D16" s="305"/>
      <c r="E16" s="305"/>
      <c r="F16" s="305"/>
      <c r="G16" s="305">
        <v>1</v>
      </c>
      <c r="H16" s="699">
        <v>0</v>
      </c>
      <c r="I16" s="699">
        <v>1</v>
      </c>
      <c r="J16" s="699">
        <v>1</v>
      </c>
      <c r="K16" s="694">
        <v>7.246376811594203E-3</v>
      </c>
      <c r="M16" s="1255"/>
      <c r="N16" s="1255"/>
      <c r="O16" s="1255"/>
      <c r="P16" s="1255"/>
      <c r="Q16" s="1255"/>
      <c r="R16" s="1259"/>
      <c r="S16" s="1255"/>
      <c r="T16" s="1255"/>
      <c r="U16" s="1255"/>
      <c r="V16" s="1255"/>
      <c r="W16" s="1255"/>
      <c r="X16" s="1255"/>
      <c r="Y16" s="1255"/>
      <c r="Z16" s="1255"/>
    </row>
    <row r="17" spans="1:26" s="289" customFormat="1" ht="12">
      <c r="A17" s="292" t="s">
        <v>17</v>
      </c>
      <c r="B17" s="296" t="s">
        <v>30</v>
      </c>
      <c r="C17" s="297" t="s">
        <v>31</v>
      </c>
      <c r="D17" s="306"/>
      <c r="E17" s="306"/>
      <c r="F17" s="306">
        <v>1</v>
      </c>
      <c r="G17" s="306"/>
      <c r="H17" s="700">
        <v>1</v>
      </c>
      <c r="I17" s="700">
        <v>0</v>
      </c>
      <c r="J17" s="699">
        <v>1</v>
      </c>
      <c r="K17" s="694">
        <v>7.246376811594203E-3</v>
      </c>
      <c r="M17" s="1255"/>
      <c r="N17" s="1255"/>
      <c r="O17" s="1255"/>
      <c r="P17" s="1255"/>
      <c r="Q17" s="1255"/>
      <c r="R17" s="1259"/>
      <c r="S17" s="1255"/>
      <c r="T17" s="1255"/>
      <c r="U17" s="1255"/>
      <c r="V17" s="1255"/>
      <c r="W17" s="1255"/>
      <c r="X17" s="1255"/>
      <c r="Y17" s="1255"/>
      <c r="Z17" s="1255"/>
    </row>
    <row r="18" spans="1:26" s="289" customFormat="1" ht="12">
      <c r="A18" s="292" t="s">
        <v>32</v>
      </c>
      <c r="B18" s="296" t="s">
        <v>33</v>
      </c>
      <c r="C18" s="297" t="s">
        <v>34</v>
      </c>
      <c r="D18" s="306"/>
      <c r="E18" s="306">
        <v>3</v>
      </c>
      <c r="F18" s="306"/>
      <c r="G18" s="306"/>
      <c r="H18" s="700">
        <v>0</v>
      </c>
      <c r="I18" s="700">
        <v>3</v>
      </c>
      <c r="J18" s="699">
        <v>3</v>
      </c>
      <c r="K18" s="694">
        <v>2.1739130434782608E-2</v>
      </c>
      <c r="M18" s="1255"/>
      <c r="N18" s="1255"/>
      <c r="O18" s="1255"/>
      <c r="P18" s="1255"/>
      <c r="Q18" s="1255"/>
      <c r="R18" s="1259"/>
      <c r="S18" s="1255"/>
      <c r="T18" s="1255"/>
      <c r="U18" s="1255"/>
      <c r="V18" s="1255"/>
      <c r="W18" s="1255"/>
      <c r="X18" s="1255"/>
      <c r="Y18" s="1255"/>
      <c r="Z18" s="1255"/>
    </row>
    <row r="19" spans="1:26" s="289" customFormat="1" ht="12">
      <c r="A19" s="292" t="s">
        <v>35</v>
      </c>
      <c r="B19" s="296" t="s">
        <v>36</v>
      </c>
      <c r="C19" s="297" t="s">
        <v>37</v>
      </c>
      <c r="D19" s="306">
        <v>1</v>
      </c>
      <c r="E19" s="306"/>
      <c r="F19" s="306"/>
      <c r="G19" s="306"/>
      <c r="H19" s="700">
        <v>1</v>
      </c>
      <c r="I19" s="700">
        <v>0</v>
      </c>
      <c r="J19" s="699">
        <v>1</v>
      </c>
      <c r="K19" s="694">
        <v>7.246376811594203E-3</v>
      </c>
      <c r="M19" s="1255"/>
      <c r="N19" s="1255"/>
      <c r="O19" s="1255"/>
      <c r="P19" s="1255"/>
      <c r="Q19" s="1255"/>
      <c r="R19" s="1259"/>
      <c r="S19" s="1255"/>
      <c r="T19" s="1255"/>
      <c r="U19" s="1255"/>
      <c r="V19" s="1255"/>
      <c r="W19" s="1255"/>
      <c r="X19" s="1255"/>
      <c r="Y19" s="1255"/>
      <c r="Z19" s="1255"/>
    </row>
    <row r="20" spans="1:26" s="289" customFormat="1" ht="12">
      <c r="A20" s="300"/>
      <c r="B20" s="296" t="s">
        <v>38</v>
      </c>
      <c r="C20" s="297" t="s">
        <v>39</v>
      </c>
      <c r="D20" s="306">
        <v>1</v>
      </c>
      <c r="E20" s="306">
        <v>1</v>
      </c>
      <c r="F20" s="306"/>
      <c r="G20" s="306"/>
      <c r="H20" s="700">
        <v>1</v>
      </c>
      <c r="I20" s="700">
        <v>1</v>
      </c>
      <c r="J20" s="699">
        <v>2</v>
      </c>
      <c r="K20" s="694">
        <v>1.4492753623188406E-2</v>
      </c>
      <c r="M20" s="1255"/>
      <c r="N20" s="1255"/>
      <c r="O20" s="1255"/>
      <c r="P20" s="1255"/>
      <c r="Q20" s="1255"/>
      <c r="R20" s="1259"/>
      <c r="S20" s="1255"/>
      <c r="T20" s="1255"/>
      <c r="U20" s="1255"/>
      <c r="V20" s="1255"/>
      <c r="W20" s="1255"/>
      <c r="X20" s="1255"/>
      <c r="Y20" s="1255"/>
      <c r="Z20" s="1255"/>
    </row>
    <row r="21" spans="1:26" s="289" customFormat="1" ht="12">
      <c r="A21" s="300"/>
      <c r="B21" s="296" t="s">
        <v>40</v>
      </c>
      <c r="C21" s="297" t="s">
        <v>41</v>
      </c>
      <c r="D21" s="306"/>
      <c r="E21" s="306"/>
      <c r="F21" s="306"/>
      <c r="G21" s="306"/>
      <c r="H21" s="700">
        <v>0</v>
      </c>
      <c r="I21" s="700">
        <v>0</v>
      </c>
      <c r="J21" s="699">
        <v>0</v>
      </c>
      <c r="K21" s="694">
        <v>0</v>
      </c>
      <c r="M21" s="1255"/>
      <c r="N21" s="1255"/>
      <c r="O21" s="1255"/>
      <c r="P21" s="1255"/>
      <c r="Q21" s="1255"/>
      <c r="R21" s="1259"/>
      <c r="S21" s="1255"/>
      <c r="T21" s="1255"/>
      <c r="U21" s="1255"/>
      <c r="V21" s="1255"/>
      <c r="W21" s="1255"/>
      <c r="X21" s="1255"/>
      <c r="Y21" s="1255"/>
      <c r="Z21" s="1255"/>
    </row>
    <row r="22" spans="1:26" s="289" customFormat="1" ht="12">
      <c r="A22" s="300"/>
      <c r="B22" s="296" t="s">
        <v>42</v>
      </c>
      <c r="C22" s="297" t="s">
        <v>43</v>
      </c>
      <c r="D22" s="306"/>
      <c r="E22" s="306"/>
      <c r="F22" s="306"/>
      <c r="G22" s="306">
        <v>1</v>
      </c>
      <c r="H22" s="700">
        <v>0</v>
      </c>
      <c r="I22" s="700">
        <v>1</v>
      </c>
      <c r="J22" s="699">
        <v>1</v>
      </c>
      <c r="K22" s="694">
        <v>7.246376811594203E-3</v>
      </c>
      <c r="M22" s="1255"/>
      <c r="N22" s="1255"/>
      <c r="O22" s="1255"/>
      <c r="P22" s="1255"/>
      <c r="Q22" s="1255"/>
      <c r="R22" s="1259"/>
      <c r="S22" s="1255"/>
      <c r="T22" s="1255"/>
      <c r="U22" s="1255"/>
      <c r="V22" s="1255"/>
      <c r="W22" s="1255"/>
      <c r="X22" s="1255"/>
      <c r="Y22" s="1255"/>
      <c r="Z22" s="1255"/>
    </row>
    <row r="23" spans="1:26" s="289" customFormat="1" ht="24">
      <c r="A23" s="300"/>
      <c r="B23" s="296" t="s">
        <v>44</v>
      </c>
      <c r="C23" s="307" t="s">
        <v>45</v>
      </c>
      <c r="D23" s="306">
        <v>1</v>
      </c>
      <c r="E23" s="306"/>
      <c r="F23" s="306"/>
      <c r="G23" s="306">
        <v>3</v>
      </c>
      <c r="H23" s="700">
        <v>1</v>
      </c>
      <c r="I23" s="700">
        <v>3</v>
      </c>
      <c r="J23" s="699">
        <v>4</v>
      </c>
      <c r="K23" s="694">
        <v>2.8985507246376812E-2</v>
      </c>
      <c r="M23" s="1255"/>
      <c r="N23" s="1255"/>
      <c r="O23" s="1255"/>
      <c r="P23" s="1255"/>
      <c r="Q23" s="1255"/>
      <c r="R23" s="1259"/>
      <c r="S23" s="1255"/>
      <c r="T23" s="1255"/>
      <c r="U23" s="1255"/>
      <c r="V23" s="1255"/>
      <c r="W23" s="1255"/>
      <c r="X23" s="1255"/>
      <c r="Y23" s="1255"/>
      <c r="Z23" s="1255"/>
    </row>
    <row r="24" spans="1:26" s="289" customFormat="1" ht="24">
      <c r="A24" s="300"/>
      <c r="B24" s="296" t="s">
        <v>46</v>
      </c>
      <c r="C24" s="307" t="s">
        <v>47</v>
      </c>
      <c r="D24" s="306"/>
      <c r="E24" s="306">
        <v>2</v>
      </c>
      <c r="F24" s="306"/>
      <c r="G24" s="306">
        <v>1</v>
      </c>
      <c r="H24" s="700">
        <v>0</v>
      </c>
      <c r="I24" s="700">
        <v>3</v>
      </c>
      <c r="J24" s="699">
        <v>3</v>
      </c>
      <c r="K24" s="694">
        <v>2.1739130434782608E-2</v>
      </c>
      <c r="M24" s="1255"/>
      <c r="N24" s="1255"/>
      <c r="O24" s="1255"/>
      <c r="P24" s="1255"/>
      <c r="Q24" s="1255"/>
      <c r="R24" s="1259"/>
      <c r="S24" s="1255"/>
      <c r="T24" s="1255"/>
      <c r="U24" s="1255"/>
      <c r="V24" s="1255"/>
      <c r="W24" s="1255"/>
      <c r="X24" s="1255"/>
      <c r="Y24" s="1255"/>
      <c r="Z24" s="1255"/>
    </row>
    <row r="25" spans="1:26" s="289" customFormat="1" ht="12">
      <c r="A25" s="300"/>
      <c r="B25" s="296" t="s">
        <v>48</v>
      </c>
      <c r="C25" s="297" t="s">
        <v>49</v>
      </c>
      <c r="D25" s="306"/>
      <c r="E25" s="306">
        <v>1</v>
      </c>
      <c r="F25" s="306"/>
      <c r="G25" s="306"/>
      <c r="H25" s="700">
        <v>0</v>
      </c>
      <c r="I25" s="700">
        <v>1</v>
      </c>
      <c r="J25" s="699">
        <v>1</v>
      </c>
      <c r="K25" s="694">
        <v>7.246376811594203E-3</v>
      </c>
      <c r="M25" s="1255"/>
      <c r="N25" s="1255"/>
      <c r="O25" s="1255"/>
      <c r="P25" s="1255"/>
      <c r="Q25" s="1255"/>
      <c r="R25" s="1259"/>
      <c r="S25" s="1255"/>
      <c r="T25" s="1255"/>
      <c r="U25" s="1255"/>
      <c r="V25" s="1255"/>
      <c r="W25" s="1255"/>
      <c r="X25" s="1255"/>
      <c r="Y25" s="1255"/>
      <c r="Z25" s="1255"/>
    </row>
    <row r="26" spans="1:26" s="289" customFormat="1" ht="12">
      <c r="A26" s="300"/>
      <c r="B26" s="296" t="s">
        <v>50</v>
      </c>
      <c r="C26" s="297" t="s">
        <v>51</v>
      </c>
      <c r="D26" s="306"/>
      <c r="E26" s="306"/>
      <c r="F26" s="306"/>
      <c r="G26" s="306"/>
      <c r="H26" s="700">
        <v>0</v>
      </c>
      <c r="I26" s="700">
        <v>0</v>
      </c>
      <c r="J26" s="699">
        <v>0</v>
      </c>
      <c r="K26" s="694">
        <v>0</v>
      </c>
      <c r="M26" s="1255"/>
      <c r="N26" s="1255"/>
      <c r="O26" s="1255"/>
      <c r="P26" s="1255"/>
      <c r="Q26" s="1255"/>
      <c r="R26" s="1259"/>
      <c r="S26" s="1255"/>
      <c r="T26" s="1255"/>
      <c r="U26" s="1255"/>
      <c r="V26" s="1255"/>
      <c r="W26" s="1255"/>
      <c r="X26" s="1255"/>
      <c r="Y26" s="1255"/>
      <c r="Z26" s="1255"/>
    </row>
    <row r="27" spans="1:26" s="289" customFormat="1" ht="36">
      <c r="A27" s="300"/>
      <c r="B27" s="296" t="s">
        <v>52</v>
      </c>
      <c r="C27" s="307" t="s">
        <v>53</v>
      </c>
      <c r="D27" s="306">
        <v>1</v>
      </c>
      <c r="E27" s="306">
        <v>3</v>
      </c>
      <c r="F27" s="306"/>
      <c r="G27" s="306">
        <v>2</v>
      </c>
      <c r="H27" s="700">
        <v>1</v>
      </c>
      <c r="I27" s="700">
        <v>5</v>
      </c>
      <c r="J27" s="699">
        <v>6</v>
      </c>
      <c r="K27" s="694">
        <v>4.3478260869565216E-2</v>
      </c>
      <c r="M27" s="1255"/>
      <c r="N27" s="1255"/>
      <c r="O27" s="1255"/>
      <c r="P27" s="1255"/>
      <c r="Q27" s="1255"/>
      <c r="R27" s="1259"/>
      <c r="S27" s="1255"/>
      <c r="T27" s="1255"/>
      <c r="U27" s="1255"/>
      <c r="V27" s="1255"/>
      <c r="W27" s="1255"/>
      <c r="X27" s="1255"/>
      <c r="Y27" s="1255"/>
      <c r="Z27" s="1255"/>
    </row>
    <row r="28" spans="1:26" s="289" customFormat="1" ht="12">
      <c r="A28" s="300"/>
      <c r="B28" s="296" t="s">
        <v>54</v>
      </c>
      <c r="C28" s="297" t="s">
        <v>55</v>
      </c>
      <c r="D28" s="306"/>
      <c r="E28" s="306"/>
      <c r="F28" s="306"/>
      <c r="G28" s="306"/>
      <c r="H28" s="700">
        <v>0</v>
      </c>
      <c r="I28" s="700">
        <v>0</v>
      </c>
      <c r="J28" s="699">
        <v>0</v>
      </c>
      <c r="K28" s="694">
        <v>0</v>
      </c>
      <c r="M28" s="1255"/>
      <c r="N28" s="1255"/>
      <c r="O28" s="1255"/>
      <c r="P28" s="1255"/>
      <c r="Q28" s="1255"/>
      <c r="R28" s="1259"/>
      <c r="S28" s="1255"/>
      <c r="T28" s="1255"/>
      <c r="U28" s="1255"/>
      <c r="V28" s="1255"/>
      <c r="W28" s="1255"/>
      <c r="X28" s="1255"/>
      <c r="Y28" s="1255"/>
      <c r="Z28" s="1255"/>
    </row>
    <row r="29" spans="1:26" s="289" customFormat="1" ht="12">
      <c r="A29" s="300"/>
      <c r="B29" s="296" t="s">
        <v>56</v>
      </c>
      <c r="C29" s="297" t="s">
        <v>57</v>
      </c>
      <c r="D29" s="306"/>
      <c r="E29" s="306">
        <v>2</v>
      </c>
      <c r="F29" s="306"/>
      <c r="G29" s="306"/>
      <c r="H29" s="700">
        <v>0</v>
      </c>
      <c r="I29" s="700">
        <v>2</v>
      </c>
      <c r="J29" s="699">
        <v>2</v>
      </c>
      <c r="K29" s="694">
        <v>1.4492753623188406E-2</v>
      </c>
      <c r="M29" s="1255"/>
      <c r="N29" s="1255"/>
      <c r="O29" s="1255"/>
      <c r="P29" s="1255"/>
      <c r="Q29" s="1255"/>
      <c r="R29" s="1259"/>
      <c r="S29" s="1255"/>
      <c r="T29" s="1255"/>
      <c r="U29" s="1255"/>
      <c r="V29" s="1255"/>
      <c r="W29" s="1255"/>
      <c r="X29" s="1255"/>
      <c r="Y29" s="1255"/>
      <c r="Z29" s="1255"/>
    </row>
    <row r="30" spans="1:26" s="289" customFormat="1" ht="24">
      <c r="A30" s="300"/>
      <c r="B30" s="296" t="s">
        <v>58</v>
      </c>
      <c r="C30" s="307" t="s">
        <v>59</v>
      </c>
      <c r="D30" s="306"/>
      <c r="E30" s="306">
        <v>1</v>
      </c>
      <c r="F30" s="306"/>
      <c r="G30" s="306"/>
      <c r="H30" s="700">
        <v>0</v>
      </c>
      <c r="I30" s="700">
        <v>1</v>
      </c>
      <c r="J30" s="699">
        <v>1</v>
      </c>
      <c r="K30" s="694">
        <v>7.246376811594203E-3</v>
      </c>
      <c r="M30" s="1255"/>
      <c r="N30" s="1255"/>
      <c r="O30" s="1255"/>
      <c r="P30" s="1255"/>
      <c r="Q30" s="1255"/>
      <c r="R30" s="1259"/>
      <c r="S30" s="1255"/>
      <c r="T30" s="1255"/>
      <c r="U30" s="1255"/>
      <c r="V30" s="1255"/>
      <c r="W30" s="1255"/>
      <c r="X30" s="1255"/>
      <c r="Y30" s="1255"/>
      <c r="Z30" s="1255"/>
    </row>
    <row r="31" spans="1:26" s="289" customFormat="1" ht="24">
      <c r="A31" s="300"/>
      <c r="B31" s="296" t="s">
        <v>60</v>
      </c>
      <c r="C31" s="307" t="s">
        <v>61</v>
      </c>
      <c r="D31" s="306"/>
      <c r="E31" s="306"/>
      <c r="F31" s="306"/>
      <c r="G31" s="306">
        <v>1</v>
      </c>
      <c r="H31" s="700">
        <v>0</v>
      </c>
      <c r="I31" s="700">
        <v>1</v>
      </c>
      <c r="J31" s="699">
        <v>1</v>
      </c>
      <c r="K31" s="694">
        <v>7.246376811594203E-3</v>
      </c>
      <c r="M31" s="1255"/>
      <c r="N31" s="1255"/>
      <c r="O31" s="1255"/>
      <c r="P31" s="1255"/>
      <c r="Q31" s="1255"/>
      <c r="R31" s="1259"/>
      <c r="S31" s="1255"/>
      <c r="T31" s="1255"/>
      <c r="U31" s="1255"/>
      <c r="V31" s="1255"/>
      <c r="W31" s="1255"/>
      <c r="X31" s="1255"/>
      <c r="Y31" s="1255"/>
      <c r="Z31" s="1255"/>
    </row>
    <row r="32" spans="1:26" s="289" customFormat="1" ht="12">
      <c r="A32" s="300"/>
      <c r="B32" s="296" t="s">
        <v>62</v>
      </c>
      <c r="C32" s="297" t="s">
        <v>63</v>
      </c>
      <c r="D32" s="306"/>
      <c r="E32" s="306">
        <v>3</v>
      </c>
      <c r="F32" s="306"/>
      <c r="G32" s="306"/>
      <c r="H32" s="700">
        <v>0</v>
      </c>
      <c r="I32" s="700">
        <v>3</v>
      </c>
      <c r="J32" s="699">
        <v>3</v>
      </c>
      <c r="K32" s="694">
        <v>2.1739130434782608E-2</v>
      </c>
      <c r="M32" s="1255"/>
      <c r="N32" s="1255"/>
      <c r="O32" s="1255"/>
      <c r="P32" s="1255"/>
      <c r="Q32" s="1255"/>
      <c r="R32" s="1259"/>
      <c r="S32" s="1255"/>
      <c r="T32" s="1255"/>
      <c r="U32" s="1255"/>
      <c r="V32" s="1255"/>
      <c r="W32" s="1255"/>
      <c r="X32" s="1255"/>
      <c r="Y32" s="1255"/>
      <c r="Z32" s="1255"/>
    </row>
    <row r="33" spans="1:26" s="289" customFormat="1" ht="12">
      <c r="A33" s="300"/>
      <c r="B33" s="296" t="s">
        <v>64</v>
      </c>
      <c r="C33" s="297" t="s">
        <v>65</v>
      </c>
      <c r="D33" s="306"/>
      <c r="E33" s="306"/>
      <c r="F33" s="306">
        <v>1</v>
      </c>
      <c r="G33" s="306"/>
      <c r="H33" s="700">
        <v>1</v>
      </c>
      <c r="I33" s="700">
        <v>0</v>
      </c>
      <c r="J33" s="699">
        <v>1</v>
      </c>
      <c r="K33" s="694">
        <v>7.246376811594203E-3</v>
      </c>
      <c r="M33" s="1255"/>
      <c r="N33" s="1255"/>
      <c r="O33" s="1255"/>
      <c r="P33" s="1255"/>
      <c r="Q33" s="1255"/>
      <c r="R33" s="1259"/>
      <c r="S33" s="1255"/>
      <c r="T33" s="1255"/>
      <c r="U33" s="1255"/>
      <c r="V33" s="1255"/>
      <c r="W33" s="1255"/>
      <c r="X33" s="1255"/>
      <c r="Y33" s="1255"/>
      <c r="Z33" s="1255"/>
    </row>
    <row r="34" spans="1:26" s="289" customFormat="1" ht="12">
      <c r="A34" s="300"/>
      <c r="B34" s="296" t="s">
        <v>66</v>
      </c>
      <c r="C34" s="297" t="s">
        <v>67</v>
      </c>
      <c r="D34" s="306"/>
      <c r="E34" s="306"/>
      <c r="F34" s="306"/>
      <c r="G34" s="306">
        <v>1</v>
      </c>
      <c r="H34" s="700">
        <v>0</v>
      </c>
      <c r="I34" s="700">
        <v>1</v>
      </c>
      <c r="J34" s="699">
        <v>1</v>
      </c>
      <c r="K34" s="694">
        <v>7.246376811594203E-3</v>
      </c>
      <c r="M34" s="1255"/>
      <c r="N34" s="1255"/>
      <c r="O34" s="1255"/>
      <c r="P34" s="1255"/>
      <c r="Q34" s="1255"/>
      <c r="R34" s="1259"/>
      <c r="S34" s="1255"/>
      <c r="T34" s="1255"/>
      <c r="U34" s="1255"/>
      <c r="V34" s="1255"/>
      <c r="W34" s="1255"/>
      <c r="X34" s="1255"/>
      <c r="Y34" s="1255"/>
      <c r="Z34" s="1255"/>
    </row>
    <row r="35" spans="1:26" s="289" customFormat="1" ht="12">
      <c r="A35" s="300"/>
      <c r="B35" s="296" t="s">
        <v>68</v>
      </c>
      <c r="C35" s="297" t="s">
        <v>69</v>
      </c>
      <c r="D35" s="306">
        <v>5</v>
      </c>
      <c r="E35" s="306">
        <v>5</v>
      </c>
      <c r="F35" s="306"/>
      <c r="G35" s="306"/>
      <c r="H35" s="700">
        <v>5</v>
      </c>
      <c r="I35" s="700">
        <v>5</v>
      </c>
      <c r="J35" s="699">
        <v>10</v>
      </c>
      <c r="K35" s="694">
        <v>7.2463768115942032E-2</v>
      </c>
      <c r="M35" s="1255"/>
      <c r="N35" s="1255"/>
      <c r="O35" s="1255"/>
      <c r="P35" s="1255"/>
      <c r="Q35" s="1255"/>
      <c r="R35" s="1259"/>
      <c r="S35" s="1255"/>
      <c r="T35" s="1255"/>
      <c r="U35" s="1255"/>
      <c r="V35" s="1255"/>
      <c r="W35" s="1255"/>
      <c r="X35" s="1255"/>
      <c r="Y35" s="1255"/>
      <c r="Z35" s="1255"/>
    </row>
    <row r="36" spans="1:26" s="289" customFormat="1" ht="12">
      <c r="A36" s="300"/>
      <c r="B36" s="296">
        <v>72</v>
      </c>
      <c r="C36" s="297" t="s">
        <v>70</v>
      </c>
      <c r="D36" s="306"/>
      <c r="E36" s="306"/>
      <c r="F36" s="306"/>
      <c r="G36" s="306"/>
      <c r="H36" s="700">
        <v>0</v>
      </c>
      <c r="I36" s="700">
        <v>0</v>
      </c>
      <c r="J36" s="699">
        <v>0</v>
      </c>
      <c r="K36" s="694">
        <v>0</v>
      </c>
      <c r="M36" s="1255"/>
      <c r="N36" s="1255"/>
      <c r="O36" s="1255"/>
      <c r="P36" s="1255"/>
      <c r="Q36" s="1255"/>
      <c r="R36" s="1259"/>
      <c r="S36" s="1255"/>
      <c r="T36" s="1255"/>
      <c r="U36" s="1255"/>
      <c r="V36" s="1255"/>
      <c r="W36" s="1255"/>
      <c r="X36" s="1255"/>
      <c r="Y36" s="1255"/>
      <c r="Z36" s="1255"/>
    </row>
    <row r="37" spans="1:26" s="289" customFormat="1" ht="12">
      <c r="A37" s="300"/>
      <c r="B37" s="296" t="s">
        <v>71</v>
      </c>
      <c r="C37" s="297" t="s">
        <v>72</v>
      </c>
      <c r="D37" s="306"/>
      <c r="E37" s="306"/>
      <c r="F37" s="306"/>
      <c r="G37" s="306"/>
      <c r="H37" s="700">
        <v>0</v>
      </c>
      <c r="I37" s="700">
        <v>0</v>
      </c>
      <c r="J37" s="699">
        <v>0</v>
      </c>
      <c r="K37" s="694">
        <v>0</v>
      </c>
      <c r="M37" s="1255"/>
      <c r="N37" s="1255"/>
      <c r="O37" s="1255"/>
      <c r="P37" s="1255"/>
      <c r="Q37" s="1255"/>
      <c r="R37" s="1259"/>
      <c r="S37" s="1255"/>
      <c r="T37" s="1255"/>
      <c r="U37" s="1255"/>
      <c r="V37" s="1255"/>
      <c r="W37" s="1255"/>
      <c r="X37" s="1255"/>
      <c r="Y37" s="1255"/>
      <c r="Z37" s="1255"/>
    </row>
    <row r="38" spans="1:26" s="289" customFormat="1" ht="12">
      <c r="A38" s="300"/>
      <c r="B38" s="296" t="s">
        <v>73</v>
      </c>
      <c r="C38" s="297" t="s">
        <v>74</v>
      </c>
      <c r="D38" s="306"/>
      <c r="E38" s="306"/>
      <c r="F38" s="306"/>
      <c r="G38" s="306"/>
      <c r="H38" s="700">
        <v>0</v>
      </c>
      <c r="I38" s="700">
        <v>0</v>
      </c>
      <c r="J38" s="699">
        <v>0</v>
      </c>
      <c r="K38" s="694">
        <v>0</v>
      </c>
      <c r="M38" s="1255"/>
      <c r="N38" s="1255"/>
      <c r="O38" s="1255"/>
      <c r="P38" s="1255"/>
      <c r="Q38" s="1255"/>
      <c r="R38" s="1259"/>
      <c r="S38" s="1255"/>
      <c r="T38" s="1255"/>
      <c r="U38" s="1255"/>
      <c r="V38" s="1255"/>
      <c r="W38" s="1255"/>
      <c r="X38" s="1255"/>
      <c r="Y38" s="1255"/>
      <c r="Z38" s="1255"/>
    </row>
    <row r="39" spans="1:26" s="289" customFormat="1" ht="12">
      <c r="A39" s="300"/>
      <c r="B39" s="296">
        <v>76</v>
      </c>
      <c r="C39" s="297" t="s">
        <v>75</v>
      </c>
      <c r="D39" s="306"/>
      <c r="E39" s="306"/>
      <c r="F39" s="306"/>
      <c r="G39" s="306"/>
      <c r="H39" s="700">
        <v>0</v>
      </c>
      <c r="I39" s="700">
        <v>0</v>
      </c>
      <c r="J39" s="699">
        <v>0</v>
      </c>
      <c r="K39" s="694">
        <v>0</v>
      </c>
      <c r="M39" s="1255"/>
      <c r="N39" s="1255"/>
      <c r="O39" s="1255"/>
      <c r="P39" s="1255"/>
      <c r="Q39" s="1255"/>
      <c r="R39" s="1259"/>
      <c r="S39" s="1255"/>
      <c r="T39" s="1255"/>
      <c r="U39" s="1255"/>
      <c r="V39" s="1255"/>
      <c r="W39" s="1255"/>
      <c r="X39" s="1255"/>
      <c r="Y39" s="1255"/>
      <c r="Z39" s="1255"/>
    </row>
    <row r="40" spans="1:26" s="289" customFormat="1" ht="12">
      <c r="A40" s="300"/>
      <c r="B40" s="301">
        <v>77</v>
      </c>
      <c r="C40" s="302" t="s">
        <v>76</v>
      </c>
      <c r="D40" s="308"/>
      <c r="E40" s="308"/>
      <c r="F40" s="308"/>
      <c r="G40" s="308"/>
      <c r="H40" s="701">
        <v>0</v>
      </c>
      <c r="I40" s="701">
        <v>0</v>
      </c>
      <c r="J40" s="702">
        <v>0</v>
      </c>
      <c r="K40" s="909">
        <v>0</v>
      </c>
      <c r="M40" s="1255"/>
      <c r="N40" s="1255"/>
      <c r="O40" s="1255"/>
      <c r="P40" s="1255"/>
      <c r="Q40" s="1255"/>
      <c r="R40" s="1259"/>
      <c r="S40" s="1255"/>
      <c r="T40" s="1255"/>
      <c r="U40" s="1255"/>
      <c r="V40" s="1255"/>
      <c r="W40" s="1255"/>
      <c r="X40" s="1255"/>
      <c r="Y40" s="1255"/>
      <c r="Z40" s="1255"/>
    </row>
    <row r="41" spans="1:26" s="289" customFormat="1" ht="12">
      <c r="A41" s="304"/>
      <c r="B41" s="910"/>
      <c r="C41" s="911" t="s">
        <v>77</v>
      </c>
      <c r="D41" s="1177">
        <v>9</v>
      </c>
      <c r="E41" s="1177">
        <v>21</v>
      </c>
      <c r="F41" s="1177">
        <v>2</v>
      </c>
      <c r="G41" s="1177">
        <v>10</v>
      </c>
      <c r="H41" s="1177">
        <v>11</v>
      </c>
      <c r="I41" s="1177">
        <v>31</v>
      </c>
      <c r="J41" s="1177">
        <v>42</v>
      </c>
      <c r="K41" s="1178">
        <v>0.30434782608695654</v>
      </c>
      <c r="M41" s="1255"/>
      <c r="N41" s="1255"/>
      <c r="O41" s="1255"/>
      <c r="P41" s="1255"/>
      <c r="Q41" s="1255"/>
      <c r="R41" s="1259"/>
      <c r="S41" s="1255"/>
      <c r="T41" s="1255"/>
      <c r="U41" s="1255"/>
      <c r="V41" s="1255"/>
      <c r="W41" s="1255"/>
      <c r="X41" s="1255"/>
      <c r="Y41" s="1255"/>
      <c r="Z41" s="1255"/>
    </row>
    <row r="42" spans="1:26" s="289" customFormat="1" ht="12">
      <c r="A42" s="292" t="s">
        <v>629</v>
      </c>
      <c r="B42" s="293" t="s">
        <v>369</v>
      </c>
      <c r="C42" s="294" t="s">
        <v>209</v>
      </c>
      <c r="D42" s="295"/>
      <c r="E42" s="295"/>
      <c r="F42" s="295"/>
      <c r="G42" s="295"/>
      <c r="H42" s="693">
        <v>0</v>
      </c>
      <c r="I42" s="693">
        <v>0</v>
      </c>
      <c r="J42" s="693">
        <v>0</v>
      </c>
      <c r="K42" s="694">
        <v>0</v>
      </c>
      <c r="M42" s="1255"/>
      <c r="N42" s="1255"/>
      <c r="O42" s="1255"/>
      <c r="P42" s="1255"/>
      <c r="Q42" s="1255"/>
      <c r="R42" s="1259"/>
      <c r="S42" s="1255"/>
      <c r="T42" s="1255"/>
      <c r="U42" s="1255"/>
      <c r="V42" s="1255"/>
      <c r="W42" s="1255"/>
      <c r="X42" s="1255"/>
      <c r="Y42" s="1255"/>
      <c r="Z42" s="1255"/>
    </row>
    <row r="43" spans="1:26" s="289" customFormat="1" ht="12">
      <c r="A43" s="300"/>
      <c r="B43" s="296" t="s">
        <v>370</v>
      </c>
      <c r="C43" s="297" t="s">
        <v>210</v>
      </c>
      <c r="D43" s="298"/>
      <c r="E43" s="298">
        <v>1</v>
      </c>
      <c r="F43" s="298"/>
      <c r="G43" s="298"/>
      <c r="H43" s="695">
        <v>0</v>
      </c>
      <c r="I43" s="695">
        <v>1</v>
      </c>
      <c r="J43" s="693">
        <v>1</v>
      </c>
      <c r="K43" s="694">
        <v>7.246376811594203E-3</v>
      </c>
      <c r="M43" s="1255"/>
      <c r="N43" s="1255"/>
      <c r="O43" s="1255"/>
      <c r="P43" s="1255"/>
      <c r="Q43" s="1255"/>
      <c r="R43" s="1259"/>
      <c r="S43" s="1255"/>
      <c r="T43" s="1255"/>
      <c r="U43" s="1255"/>
      <c r="V43" s="1255"/>
      <c r="W43" s="1255"/>
      <c r="X43" s="1255"/>
      <c r="Y43" s="1255"/>
      <c r="Z43" s="1255"/>
    </row>
    <row r="44" spans="1:26" s="289" customFormat="1" ht="12">
      <c r="A44" s="300"/>
      <c r="B44" s="301" t="s">
        <v>371</v>
      </c>
      <c r="C44" s="302" t="s">
        <v>211</v>
      </c>
      <c r="D44" s="303"/>
      <c r="E44" s="303"/>
      <c r="F44" s="303"/>
      <c r="G44" s="303"/>
      <c r="H44" s="696">
        <v>0</v>
      </c>
      <c r="I44" s="696">
        <v>0</v>
      </c>
      <c r="J44" s="697">
        <v>0</v>
      </c>
      <c r="K44" s="909">
        <v>0</v>
      </c>
      <c r="M44" s="1255"/>
      <c r="N44" s="1255"/>
      <c r="O44" s="1255"/>
      <c r="P44" s="1255"/>
      <c r="Q44" s="1255"/>
      <c r="R44" s="1259"/>
      <c r="S44" s="1255"/>
      <c r="T44" s="1255"/>
      <c r="U44" s="1255"/>
      <c r="V44" s="1255"/>
      <c r="W44" s="1255"/>
      <c r="X44" s="1255"/>
      <c r="Y44" s="1255"/>
      <c r="Z44" s="1255"/>
    </row>
    <row r="45" spans="1:26" s="289" customFormat="1" ht="12">
      <c r="A45" s="304"/>
      <c r="B45" s="910"/>
      <c r="C45" s="911" t="s">
        <v>78</v>
      </c>
      <c r="D45" s="1177">
        <v>0</v>
      </c>
      <c r="E45" s="1177">
        <v>1</v>
      </c>
      <c r="F45" s="1177">
        <v>0</v>
      </c>
      <c r="G45" s="1177">
        <v>0</v>
      </c>
      <c r="H45" s="1177">
        <v>0</v>
      </c>
      <c r="I45" s="1177">
        <v>1</v>
      </c>
      <c r="J45" s="1177">
        <v>1</v>
      </c>
      <c r="K45" s="1178">
        <v>7.246376811594203E-3</v>
      </c>
      <c r="M45" s="1255"/>
      <c r="N45" s="1255"/>
      <c r="O45" s="1255"/>
      <c r="P45" s="1255"/>
      <c r="Q45" s="1255"/>
      <c r="R45" s="1259"/>
      <c r="S45" s="1255"/>
      <c r="T45" s="1255"/>
      <c r="U45" s="1255"/>
      <c r="V45" s="1255"/>
      <c r="W45" s="1255"/>
      <c r="X45" s="1255"/>
      <c r="Y45" s="1255"/>
      <c r="Z45" s="1255"/>
    </row>
    <row r="46" spans="1:26" s="289" customFormat="1" ht="12">
      <c r="A46" s="292" t="s">
        <v>32</v>
      </c>
      <c r="B46" s="293" t="s">
        <v>79</v>
      </c>
      <c r="C46" s="294" t="s">
        <v>80</v>
      </c>
      <c r="D46" s="295"/>
      <c r="E46" s="295">
        <v>1</v>
      </c>
      <c r="F46" s="295"/>
      <c r="G46" s="295"/>
      <c r="H46" s="693">
        <v>0</v>
      </c>
      <c r="I46" s="693">
        <v>1</v>
      </c>
      <c r="J46" s="693">
        <v>1</v>
      </c>
      <c r="K46" s="694">
        <v>7.246376811594203E-3</v>
      </c>
      <c r="M46" s="1255"/>
      <c r="N46" s="1255"/>
      <c r="O46" s="1255"/>
      <c r="P46" s="1255"/>
      <c r="Q46" s="1255"/>
      <c r="R46" s="1259"/>
      <c r="S46" s="1255"/>
      <c r="T46" s="1255"/>
      <c r="U46" s="1255"/>
      <c r="V46" s="1255"/>
      <c r="W46" s="1255"/>
      <c r="X46" s="1255"/>
      <c r="Y46" s="1255"/>
      <c r="Z46" s="1255"/>
    </row>
    <row r="47" spans="1:26" s="289" customFormat="1" ht="12">
      <c r="A47" s="292" t="s">
        <v>17</v>
      </c>
      <c r="B47" s="296" t="s">
        <v>746</v>
      </c>
      <c r="C47" s="297" t="s">
        <v>81</v>
      </c>
      <c r="D47" s="298"/>
      <c r="E47" s="298"/>
      <c r="F47" s="298"/>
      <c r="G47" s="298">
        <v>1</v>
      </c>
      <c r="H47" s="695">
        <v>0</v>
      </c>
      <c r="I47" s="695">
        <v>1</v>
      </c>
      <c r="J47" s="693">
        <v>1</v>
      </c>
      <c r="K47" s="694">
        <v>7.246376811594203E-3</v>
      </c>
      <c r="M47" s="1255"/>
      <c r="N47" s="1255"/>
      <c r="O47" s="1255"/>
      <c r="P47" s="1255"/>
      <c r="Q47" s="1255"/>
      <c r="R47" s="1259"/>
      <c r="S47" s="1255"/>
      <c r="T47" s="1255"/>
      <c r="U47" s="1255"/>
      <c r="V47" s="1255"/>
      <c r="W47" s="1255"/>
      <c r="X47" s="1255"/>
      <c r="Y47" s="1255"/>
      <c r="Z47" s="1255"/>
    </row>
    <row r="48" spans="1:26" s="289" customFormat="1" ht="12">
      <c r="A48" s="292" t="s">
        <v>82</v>
      </c>
      <c r="B48" s="296" t="s">
        <v>747</v>
      </c>
      <c r="C48" s="297" t="s">
        <v>83</v>
      </c>
      <c r="D48" s="298"/>
      <c r="E48" s="298"/>
      <c r="F48" s="298"/>
      <c r="G48" s="298">
        <v>3</v>
      </c>
      <c r="H48" s="695">
        <v>0</v>
      </c>
      <c r="I48" s="695">
        <v>3</v>
      </c>
      <c r="J48" s="693">
        <v>3</v>
      </c>
      <c r="K48" s="694">
        <v>2.1739130434782608E-2</v>
      </c>
      <c r="M48" s="1255"/>
      <c r="N48" s="1255"/>
      <c r="O48" s="1255"/>
      <c r="P48" s="1255"/>
      <c r="Q48" s="1255"/>
      <c r="R48" s="1259"/>
      <c r="S48" s="1255"/>
      <c r="T48" s="1255"/>
      <c r="U48" s="1255"/>
      <c r="V48" s="1255"/>
      <c r="W48" s="1255"/>
      <c r="X48" s="1255"/>
      <c r="Y48" s="1255"/>
      <c r="Z48" s="1255"/>
    </row>
    <row r="49" spans="1:26" s="289" customFormat="1" ht="12">
      <c r="A49" s="300"/>
      <c r="B49" s="296" t="s">
        <v>417</v>
      </c>
      <c r="C49" s="297" t="s">
        <v>84</v>
      </c>
      <c r="D49" s="298"/>
      <c r="E49" s="298"/>
      <c r="F49" s="298"/>
      <c r="G49" s="298"/>
      <c r="H49" s="695">
        <v>0</v>
      </c>
      <c r="I49" s="695">
        <v>0</v>
      </c>
      <c r="J49" s="693">
        <v>0</v>
      </c>
      <c r="K49" s="694">
        <v>0</v>
      </c>
      <c r="M49" s="1255"/>
      <c r="N49" s="1255"/>
      <c r="O49" s="1255"/>
      <c r="P49" s="1255"/>
      <c r="Q49" s="1255"/>
      <c r="R49" s="1259"/>
      <c r="S49" s="1255"/>
      <c r="T49" s="1255"/>
      <c r="U49" s="1255"/>
      <c r="V49" s="1255"/>
      <c r="W49" s="1255"/>
      <c r="X49" s="1255"/>
      <c r="Y49" s="1255"/>
      <c r="Z49" s="1255"/>
    </row>
    <row r="50" spans="1:26" s="289" customFormat="1" ht="12">
      <c r="A50" s="300"/>
      <c r="B50" s="296" t="s">
        <v>418</v>
      </c>
      <c r="C50" s="297" t="s">
        <v>85</v>
      </c>
      <c r="D50" s="298"/>
      <c r="E50" s="298"/>
      <c r="F50" s="298"/>
      <c r="G50" s="298"/>
      <c r="H50" s="695">
        <v>0</v>
      </c>
      <c r="I50" s="695">
        <v>0</v>
      </c>
      <c r="J50" s="693">
        <v>0</v>
      </c>
      <c r="K50" s="694">
        <v>0</v>
      </c>
      <c r="M50" s="1255"/>
      <c r="N50" s="1255"/>
      <c r="O50" s="1255"/>
      <c r="P50" s="1255"/>
      <c r="Q50" s="1255"/>
      <c r="R50" s="1259"/>
      <c r="S50" s="1255"/>
      <c r="T50" s="1255"/>
      <c r="U50" s="1255"/>
      <c r="V50" s="1255"/>
      <c r="W50" s="1255"/>
      <c r="X50" s="1255"/>
      <c r="Y50" s="1255"/>
      <c r="Z50" s="1255"/>
    </row>
    <row r="51" spans="1:26" s="289" customFormat="1" ht="12">
      <c r="A51" s="300"/>
      <c r="B51" s="296" t="s">
        <v>419</v>
      </c>
      <c r="C51" s="297" t="s">
        <v>86</v>
      </c>
      <c r="D51" s="298"/>
      <c r="E51" s="298"/>
      <c r="F51" s="298"/>
      <c r="G51" s="298"/>
      <c r="H51" s="695">
        <v>0</v>
      </c>
      <c r="I51" s="695">
        <v>0</v>
      </c>
      <c r="J51" s="693">
        <v>0</v>
      </c>
      <c r="K51" s="694">
        <v>0</v>
      </c>
      <c r="M51" s="1255"/>
      <c r="N51" s="1255"/>
      <c r="O51" s="1255"/>
      <c r="P51" s="1255"/>
      <c r="Q51" s="1255"/>
      <c r="R51" s="1259"/>
      <c r="S51" s="1255"/>
      <c r="T51" s="1255"/>
      <c r="U51" s="1255"/>
      <c r="V51" s="1255"/>
      <c r="W51" s="1255"/>
      <c r="X51" s="1255"/>
      <c r="Y51" s="1255"/>
      <c r="Z51" s="1255"/>
    </row>
    <row r="52" spans="1:26" s="289" customFormat="1" ht="12">
      <c r="A52" s="300"/>
      <c r="B52" s="296" t="s">
        <v>420</v>
      </c>
      <c r="C52" s="297" t="s">
        <v>87</v>
      </c>
      <c r="D52" s="298">
        <v>1</v>
      </c>
      <c r="E52" s="298">
        <v>2</v>
      </c>
      <c r="F52" s="298"/>
      <c r="G52" s="298"/>
      <c r="H52" s="695">
        <v>1</v>
      </c>
      <c r="I52" s="695">
        <v>2</v>
      </c>
      <c r="J52" s="693">
        <v>3</v>
      </c>
      <c r="K52" s="694">
        <v>2.1739130434782608E-2</v>
      </c>
      <c r="M52" s="1255"/>
      <c r="N52" s="1255"/>
      <c r="O52" s="1255"/>
      <c r="P52" s="1255"/>
      <c r="Q52" s="1255"/>
      <c r="R52" s="1259"/>
      <c r="S52" s="1255"/>
      <c r="T52" s="1255"/>
      <c r="U52" s="1255"/>
      <c r="V52" s="1255"/>
      <c r="W52" s="1255"/>
      <c r="X52" s="1255"/>
      <c r="Y52" s="1255"/>
      <c r="Z52" s="1255"/>
    </row>
    <row r="53" spans="1:26" s="289" customFormat="1" ht="12">
      <c r="A53" s="300"/>
      <c r="B53" s="296" t="s">
        <v>421</v>
      </c>
      <c r="C53" s="297" t="s">
        <v>88</v>
      </c>
      <c r="D53" s="298"/>
      <c r="E53" s="298">
        <v>2</v>
      </c>
      <c r="F53" s="298"/>
      <c r="G53" s="298">
        <v>1</v>
      </c>
      <c r="H53" s="695">
        <v>0</v>
      </c>
      <c r="I53" s="695">
        <v>3</v>
      </c>
      <c r="J53" s="693">
        <v>3</v>
      </c>
      <c r="K53" s="694">
        <v>2.1739130434782608E-2</v>
      </c>
      <c r="M53" s="1255"/>
      <c r="N53" s="1255"/>
      <c r="O53" s="1255"/>
      <c r="P53" s="1255"/>
      <c r="Q53" s="1255"/>
      <c r="R53" s="1259"/>
      <c r="S53" s="1255"/>
      <c r="T53" s="1255"/>
      <c r="U53" s="1255"/>
      <c r="V53" s="1255"/>
      <c r="W53" s="1255"/>
      <c r="X53" s="1255"/>
      <c r="Y53" s="1255"/>
      <c r="Z53" s="1255"/>
    </row>
    <row r="54" spans="1:26" s="289" customFormat="1" ht="12.75" customHeight="1">
      <c r="A54" s="300"/>
      <c r="B54" s="296" t="s">
        <v>422</v>
      </c>
      <c r="C54" s="297" t="s">
        <v>89</v>
      </c>
      <c r="D54" s="298"/>
      <c r="E54" s="298"/>
      <c r="F54" s="298"/>
      <c r="G54" s="298"/>
      <c r="H54" s="695">
        <v>0</v>
      </c>
      <c r="I54" s="695">
        <v>0</v>
      </c>
      <c r="J54" s="693">
        <v>0</v>
      </c>
      <c r="K54" s="694">
        <v>0</v>
      </c>
      <c r="M54" s="1255"/>
      <c r="N54" s="1255"/>
      <c r="O54" s="1255"/>
      <c r="P54" s="1255"/>
      <c r="Q54" s="1255"/>
      <c r="R54" s="1259"/>
      <c r="S54" s="1255"/>
      <c r="T54" s="1255"/>
      <c r="U54" s="1255"/>
      <c r="V54" s="1255"/>
      <c r="W54" s="1255"/>
      <c r="X54" s="1255"/>
      <c r="Y54" s="1255"/>
      <c r="Z54" s="1255"/>
    </row>
    <row r="55" spans="1:26" s="289" customFormat="1" ht="12">
      <c r="A55" s="300"/>
      <c r="B55" s="296" t="s">
        <v>423</v>
      </c>
      <c r="C55" s="297" t="s">
        <v>90</v>
      </c>
      <c r="D55" s="298"/>
      <c r="E55" s="298"/>
      <c r="F55" s="298"/>
      <c r="G55" s="298"/>
      <c r="H55" s="695">
        <v>0</v>
      </c>
      <c r="I55" s="695">
        <v>0</v>
      </c>
      <c r="J55" s="693">
        <v>0</v>
      </c>
      <c r="K55" s="694">
        <v>0</v>
      </c>
      <c r="M55" s="1255"/>
      <c r="N55" s="1255"/>
      <c r="O55" s="1255"/>
      <c r="P55" s="1255"/>
      <c r="Q55" s="1255"/>
      <c r="R55" s="1259"/>
      <c r="S55" s="1255"/>
      <c r="T55" s="1255"/>
      <c r="U55" s="1255"/>
      <c r="V55" s="1255"/>
      <c r="W55" s="1255"/>
      <c r="X55" s="1255"/>
      <c r="Y55" s="1255"/>
      <c r="Z55" s="1255"/>
    </row>
    <row r="56" spans="1:26" s="289" customFormat="1" ht="12">
      <c r="A56" s="300"/>
      <c r="B56" s="296" t="s">
        <v>597</v>
      </c>
      <c r="C56" s="297" t="s">
        <v>91</v>
      </c>
      <c r="D56" s="298">
        <v>1</v>
      </c>
      <c r="E56" s="298"/>
      <c r="F56" s="298"/>
      <c r="G56" s="298"/>
      <c r="H56" s="695">
        <v>1</v>
      </c>
      <c r="I56" s="695">
        <v>0</v>
      </c>
      <c r="J56" s="693">
        <v>1</v>
      </c>
      <c r="K56" s="694">
        <v>7.246376811594203E-3</v>
      </c>
      <c r="M56" s="1255"/>
      <c r="N56" s="1255"/>
      <c r="O56" s="1255"/>
      <c r="P56" s="1255"/>
      <c r="Q56" s="1255"/>
      <c r="R56" s="1259"/>
      <c r="S56" s="1255"/>
      <c r="T56" s="1255"/>
      <c r="U56" s="1255"/>
      <c r="V56" s="1255"/>
      <c r="W56" s="1255"/>
      <c r="X56" s="1255"/>
      <c r="Y56" s="1255"/>
      <c r="Z56" s="1255"/>
    </row>
    <row r="57" spans="1:26" s="289" customFormat="1" ht="24">
      <c r="A57" s="300"/>
      <c r="B57" s="296" t="s">
        <v>598</v>
      </c>
      <c r="C57" s="307" t="s">
        <v>92</v>
      </c>
      <c r="D57" s="309"/>
      <c r="E57" s="298"/>
      <c r="F57" s="298"/>
      <c r="G57" s="298"/>
      <c r="H57" s="695">
        <v>0</v>
      </c>
      <c r="I57" s="695">
        <v>0</v>
      </c>
      <c r="J57" s="693">
        <v>0</v>
      </c>
      <c r="K57" s="694">
        <v>0</v>
      </c>
      <c r="M57" s="1255"/>
      <c r="N57" s="1255"/>
      <c r="O57" s="1255"/>
      <c r="P57" s="1255"/>
      <c r="Q57" s="1255"/>
      <c r="R57" s="1259"/>
      <c r="S57" s="1255"/>
      <c r="T57" s="1255"/>
      <c r="U57" s="1255"/>
      <c r="V57" s="1255"/>
      <c r="W57" s="1255"/>
      <c r="X57" s="1255"/>
      <c r="Y57" s="1255"/>
      <c r="Z57" s="1255"/>
    </row>
    <row r="58" spans="1:26" s="289" customFormat="1" ht="24">
      <c r="A58" s="300"/>
      <c r="B58" s="296" t="s">
        <v>599</v>
      </c>
      <c r="C58" s="307" t="s">
        <v>93</v>
      </c>
      <c r="D58" s="309"/>
      <c r="E58" s="298"/>
      <c r="F58" s="298"/>
      <c r="G58" s="298"/>
      <c r="H58" s="695">
        <v>0</v>
      </c>
      <c r="I58" s="695">
        <v>0</v>
      </c>
      <c r="J58" s="693">
        <v>0</v>
      </c>
      <c r="K58" s="694">
        <v>0</v>
      </c>
      <c r="M58" s="1255"/>
      <c r="N58" s="1255"/>
      <c r="O58" s="1255"/>
      <c r="P58" s="1255"/>
      <c r="Q58" s="1255"/>
      <c r="R58" s="1259"/>
      <c r="S58" s="1255"/>
      <c r="T58" s="1255"/>
      <c r="U58" s="1255"/>
      <c r="V58" s="1255"/>
      <c r="W58" s="1255"/>
      <c r="X58" s="1255"/>
      <c r="Y58" s="1255"/>
      <c r="Z58" s="1255"/>
    </row>
    <row r="59" spans="1:26" s="289" customFormat="1" ht="12">
      <c r="A59" s="300"/>
      <c r="B59" s="296" t="s">
        <v>622</v>
      </c>
      <c r="C59" s="297" t="s">
        <v>94</v>
      </c>
      <c r="D59" s="298"/>
      <c r="E59" s="298">
        <v>1</v>
      </c>
      <c r="F59" s="298"/>
      <c r="G59" s="298">
        <v>2</v>
      </c>
      <c r="H59" s="695">
        <v>0</v>
      </c>
      <c r="I59" s="695">
        <v>3</v>
      </c>
      <c r="J59" s="693">
        <v>3</v>
      </c>
      <c r="K59" s="694">
        <v>2.1739130434782608E-2</v>
      </c>
      <c r="M59" s="1255"/>
      <c r="N59" s="1255"/>
      <c r="O59" s="1255"/>
      <c r="P59" s="1255"/>
      <c r="Q59" s="1255"/>
      <c r="R59" s="1259"/>
      <c r="S59" s="1255"/>
      <c r="T59" s="1255"/>
      <c r="U59" s="1255"/>
      <c r="V59" s="1255"/>
      <c r="W59" s="1255"/>
      <c r="X59" s="1255"/>
      <c r="Y59" s="1255"/>
      <c r="Z59" s="1255"/>
    </row>
    <row r="60" spans="1:26" s="289" customFormat="1" ht="12">
      <c r="A60" s="300"/>
      <c r="B60" s="296" t="s">
        <v>623</v>
      </c>
      <c r="C60" s="297" t="s">
        <v>95</v>
      </c>
      <c r="D60" s="298"/>
      <c r="E60" s="298">
        <v>1</v>
      </c>
      <c r="F60" s="298"/>
      <c r="G60" s="298"/>
      <c r="H60" s="695">
        <v>0</v>
      </c>
      <c r="I60" s="695">
        <v>1</v>
      </c>
      <c r="J60" s="693">
        <v>1</v>
      </c>
      <c r="K60" s="694">
        <v>7.246376811594203E-3</v>
      </c>
      <c r="M60" s="1255"/>
      <c r="N60" s="1255"/>
      <c r="O60" s="1255"/>
      <c r="P60" s="1255"/>
      <c r="Q60" s="1255"/>
      <c r="R60" s="1259"/>
      <c r="S60" s="1255"/>
      <c r="T60" s="1255"/>
      <c r="U60" s="1255"/>
      <c r="V60" s="1255"/>
      <c r="W60" s="1255"/>
      <c r="X60" s="1255"/>
      <c r="Y60" s="1255"/>
      <c r="Z60" s="1255"/>
    </row>
    <row r="61" spans="1:26" s="289" customFormat="1" ht="12">
      <c r="A61" s="300"/>
      <c r="B61" s="296" t="s">
        <v>624</v>
      </c>
      <c r="C61" s="297" t="s">
        <v>96</v>
      </c>
      <c r="D61" s="298"/>
      <c r="E61" s="298">
        <v>1</v>
      </c>
      <c r="F61" s="298"/>
      <c r="G61" s="298"/>
      <c r="H61" s="695">
        <v>0</v>
      </c>
      <c r="I61" s="695">
        <v>1</v>
      </c>
      <c r="J61" s="693">
        <v>1</v>
      </c>
      <c r="K61" s="694">
        <v>7.246376811594203E-3</v>
      </c>
      <c r="M61" s="1255"/>
      <c r="N61" s="1255"/>
      <c r="O61" s="1255"/>
      <c r="P61" s="1255"/>
      <c r="Q61" s="1255"/>
      <c r="R61" s="1259"/>
      <c r="S61" s="1255"/>
      <c r="T61" s="1255"/>
      <c r="U61" s="1255"/>
      <c r="V61" s="1255"/>
      <c r="W61" s="1255"/>
      <c r="X61" s="1255"/>
      <c r="Y61" s="1255"/>
      <c r="Z61" s="1255"/>
    </row>
    <row r="62" spans="1:26" s="289" customFormat="1" ht="12">
      <c r="A62" s="300"/>
      <c r="B62" s="296" t="s">
        <v>625</v>
      </c>
      <c r="C62" s="297" t="s">
        <v>212</v>
      </c>
      <c r="D62" s="298"/>
      <c r="E62" s="298">
        <v>1</v>
      </c>
      <c r="F62" s="298"/>
      <c r="G62" s="298"/>
      <c r="H62" s="695">
        <v>0</v>
      </c>
      <c r="I62" s="695">
        <v>1</v>
      </c>
      <c r="J62" s="693">
        <v>1</v>
      </c>
      <c r="K62" s="694">
        <v>7.246376811594203E-3</v>
      </c>
      <c r="M62" s="1255"/>
      <c r="N62" s="1255"/>
      <c r="O62" s="1255"/>
      <c r="P62" s="1255"/>
      <c r="Q62" s="1255"/>
      <c r="R62" s="1259"/>
      <c r="S62" s="1255"/>
      <c r="T62" s="1255"/>
      <c r="U62" s="1255"/>
      <c r="V62" s="1255"/>
      <c r="W62" s="1255"/>
      <c r="X62" s="1255"/>
      <c r="Y62" s="1255"/>
      <c r="Z62" s="1255"/>
    </row>
    <row r="63" spans="1:26" s="289" customFormat="1" ht="12">
      <c r="A63" s="300"/>
      <c r="B63" s="296" t="s">
        <v>626</v>
      </c>
      <c r="C63" s="297" t="s">
        <v>97</v>
      </c>
      <c r="D63" s="298">
        <v>1</v>
      </c>
      <c r="E63" s="298"/>
      <c r="F63" s="298"/>
      <c r="G63" s="298"/>
      <c r="H63" s="695">
        <v>1</v>
      </c>
      <c r="I63" s="695">
        <v>0</v>
      </c>
      <c r="J63" s="693">
        <v>1</v>
      </c>
      <c r="K63" s="694">
        <v>7.246376811594203E-3</v>
      </c>
      <c r="M63" s="1255"/>
      <c r="N63" s="1255"/>
      <c r="O63" s="1255"/>
      <c r="P63" s="1255"/>
      <c r="Q63" s="1255"/>
      <c r="R63" s="1259"/>
      <c r="S63" s="1255"/>
      <c r="T63" s="1255"/>
      <c r="U63" s="1255"/>
      <c r="V63" s="1255"/>
      <c r="W63" s="1255"/>
      <c r="X63" s="1255"/>
      <c r="Y63" s="1255"/>
      <c r="Z63" s="1255"/>
    </row>
    <row r="64" spans="1:26" s="289" customFormat="1" ht="12">
      <c r="A64" s="300"/>
      <c r="B64" s="296" t="s">
        <v>627</v>
      </c>
      <c r="C64" s="297" t="s">
        <v>98</v>
      </c>
      <c r="D64" s="298"/>
      <c r="E64" s="298">
        <v>1</v>
      </c>
      <c r="F64" s="298"/>
      <c r="G64" s="298"/>
      <c r="H64" s="695">
        <v>0</v>
      </c>
      <c r="I64" s="695">
        <v>1</v>
      </c>
      <c r="J64" s="693">
        <v>1</v>
      </c>
      <c r="K64" s="694">
        <v>7.246376811594203E-3</v>
      </c>
      <c r="M64" s="1255"/>
      <c r="N64" s="1255"/>
      <c r="O64" s="1255"/>
      <c r="P64" s="1255"/>
      <c r="Q64" s="1255"/>
      <c r="R64" s="1259"/>
      <c r="S64" s="1255"/>
      <c r="T64" s="1255"/>
      <c r="U64" s="1255"/>
      <c r="V64" s="1255"/>
      <c r="W64" s="1255"/>
      <c r="X64" s="1255"/>
      <c r="Y64" s="1255"/>
      <c r="Z64" s="1255"/>
    </row>
    <row r="65" spans="1:26" s="289" customFormat="1" ht="12">
      <c r="A65" s="300"/>
      <c r="B65" s="296" t="s">
        <v>748</v>
      </c>
      <c r="C65" s="297" t="s">
        <v>99</v>
      </c>
      <c r="D65" s="298"/>
      <c r="E65" s="298"/>
      <c r="F65" s="298"/>
      <c r="G65" s="298">
        <v>1</v>
      </c>
      <c r="H65" s="695">
        <v>0</v>
      </c>
      <c r="I65" s="695">
        <v>1</v>
      </c>
      <c r="J65" s="693">
        <v>1</v>
      </c>
      <c r="K65" s="694">
        <v>7.246376811594203E-3</v>
      </c>
      <c r="M65" s="1255"/>
      <c r="N65" s="1255"/>
      <c r="O65" s="1255"/>
      <c r="P65" s="1255"/>
      <c r="Q65" s="1255"/>
      <c r="R65" s="1259"/>
      <c r="S65" s="1255"/>
      <c r="T65" s="1255"/>
      <c r="U65" s="1255"/>
      <c r="V65" s="1255"/>
      <c r="W65" s="1255"/>
      <c r="X65" s="1255"/>
      <c r="Y65" s="1255"/>
      <c r="Z65" s="1255"/>
    </row>
    <row r="66" spans="1:26" s="289" customFormat="1" ht="15" customHeight="1">
      <c r="A66" s="300"/>
      <c r="B66" s="296" t="s">
        <v>749</v>
      </c>
      <c r="C66" s="297" t="s">
        <v>100</v>
      </c>
      <c r="D66" s="298"/>
      <c r="E66" s="298"/>
      <c r="F66" s="298"/>
      <c r="G66" s="298"/>
      <c r="H66" s="695">
        <v>0</v>
      </c>
      <c r="I66" s="695">
        <v>0</v>
      </c>
      <c r="J66" s="693">
        <v>0</v>
      </c>
      <c r="K66" s="694">
        <v>0</v>
      </c>
      <c r="M66" s="1255"/>
      <c r="N66" s="1255"/>
      <c r="O66" s="1255"/>
      <c r="P66" s="1255"/>
      <c r="Q66" s="1255"/>
      <c r="R66" s="1259"/>
      <c r="S66" s="1255"/>
      <c r="T66" s="1255"/>
      <c r="U66" s="1255"/>
      <c r="V66" s="1255"/>
      <c r="W66" s="1255"/>
      <c r="X66" s="1255"/>
      <c r="Y66" s="1255"/>
      <c r="Z66" s="1255"/>
    </row>
    <row r="67" spans="1:26" s="289" customFormat="1" ht="15" customHeight="1">
      <c r="A67" s="300"/>
      <c r="B67" s="296" t="s">
        <v>750</v>
      </c>
      <c r="C67" s="297" t="s">
        <v>101</v>
      </c>
      <c r="D67" s="298">
        <v>1</v>
      </c>
      <c r="E67" s="298"/>
      <c r="F67" s="298"/>
      <c r="G67" s="298"/>
      <c r="H67" s="695">
        <v>1</v>
      </c>
      <c r="I67" s="695">
        <v>0</v>
      </c>
      <c r="J67" s="693">
        <v>1</v>
      </c>
      <c r="K67" s="694">
        <v>7.246376811594203E-3</v>
      </c>
      <c r="M67" s="1255"/>
      <c r="N67" s="1255"/>
      <c r="O67" s="1255"/>
      <c r="P67" s="1255"/>
      <c r="Q67" s="1255"/>
      <c r="R67" s="1259"/>
      <c r="S67" s="1255"/>
      <c r="T67" s="1255"/>
      <c r="U67" s="1255"/>
      <c r="V67" s="1255"/>
      <c r="W67" s="1255"/>
      <c r="X67" s="1255"/>
      <c r="Y67" s="1255"/>
      <c r="Z67" s="1255"/>
    </row>
    <row r="68" spans="1:26" s="289" customFormat="1" ht="15" customHeight="1">
      <c r="A68" s="300"/>
      <c r="B68" s="301" t="s">
        <v>751</v>
      </c>
      <c r="C68" s="302" t="s">
        <v>102</v>
      </c>
      <c r="D68" s="303">
        <v>1</v>
      </c>
      <c r="E68" s="303">
        <v>1</v>
      </c>
      <c r="F68" s="303"/>
      <c r="G68" s="303"/>
      <c r="H68" s="696">
        <v>1</v>
      </c>
      <c r="I68" s="696">
        <v>1</v>
      </c>
      <c r="J68" s="697">
        <v>2</v>
      </c>
      <c r="K68" s="909">
        <v>1.4492753623188406E-2</v>
      </c>
      <c r="M68" s="1255"/>
      <c r="N68" s="1255"/>
      <c r="O68" s="1255"/>
      <c r="P68" s="1255"/>
      <c r="Q68" s="1255"/>
      <c r="R68" s="1259"/>
      <c r="S68" s="1255"/>
      <c r="T68" s="1255"/>
      <c r="U68" s="1255"/>
      <c r="V68" s="1255"/>
      <c r="W68" s="1255"/>
      <c r="X68" s="1255"/>
      <c r="Y68" s="1255"/>
      <c r="Z68" s="1255"/>
    </row>
    <row r="69" spans="1:26" ht="15" customHeight="1">
      <c r="A69" s="304"/>
      <c r="B69" s="910"/>
      <c r="C69" s="911" t="s">
        <v>103</v>
      </c>
      <c r="D69" s="1177">
        <v>5</v>
      </c>
      <c r="E69" s="1177">
        <v>11</v>
      </c>
      <c r="F69" s="1177">
        <v>0</v>
      </c>
      <c r="G69" s="1177">
        <v>8</v>
      </c>
      <c r="H69" s="1177">
        <v>5</v>
      </c>
      <c r="I69" s="1177">
        <v>19</v>
      </c>
      <c r="J69" s="1177">
        <v>24</v>
      </c>
      <c r="K69" s="1178">
        <v>0.17391304347826086</v>
      </c>
      <c r="L69" s="289"/>
      <c r="M69" s="1256"/>
      <c r="N69" s="1255"/>
      <c r="O69" s="1255"/>
      <c r="P69" s="1255"/>
      <c r="Q69" s="1255"/>
      <c r="R69" s="1259"/>
      <c r="S69" s="1255"/>
      <c r="T69" s="1255"/>
      <c r="U69" s="1255"/>
      <c r="V69" s="1255"/>
      <c r="W69" s="1255"/>
      <c r="X69" s="1255"/>
      <c r="Y69" s="1255"/>
      <c r="Z69" s="1256"/>
    </row>
    <row r="70" spans="1:26" ht="15" customHeight="1">
      <c r="A70" s="531"/>
      <c r="B70" s="532" t="s">
        <v>680</v>
      </c>
      <c r="C70" s="533" t="s">
        <v>681</v>
      </c>
      <c r="D70" s="529"/>
      <c r="E70" s="529"/>
      <c r="F70" s="529"/>
      <c r="G70" s="529"/>
      <c r="H70" s="703">
        <v>0</v>
      </c>
      <c r="I70" s="703">
        <v>0</v>
      </c>
      <c r="J70" s="703">
        <v>0</v>
      </c>
      <c r="K70" s="698">
        <v>0</v>
      </c>
      <c r="L70" s="289"/>
      <c r="M70" s="1256"/>
      <c r="N70" s="1255"/>
      <c r="O70" s="1255"/>
      <c r="P70" s="1255"/>
      <c r="Q70" s="1255"/>
      <c r="R70" s="1259"/>
      <c r="S70" s="1255"/>
      <c r="T70" s="1255"/>
      <c r="U70" s="1255"/>
      <c r="V70" s="1255"/>
      <c r="W70" s="1255"/>
      <c r="X70" s="1255"/>
      <c r="Y70" s="1256"/>
      <c r="Z70" s="1256"/>
    </row>
    <row r="71" spans="1:26" ht="15" customHeight="1" thickBot="1">
      <c r="A71" s="310"/>
      <c r="B71" s="527"/>
      <c r="C71" s="311" t="s">
        <v>104</v>
      </c>
      <c r="D71" s="312">
        <v>29</v>
      </c>
      <c r="E71" s="312">
        <v>60</v>
      </c>
      <c r="F71" s="312">
        <v>8</v>
      </c>
      <c r="G71" s="312">
        <v>41</v>
      </c>
      <c r="H71" s="313">
        <v>37</v>
      </c>
      <c r="I71" s="313">
        <v>101</v>
      </c>
      <c r="J71" s="313">
        <v>138</v>
      </c>
      <c r="K71" s="528">
        <v>1</v>
      </c>
      <c r="L71" s="289"/>
      <c r="M71" s="1256"/>
      <c r="N71" s="1255"/>
      <c r="O71" s="1255"/>
      <c r="P71" s="1255"/>
      <c r="Q71" s="1255"/>
      <c r="R71" s="1259"/>
      <c r="S71" s="1255"/>
      <c r="T71" s="1255"/>
      <c r="U71" s="1255"/>
      <c r="V71" s="1255"/>
      <c r="W71" s="1255"/>
      <c r="X71" s="1255"/>
      <c r="Y71" s="1256"/>
      <c r="Z71" s="1256"/>
    </row>
    <row r="72" spans="1:26" ht="15" customHeight="1">
      <c r="A72" s="314" t="s">
        <v>105</v>
      </c>
      <c r="B72" s="315"/>
      <c r="C72" s="316"/>
      <c r="D72" s="316"/>
      <c r="E72" s="317"/>
      <c r="F72" s="317"/>
      <c r="G72" s="317"/>
      <c r="H72" s="317"/>
      <c r="I72" s="317"/>
      <c r="J72" s="317"/>
      <c r="K72" s="84"/>
      <c r="L72" s="289"/>
      <c r="M72" s="1256"/>
      <c r="N72" s="1255"/>
      <c r="O72" s="1255"/>
      <c r="P72" s="1255"/>
      <c r="Q72" s="1255"/>
      <c r="R72" s="1259"/>
      <c r="S72" s="1255"/>
      <c r="T72" s="1255"/>
      <c r="U72" s="1255"/>
      <c r="V72" s="1255"/>
      <c r="W72" s="1255"/>
      <c r="X72" s="1255"/>
      <c r="Y72" s="1256"/>
      <c r="Z72" s="1256"/>
    </row>
    <row r="73" spans="1:26" ht="15" customHeight="1">
      <c r="A73" s="318" t="s">
        <v>1165</v>
      </c>
      <c r="G73" s="319"/>
      <c r="H73" s="319"/>
      <c r="I73" s="319"/>
      <c r="J73" s="319"/>
      <c r="K73"/>
      <c r="L73" s="289"/>
      <c r="M73" s="1256"/>
      <c r="N73" s="1255"/>
      <c r="O73" s="1255"/>
      <c r="P73" s="1255"/>
      <c r="Q73" s="1255"/>
      <c r="R73" s="1259"/>
      <c r="S73" s="1255"/>
      <c r="T73" s="1255"/>
      <c r="U73" s="1255"/>
      <c r="V73" s="1255"/>
      <c r="W73" s="1255"/>
      <c r="X73" s="1255"/>
      <c r="Y73" s="1256"/>
      <c r="Z73" s="1256"/>
    </row>
    <row r="74" spans="1:26" ht="15" customHeight="1">
      <c r="H74"/>
      <c r="I74"/>
      <c r="J74"/>
      <c r="K74"/>
      <c r="L74" s="289"/>
      <c r="M74" s="1256"/>
      <c r="N74" s="1255"/>
      <c r="O74" s="1255"/>
      <c r="P74" s="1255"/>
      <c r="Q74" s="1255"/>
      <c r="R74" s="1259"/>
      <c r="S74" s="1255"/>
      <c r="T74" s="1255"/>
      <c r="U74" s="1255"/>
      <c r="V74" s="1255"/>
      <c r="W74" s="1255"/>
      <c r="X74" s="1255"/>
      <c r="Y74" s="1256"/>
      <c r="Z74" s="1256"/>
    </row>
    <row r="75" spans="1:26" ht="15" customHeight="1">
      <c r="H75"/>
      <c r="I75"/>
      <c r="J75"/>
      <c r="K75"/>
      <c r="L75" s="289"/>
      <c r="M75" s="1256"/>
      <c r="N75" s="1255"/>
      <c r="O75" s="1255"/>
      <c r="P75" s="1255"/>
      <c r="Q75" s="1255"/>
      <c r="R75" s="1259"/>
      <c r="S75" s="1255"/>
      <c r="T75" s="1255"/>
      <c r="U75" s="1255"/>
      <c r="V75" s="1255"/>
      <c r="W75" s="1255"/>
      <c r="X75" s="1255"/>
      <c r="Y75" s="1256"/>
      <c r="Z75" s="1256"/>
    </row>
    <row r="76" spans="1:26" ht="15" customHeight="1">
      <c r="H76"/>
      <c r="I76"/>
      <c r="J76"/>
      <c r="K76"/>
      <c r="L76" s="289"/>
      <c r="M76" s="1256"/>
      <c r="N76" s="1255"/>
      <c r="O76" s="1255"/>
      <c r="P76" s="1255"/>
      <c r="Q76" s="1255"/>
      <c r="R76" s="1259"/>
      <c r="S76" s="1255"/>
      <c r="T76" s="1255"/>
      <c r="U76" s="1255"/>
      <c r="V76" s="1255"/>
      <c r="W76" s="1255"/>
      <c r="X76" s="1256"/>
      <c r="Y76" s="1256"/>
      <c r="Z76" s="1256"/>
    </row>
    <row r="77" spans="1:26" ht="15" customHeight="1">
      <c r="H77"/>
      <c r="I77"/>
      <c r="J77"/>
      <c r="K77"/>
      <c r="L77" s="289"/>
      <c r="M77" s="1256"/>
      <c r="N77" s="1255"/>
      <c r="O77" s="1255"/>
      <c r="P77" s="1255"/>
      <c r="Q77" s="1255"/>
      <c r="R77" s="1259"/>
      <c r="S77" s="1255"/>
      <c r="T77" s="1255"/>
      <c r="U77" s="1255"/>
      <c r="V77" s="1255"/>
      <c r="W77" s="1255"/>
      <c r="X77" s="1256"/>
      <c r="Y77" s="1256"/>
      <c r="Z77" s="1256"/>
    </row>
    <row r="78" spans="1:26" ht="15" customHeight="1">
      <c r="H78"/>
      <c r="I78"/>
      <c r="J78"/>
      <c r="K78"/>
      <c r="L78" s="289"/>
      <c r="M78" s="1256"/>
      <c r="N78" s="1255"/>
      <c r="O78" s="1255"/>
      <c r="P78" s="1255"/>
      <c r="Q78" s="1255"/>
      <c r="R78" s="1259"/>
      <c r="S78" s="1255"/>
      <c r="T78" s="1255"/>
      <c r="U78" s="1255"/>
      <c r="V78" s="1255"/>
      <c r="W78" s="1255"/>
      <c r="X78" s="1256"/>
      <c r="Y78" s="1256"/>
      <c r="Z78" s="1256"/>
    </row>
    <row r="79" spans="1:26" ht="15" customHeight="1">
      <c r="H79"/>
      <c r="I79"/>
      <c r="J79"/>
      <c r="K79"/>
      <c r="L79" s="289"/>
      <c r="M79" s="1256"/>
      <c r="N79" s="1255"/>
      <c r="O79" s="1255"/>
      <c r="P79" s="1255"/>
      <c r="Q79" s="1255"/>
      <c r="R79" s="1259"/>
      <c r="S79" s="1255"/>
      <c r="T79" s="1255"/>
      <c r="U79" s="1255"/>
      <c r="V79" s="1255"/>
      <c r="W79" s="1255"/>
      <c r="X79" s="1256"/>
      <c r="Y79" s="1256"/>
      <c r="Z79" s="1256"/>
    </row>
    <row r="80" spans="1:26" ht="15" customHeight="1">
      <c r="H80"/>
      <c r="I80"/>
      <c r="J80" s="289"/>
      <c r="K80" s="289"/>
      <c r="L80" s="289"/>
      <c r="M80" s="1256"/>
      <c r="N80" s="1255"/>
      <c r="O80" s="1255"/>
      <c r="P80" s="1255"/>
      <c r="Q80" s="1255"/>
      <c r="R80" s="1259"/>
      <c r="S80" s="1255"/>
      <c r="T80" s="1255"/>
      <c r="U80" s="1255"/>
      <c r="V80" s="1255"/>
      <c r="W80" s="1255"/>
      <c r="X80" s="1256"/>
      <c r="Y80" s="1256"/>
      <c r="Z80" s="1256"/>
    </row>
    <row r="81" spans="8:26" ht="15" customHeight="1">
      <c r="H81"/>
      <c r="I81"/>
      <c r="J81" s="289"/>
      <c r="K81" s="289"/>
      <c r="L81" s="289"/>
      <c r="M81" s="1256"/>
      <c r="N81" s="1255"/>
      <c r="O81" s="1255"/>
      <c r="P81" s="1256"/>
      <c r="Q81" s="1256"/>
      <c r="R81" s="1260"/>
      <c r="S81" s="1256"/>
      <c r="T81" s="1256"/>
      <c r="U81" s="1256"/>
      <c r="V81" s="1256"/>
      <c r="W81" s="1256"/>
      <c r="X81" s="1256"/>
      <c r="Y81" s="1256"/>
      <c r="Z81" s="1256"/>
    </row>
    <row r="82" spans="8:26" ht="15" customHeight="1">
      <c r="H82"/>
      <c r="I82"/>
      <c r="L82" s="289"/>
      <c r="M82" s="1256"/>
      <c r="N82" s="1255"/>
      <c r="O82" s="1255"/>
      <c r="P82" s="1256"/>
      <c r="Q82" s="1256"/>
      <c r="R82" s="1260"/>
      <c r="S82" s="1256"/>
      <c r="T82" s="1256"/>
      <c r="U82" s="1256"/>
      <c r="V82" s="1256"/>
      <c r="W82" s="1256"/>
      <c r="X82" s="1256"/>
      <c r="Y82" s="1256"/>
      <c r="Z82" s="1256"/>
    </row>
    <row r="83" spans="8:26" ht="15" customHeight="1">
      <c r="H83"/>
      <c r="I83"/>
      <c r="L83" s="289"/>
      <c r="M83" s="1256"/>
      <c r="N83" s="1255"/>
      <c r="O83" s="1255"/>
      <c r="P83" s="1256"/>
      <c r="Q83" s="1256"/>
      <c r="R83" s="1260"/>
      <c r="S83" s="1256"/>
      <c r="T83" s="1256"/>
      <c r="U83" s="1256"/>
      <c r="V83" s="1256"/>
      <c r="W83" s="1256"/>
      <c r="X83" s="1256"/>
      <c r="Y83" s="1256"/>
      <c r="Z83" s="1256"/>
    </row>
    <row r="84" spans="8:26" ht="15" customHeight="1">
      <c r="H84"/>
      <c r="I84"/>
      <c r="L84" s="289"/>
      <c r="M84" s="1256"/>
      <c r="N84" s="1255"/>
      <c r="O84" s="1255"/>
      <c r="P84" s="1256"/>
      <c r="Q84" s="1256"/>
      <c r="R84" s="1260"/>
      <c r="S84" s="1256"/>
      <c r="T84" s="1256"/>
      <c r="U84" s="1256"/>
      <c r="V84" s="1256"/>
      <c r="W84" s="1256"/>
      <c r="X84" s="1256"/>
      <c r="Y84" s="1256"/>
      <c r="Z84" s="1256"/>
    </row>
    <row r="85" spans="8:26" ht="15" customHeight="1">
      <c r="H85" s="289"/>
      <c r="I85"/>
      <c r="L85" s="289"/>
      <c r="M85" s="1256"/>
      <c r="N85" s="1255"/>
      <c r="O85" s="1255"/>
      <c r="P85" s="1256"/>
      <c r="Q85" s="1256"/>
      <c r="R85" s="1260"/>
      <c r="S85" s="1256"/>
      <c r="T85" s="1256"/>
      <c r="U85" s="1256"/>
      <c r="V85" s="1256"/>
      <c r="W85" s="1256"/>
      <c r="X85" s="1256"/>
      <c r="Y85" s="1256"/>
      <c r="Z85" s="1256"/>
    </row>
    <row r="86" spans="8:26" ht="15" customHeight="1">
      <c r="H86" s="289"/>
      <c r="I86"/>
      <c r="L86" s="289"/>
      <c r="M86" s="1256"/>
      <c r="N86" s="1256"/>
      <c r="O86" s="1256"/>
      <c r="P86" s="1256"/>
      <c r="Q86" s="1256"/>
      <c r="R86" s="1260"/>
      <c r="S86" s="1256"/>
      <c r="T86" s="1256"/>
      <c r="U86" s="1256"/>
      <c r="V86" s="1256"/>
      <c r="W86" s="1256"/>
      <c r="X86" s="1256"/>
      <c r="Y86" s="1256"/>
      <c r="Z86" s="1256"/>
    </row>
    <row r="87" spans="8:26" ht="15" customHeight="1">
      <c r="I87"/>
      <c r="L87" s="289"/>
      <c r="M87" s="1256"/>
      <c r="N87" s="1256"/>
      <c r="O87" s="1256"/>
      <c r="P87" s="1256"/>
      <c r="Q87" s="1256"/>
      <c r="R87" s="1260"/>
      <c r="S87" s="1256"/>
      <c r="T87" s="1256"/>
      <c r="U87" s="1256"/>
      <c r="V87" s="1256"/>
      <c r="W87" s="1256"/>
      <c r="X87" s="1256"/>
      <c r="Y87" s="1256"/>
      <c r="Z87" s="1256"/>
    </row>
    <row r="88" spans="8:26" ht="15" customHeight="1">
      <c r="I88"/>
      <c r="L88" s="289"/>
      <c r="M88" s="1256"/>
      <c r="N88" s="1256"/>
      <c r="O88" s="1256"/>
      <c r="P88" s="1256"/>
      <c r="Q88" s="1256"/>
      <c r="R88" s="1260"/>
      <c r="S88" s="1256"/>
      <c r="T88" s="1256"/>
      <c r="U88" s="1256"/>
      <c r="V88" s="1256"/>
      <c r="W88" s="1256"/>
      <c r="X88" s="1256"/>
      <c r="Y88" s="1256"/>
      <c r="Z88" s="1256"/>
    </row>
    <row r="89" spans="8:26" ht="15" customHeight="1">
      <c r="I89"/>
      <c r="L89" s="289"/>
      <c r="M89" s="1256"/>
      <c r="N89" s="1256"/>
      <c r="O89" s="1256"/>
      <c r="P89" s="1256"/>
      <c r="Q89" s="1256"/>
      <c r="R89" s="1260"/>
      <c r="S89" s="1256"/>
      <c r="T89" s="1256"/>
      <c r="U89" s="1256"/>
      <c r="V89" s="1256"/>
      <c r="W89" s="1256"/>
      <c r="X89" s="1256"/>
      <c r="Y89" s="1256"/>
      <c r="Z89" s="1256"/>
    </row>
    <row r="90" spans="8:26" ht="15" customHeight="1">
      <c r="I90"/>
      <c r="L90" s="289"/>
      <c r="M90" s="1256"/>
      <c r="N90" s="1256"/>
      <c r="O90" s="1256"/>
      <c r="P90" s="1256"/>
      <c r="Q90" s="1256"/>
      <c r="R90" s="1260"/>
      <c r="S90" s="1256"/>
      <c r="T90" s="1256"/>
      <c r="U90" s="1256"/>
      <c r="V90" s="1256"/>
      <c r="W90" s="1256"/>
      <c r="X90" s="1256"/>
      <c r="Y90" s="1256"/>
      <c r="Z90" s="1256"/>
    </row>
    <row r="91" spans="8:26" ht="15" customHeight="1">
      <c r="I91" s="289"/>
      <c r="L91" s="289"/>
      <c r="M91" s="1256"/>
      <c r="N91" s="1256"/>
      <c r="O91" s="1256"/>
      <c r="P91" s="1256"/>
      <c r="Q91" s="1256"/>
      <c r="R91" s="1260"/>
      <c r="S91" s="1256"/>
      <c r="T91" s="1256"/>
      <c r="U91" s="1256"/>
      <c r="V91" s="1256"/>
      <c r="W91" s="1256"/>
      <c r="X91" s="1256"/>
      <c r="Y91" s="1256"/>
      <c r="Z91" s="1256"/>
    </row>
    <row r="92" spans="8:26" ht="15" customHeight="1">
      <c r="I92" s="289"/>
      <c r="L92" s="289"/>
      <c r="M92" s="1256"/>
      <c r="N92" s="1256"/>
      <c r="O92" s="1256"/>
      <c r="P92" s="1256"/>
      <c r="Q92" s="1256"/>
      <c r="R92" s="1260"/>
      <c r="S92" s="1256"/>
      <c r="T92" s="1256"/>
      <c r="U92" s="1256"/>
      <c r="V92" s="1256"/>
      <c r="W92" s="1256"/>
      <c r="X92" s="1256"/>
      <c r="Y92" s="1256"/>
      <c r="Z92" s="1256"/>
    </row>
    <row r="93" spans="8:26" ht="15" customHeight="1">
      <c r="L93" s="289"/>
      <c r="M93" s="1256"/>
      <c r="N93" s="1256"/>
      <c r="O93" s="1256"/>
      <c r="P93" s="1256"/>
      <c r="Q93" s="1256"/>
      <c r="R93" s="1260"/>
      <c r="S93" s="1256"/>
      <c r="T93" s="1256"/>
      <c r="U93" s="1256"/>
      <c r="V93" s="1256"/>
      <c r="W93" s="1256"/>
      <c r="X93" s="1256"/>
      <c r="Y93" s="1256"/>
      <c r="Z93" s="1256"/>
    </row>
    <row r="94" spans="8:26" ht="15" customHeight="1">
      <c r="L94" s="289"/>
      <c r="M94" s="1256"/>
      <c r="N94" s="1256"/>
      <c r="O94" s="1256"/>
      <c r="P94" s="1256"/>
      <c r="Q94" s="1256"/>
      <c r="R94" s="1260"/>
      <c r="S94" s="1256"/>
      <c r="T94" s="1256"/>
      <c r="U94" s="1256"/>
      <c r="V94" s="1256"/>
      <c r="W94" s="1256"/>
      <c r="X94" s="1256"/>
      <c r="Y94" s="1256"/>
      <c r="Z94" s="1256"/>
    </row>
    <row r="95" spans="8:26" ht="15" customHeight="1">
      <c r="L95" s="289"/>
      <c r="M95" s="1256"/>
      <c r="N95" s="1256"/>
      <c r="O95" s="1256"/>
      <c r="P95" s="1256"/>
      <c r="Q95" s="1256"/>
      <c r="R95" s="1260"/>
      <c r="S95" s="1256"/>
      <c r="T95" s="1256"/>
      <c r="U95" s="1256"/>
      <c r="V95" s="1256"/>
      <c r="W95" s="1256"/>
      <c r="X95" s="1256"/>
      <c r="Y95" s="1256"/>
      <c r="Z95" s="1256"/>
    </row>
    <row r="96" spans="8:26" ht="15" customHeight="1">
      <c r="L96" s="289"/>
      <c r="M96" s="1256"/>
      <c r="N96" s="1256"/>
      <c r="O96" s="1256"/>
      <c r="P96" s="1256"/>
      <c r="Q96" s="1256"/>
      <c r="R96" s="1260"/>
      <c r="S96" s="1256"/>
      <c r="T96" s="1256"/>
      <c r="U96" s="1256"/>
      <c r="V96" s="1256"/>
      <c r="W96" s="1256"/>
      <c r="X96" s="1256"/>
      <c r="Y96" s="1256"/>
      <c r="Z96" s="1256"/>
    </row>
    <row r="97" spans="12:26" ht="15" customHeight="1">
      <c r="L97" s="289"/>
      <c r="M97" s="1256"/>
      <c r="N97" s="1256"/>
      <c r="O97" s="1256"/>
      <c r="P97" s="1256"/>
      <c r="Q97" s="1256"/>
      <c r="R97" s="1260"/>
      <c r="S97" s="1256"/>
      <c r="T97" s="1256"/>
      <c r="U97" s="1256"/>
      <c r="V97" s="1256"/>
      <c r="W97" s="1256"/>
      <c r="X97" s="1256"/>
      <c r="Y97" s="1256"/>
      <c r="Z97" s="1256"/>
    </row>
    <row r="98" spans="12:26" ht="15" customHeight="1">
      <c r="L98" s="289"/>
      <c r="M98" s="1256"/>
      <c r="N98" s="1256"/>
      <c r="O98" s="1256"/>
      <c r="P98" s="1256"/>
      <c r="Q98" s="1256"/>
      <c r="R98" s="1260"/>
      <c r="S98" s="1256"/>
      <c r="T98" s="1256"/>
      <c r="U98" s="1256"/>
      <c r="V98" s="1256"/>
      <c r="W98" s="1256"/>
      <c r="X98" s="1256"/>
      <c r="Y98" s="1256"/>
      <c r="Z98" s="1256"/>
    </row>
    <row r="99" spans="12:26" ht="15" customHeight="1">
      <c r="L99" s="289"/>
      <c r="M99" s="1256"/>
      <c r="N99" s="1256"/>
      <c r="O99" s="1256"/>
      <c r="P99" s="1256"/>
      <c r="Q99" s="1256"/>
      <c r="R99" s="1260"/>
      <c r="S99" s="1256"/>
      <c r="T99" s="1256"/>
      <c r="U99" s="1256"/>
      <c r="V99" s="1256"/>
      <c r="W99" s="1256"/>
      <c r="X99" s="1256"/>
      <c r="Y99" s="1256"/>
      <c r="Z99" s="1256"/>
    </row>
    <row r="100" spans="12:26" ht="15" customHeight="1">
      <c r="L100" s="289"/>
      <c r="M100" s="1256"/>
      <c r="N100" s="1256"/>
      <c r="O100" s="1256"/>
      <c r="P100" s="1256"/>
      <c r="Q100" s="1256"/>
      <c r="R100" s="1260"/>
      <c r="S100" s="1256"/>
      <c r="T100" s="1256"/>
      <c r="U100" s="1256"/>
      <c r="V100" s="1256"/>
      <c r="W100" s="1256"/>
      <c r="X100" s="1256"/>
      <c r="Y100" s="1256"/>
      <c r="Z100" s="1256"/>
    </row>
    <row r="101" spans="12:26" ht="15" customHeight="1">
      <c r="L101" s="289"/>
      <c r="M101" s="1256"/>
      <c r="N101" s="1256"/>
      <c r="O101" s="1256"/>
      <c r="P101" s="1256"/>
      <c r="Q101" s="1256"/>
      <c r="R101" s="1260"/>
      <c r="S101" s="1256"/>
      <c r="T101" s="1256"/>
      <c r="U101" s="1256"/>
      <c r="V101" s="1256"/>
      <c r="W101" s="1256"/>
      <c r="X101" s="1256"/>
      <c r="Y101" s="1256"/>
      <c r="Z101" s="1256"/>
    </row>
    <row r="102" spans="12:26" ht="15" customHeight="1">
      <c r="L102" s="289"/>
      <c r="M102" s="1256"/>
      <c r="N102" s="1256"/>
      <c r="O102" s="1256"/>
      <c r="P102" s="1256"/>
      <c r="Q102" s="1256"/>
      <c r="R102" s="1260"/>
      <c r="S102" s="1256"/>
      <c r="T102" s="1256"/>
      <c r="U102" s="1256"/>
      <c r="V102" s="1256"/>
      <c r="W102" s="1256"/>
      <c r="X102" s="1256"/>
      <c r="Y102" s="1256"/>
      <c r="Z102" s="1256"/>
    </row>
    <row r="103" spans="12:26" ht="15" customHeight="1">
      <c r="L103" s="289"/>
      <c r="M103" s="1256"/>
      <c r="N103" s="1256"/>
      <c r="O103" s="1256"/>
      <c r="P103" s="1256"/>
      <c r="Q103" s="1256"/>
      <c r="R103" s="1260"/>
      <c r="S103" s="1256"/>
      <c r="T103" s="1256"/>
      <c r="U103" s="1256"/>
      <c r="V103" s="1256"/>
      <c r="W103" s="1256"/>
      <c r="X103" s="1256"/>
      <c r="Y103" s="1256"/>
      <c r="Z103" s="1256"/>
    </row>
    <row r="104" spans="12:26" ht="15" customHeight="1">
      <c r="L104" s="289"/>
      <c r="M104" s="1256"/>
      <c r="N104" s="1256"/>
      <c r="O104" s="1256"/>
      <c r="P104" s="1256"/>
      <c r="Q104" s="1256"/>
      <c r="R104" s="1260"/>
      <c r="S104" s="1256"/>
      <c r="T104" s="1256"/>
      <c r="U104" s="1256"/>
      <c r="V104" s="1256"/>
      <c r="W104" s="1256"/>
      <c r="X104" s="1256"/>
      <c r="Y104" s="1256"/>
      <c r="Z104" s="1256"/>
    </row>
    <row r="105" spans="12:26" ht="15" customHeight="1">
      <c r="L105" s="289"/>
      <c r="M105" s="1256"/>
      <c r="N105" s="1256"/>
      <c r="O105" s="1256"/>
      <c r="P105" s="1256"/>
      <c r="Q105" s="1256"/>
      <c r="R105" s="1260"/>
      <c r="S105" s="1256"/>
      <c r="T105" s="1256"/>
      <c r="U105" s="1256"/>
      <c r="V105" s="1256"/>
      <c r="W105" s="1256"/>
      <c r="X105" s="1256"/>
      <c r="Y105" s="1256"/>
      <c r="Z105" s="1256"/>
    </row>
    <row r="106" spans="12:26" ht="15" customHeight="1">
      <c r="L106" s="289"/>
      <c r="M106" s="1256"/>
      <c r="N106" s="1256"/>
      <c r="O106" s="1256"/>
      <c r="P106" s="1256"/>
      <c r="Q106" s="1256"/>
      <c r="R106" s="1260"/>
      <c r="S106" s="1256"/>
      <c r="T106" s="1256"/>
      <c r="U106" s="1256"/>
      <c r="V106" s="1256"/>
      <c r="W106" s="1256"/>
      <c r="X106" s="1256"/>
      <c r="Y106" s="1256"/>
      <c r="Z106" s="1256"/>
    </row>
    <row r="107" spans="12:26" ht="15" customHeight="1">
      <c r="L107" s="289"/>
      <c r="M107" s="1256"/>
      <c r="N107" s="1256"/>
      <c r="O107" s="1256"/>
      <c r="P107" s="1256"/>
      <c r="Q107" s="1256"/>
      <c r="R107" s="1260"/>
      <c r="S107" s="1256"/>
      <c r="T107" s="1256"/>
      <c r="U107" s="1256"/>
      <c r="V107" s="1256"/>
      <c r="W107" s="1256"/>
      <c r="X107" s="1256"/>
      <c r="Y107" s="1256"/>
      <c r="Z107" s="1256"/>
    </row>
    <row r="108" spans="12:26" ht="15" customHeight="1">
      <c r="L108" s="289"/>
      <c r="M108" s="1256"/>
      <c r="N108" s="1256"/>
      <c r="O108" s="1256"/>
      <c r="P108" s="1256"/>
      <c r="Q108" s="1256"/>
      <c r="R108" s="1260"/>
      <c r="S108" s="1256"/>
      <c r="T108" s="1256"/>
      <c r="U108" s="1256"/>
      <c r="V108" s="1256"/>
      <c r="W108" s="1256"/>
      <c r="X108" s="1256"/>
      <c r="Y108" s="1256"/>
      <c r="Z108" s="1256"/>
    </row>
    <row r="109" spans="12:26" ht="15" customHeight="1">
      <c r="L109" s="289"/>
      <c r="M109" s="1256"/>
      <c r="N109" s="1256"/>
      <c r="O109" s="1256"/>
      <c r="P109" s="1256"/>
      <c r="Q109" s="1256"/>
      <c r="R109" s="1260"/>
      <c r="S109" s="1256"/>
      <c r="T109" s="1256"/>
      <c r="U109" s="1256"/>
      <c r="V109" s="1256"/>
      <c r="W109" s="1256"/>
      <c r="X109" s="1256"/>
      <c r="Y109" s="1256"/>
      <c r="Z109" s="1256"/>
    </row>
    <row r="110" spans="12:26" ht="15" customHeight="1">
      <c r="L110" s="289"/>
      <c r="M110" s="1256"/>
      <c r="N110" s="1256"/>
      <c r="O110" s="1256"/>
      <c r="P110" s="1256"/>
      <c r="Q110" s="1256"/>
      <c r="R110" s="1260"/>
      <c r="S110" s="1256"/>
      <c r="T110" s="1256"/>
      <c r="U110" s="1256"/>
      <c r="V110" s="1256"/>
      <c r="W110" s="1256"/>
      <c r="X110" s="1256"/>
      <c r="Y110" s="1256"/>
      <c r="Z110" s="1256"/>
    </row>
    <row r="111" spans="12:26" ht="15" customHeight="1">
      <c r="L111" s="289"/>
      <c r="M111" s="1256"/>
      <c r="N111" s="1256"/>
      <c r="O111" s="1256"/>
      <c r="P111" s="1256"/>
      <c r="Q111" s="1256"/>
      <c r="R111" s="1260"/>
      <c r="S111" s="1256"/>
      <c r="T111" s="1256"/>
      <c r="U111" s="1256"/>
      <c r="V111" s="1256"/>
      <c r="W111" s="1256"/>
      <c r="X111" s="1256"/>
      <c r="Y111" s="1256"/>
      <c r="Z111" s="1256"/>
    </row>
    <row r="112" spans="12:26" ht="15" customHeight="1">
      <c r="L112" s="289"/>
      <c r="M112" s="1256"/>
      <c r="N112" s="1256"/>
      <c r="O112" s="1256"/>
      <c r="P112" s="1256"/>
      <c r="Q112" s="1256"/>
      <c r="R112" s="1260"/>
      <c r="S112" s="1256"/>
      <c r="T112" s="1256"/>
      <c r="U112" s="1256"/>
      <c r="V112" s="1256"/>
      <c r="W112" s="1256"/>
      <c r="X112" s="1256"/>
      <c r="Y112" s="1256"/>
      <c r="Z112" s="1256"/>
    </row>
    <row r="113" spans="12:26" ht="15" customHeight="1">
      <c r="L113" s="289"/>
      <c r="M113" s="1256"/>
      <c r="N113" s="1256"/>
      <c r="O113" s="1256"/>
      <c r="P113" s="1256"/>
      <c r="Q113" s="1256"/>
      <c r="R113" s="1260"/>
      <c r="S113" s="1256"/>
      <c r="T113" s="1256"/>
      <c r="U113" s="1256"/>
      <c r="V113" s="1256"/>
      <c r="W113" s="1256"/>
      <c r="X113" s="1256"/>
      <c r="Y113" s="1256"/>
      <c r="Z113" s="1256"/>
    </row>
    <row r="114" spans="12:26" ht="15" customHeight="1">
      <c r="L114" s="289"/>
      <c r="M114" s="1256"/>
      <c r="N114" s="1256"/>
      <c r="O114" s="1256"/>
      <c r="P114" s="1256"/>
      <c r="Q114" s="1256"/>
      <c r="R114" s="1260"/>
      <c r="S114" s="1256"/>
      <c r="T114" s="1256"/>
      <c r="U114" s="1256"/>
      <c r="V114" s="1256"/>
      <c r="W114" s="1256"/>
      <c r="X114" s="1256"/>
      <c r="Y114" s="1256"/>
      <c r="Z114" s="1256"/>
    </row>
    <row r="115" spans="12:26" ht="15" customHeight="1">
      <c r="L115" s="289"/>
      <c r="M115" s="1256"/>
      <c r="N115" s="1256"/>
      <c r="O115" s="1256"/>
      <c r="P115" s="1256"/>
      <c r="Q115" s="1256"/>
      <c r="R115" s="1260"/>
      <c r="S115" s="1256"/>
      <c r="T115" s="1256"/>
      <c r="U115" s="1256"/>
      <c r="V115" s="1256"/>
      <c r="W115" s="1256"/>
      <c r="X115" s="1256"/>
      <c r="Y115" s="1256"/>
      <c r="Z115" s="1256"/>
    </row>
    <row r="116" spans="12:26" ht="15" customHeight="1">
      <c r="L116" s="289"/>
      <c r="M116" s="1256"/>
      <c r="N116" s="1256"/>
      <c r="O116" s="1256"/>
      <c r="P116" s="1256"/>
      <c r="Q116" s="1256"/>
      <c r="R116" s="1260"/>
      <c r="S116" s="1256"/>
      <c r="T116" s="1256"/>
      <c r="U116" s="1256"/>
      <c r="V116" s="1256"/>
      <c r="W116" s="1256"/>
      <c r="X116" s="1256"/>
      <c r="Y116" s="1256"/>
      <c r="Z116" s="1256"/>
    </row>
    <row r="117" spans="12:26" ht="15" customHeight="1">
      <c r="L117" s="289"/>
      <c r="M117" s="1256"/>
      <c r="N117" s="1256"/>
      <c r="O117" s="1256"/>
      <c r="P117" s="1256"/>
      <c r="Q117" s="1256"/>
      <c r="R117" s="1260"/>
      <c r="S117" s="1256"/>
      <c r="T117" s="1256"/>
      <c r="U117" s="1256"/>
      <c r="V117" s="1256"/>
      <c r="W117" s="1256"/>
      <c r="X117" s="1256"/>
      <c r="Y117" s="1256"/>
      <c r="Z117" s="1256"/>
    </row>
    <row r="118" spans="12:26" ht="15" customHeight="1">
      <c r="L118" s="289"/>
      <c r="M118" s="1256"/>
      <c r="N118" s="1256"/>
      <c r="O118" s="1256"/>
      <c r="P118" s="1256"/>
      <c r="Q118" s="1256"/>
      <c r="R118" s="1260"/>
      <c r="S118" s="1256"/>
      <c r="T118" s="1256"/>
      <c r="U118" s="1256"/>
      <c r="V118" s="1256"/>
      <c r="W118" s="1256"/>
      <c r="X118" s="1256"/>
      <c r="Y118" s="1256"/>
      <c r="Z118" s="1256"/>
    </row>
    <row r="119" spans="12:26" ht="15" customHeight="1">
      <c r="L119" s="289"/>
      <c r="M119" s="1256"/>
      <c r="N119" s="1256"/>
      <c r="O119" s="1256"/>
      <c r="P119" s="1256"/>
      <c r="Q119" s="1256"/>
      <c r="R119" s="1260"/>
      <c r="S119" s="1256"/>
      <c r="T119" s="1256"/>
      <c r="U119" s="1256"/>
      <c r="V119" s="1256"/>
      <c r="W119" s="1256"/>
      <c r="X119" s="1256"/>
      <c r="Y119" s="1256"/>
      <c r="Z119" s="1256"/>
    </row>
    <row r="120" spans="12:26" ht="15" customHeight="1">
      <c r="L120" s="289"/>
      <c r="M120" s="1256"/>
      <c r="N120" s="1256"/>
      <c r="O120" s="1256"/>
      <c r="P120" s="1256"/>
      <c r="Q120" s="1256"/>
      <c r="R120" s="1260"/>
      <c r="S120" s="1256"/>
      <c r="T120" s="1256"/>
      <c r="U120" s="1256"/>
      <c r="V120" s="1256"/>
      <c r="W120" s="1256"/>
      <c r="X120" s="1256"/>
      <c r="Y120" s="1256"/>
      <c r="Z120" s="1256"/>
    </row>
    <row r="121" spans="12:26" ht="15" customHeight="1">
      <c r="L121" s="289"/>
      <c r="M121" s="1256"/>
      <c r="N121" s="1256"/>
      <c r="O121" s="1256"/>
      <c r="P121" s="1256"/>
      <c r="Q121" s="1256"/>
      <c r="R121" s="1260"/>
      <c r="S121" s="1256"/>
      <c r="T121" s="1256"/>
      <c r="U121" s="1256"/>
      <c r="V121" s="1256"/>
      <c r="W121" s="1256"/>
      <c r="X121" s="1256"/>
      <c r="Y121" s="1256"/>
      <c r="Z121" s="1256"/>
    </row>
    <row r="122" spans="12:26" ht="15" customHeight="1">
      <c r="M122" s="1256"/>
      <c r="N122" s="1256"/>
      <c r="O122" s="1256"/>
      <c r="P122" s="1256"/>
      <c r="Q122" s="1256"/>
      <c r="R122" s="1260"/>
      <c r="S122" s="1256"/>
      <c r="T122" s="1256"/>
      <c r="U122" s="1256"/>
      <c r="V122" s="1256"/>
      <c r="W122" s="1256"/>
      <c r="X122" s="1256"/>
      <c r="Y122" s="1256"/>
      <c r="Z122" s="1256"/>
    </row>
    <row r="123" spans="12:26" ht="15" customHeight="1">
      <c r="M123" s="1256"/>
      <c r="N123" s="1256"/>
      <c r="O123" s="1256"/>
      <c r="P123" s="1256"/>
      <c r="Q123" s="1256"/>
      <c r="R123" s="1260"/>
      <c r="S123" s="1256"/>
      <c r="T123" s="1256"/>
      <c r="U123" s="1256"/>
      <c r="V123" s="1256"/>
      <c r="W123" s="1256"/>
      <c r="X123" s="1256"/>
      <c r="Y123" s="1256"/>
      <c r="Z123" s="1256"/>
    </row>
    <row r="124" spans="12:26" ht="15" customHeight="1">
      <c r="M124" s="1256"/>
      <c r="N124" s="1256"/>
      <c r="O124" s="1256"/>
      <c r="P124" s="1256"/>
      <c r="Q124" s="1256"/>
      <c r="R124" s="1260"/>
      <c r="S124" s="1256"/>
      <c r="T124" s="1256"/>
      <c r="U124" s="1256"/>
      <c r="V124" s="1256"/>
      <c r="W124" s="1256"/>
      <c r="X124" s="1256"/>
      <c r="Y124" s="1256"/>
      <c r="Z124" s="1256"/>
    </row>
    <row r="125" spans="12:26" ht="15" customHeight="1">
      <c r="M125" s="1256"/>
      <c r="N125" s="1256"/>
      <c r="O125" s="1256"/>
      <c r="P125" s="1256"/>
      <c r="Q125" s="1256"/>
      <c r="R125" s="1260"/>
      <c r="S125" s="1256"/>
      <c r="T125" s="1256"/>
      <c r="U125" s="1256"/>
      <c r="V125" s="1256"/>
      <c r="W125" s="1256"/>
      <c r="X125" s="1256"/>
      <c r="Y125" s="1256"/>
      <c r="Z125" s="1256"/>
    </row>
    <row r="126" spans="12:26" ht="15" customHeight="1">
      <c r="M126" s="1256"/>
      <c r="N126" s="1256"/>
      <c r="O126" s="1256"/>
      <c r="P126" s="1256"/>
      <c r="Q126" s="1256"/>
      <c r="R126" s="1260"/>
      <c r="S126" s="1256"/>
      <c r="T126" s="1256"/>
      <c r="U126" s="1256"/>
      <c r="V126" s="1256"/>
      <c r="W126" s="1256"/>
      <c r="X126" s="1256"/>
      <c r="Y126" s="1256"/>
      <c r="Z126" s="1256"/>
    </row>
    <row r="127" spans="12:26" ht="15" customHeight="1">
      <c r="M127" s="1256"/>
      <c r="N127" s="1256"/>
      <c r="O127" s="1256"/>
      <c r="P127" s="1256"/>
      <c r="Q127" s="1256"/>
      <c r="R127" s="1260"/>
      <c r="S127" s="1256"/>
      <c r="T127" s="1256"/>
      <c r="U127" s="1256"/>
      <c r="V127" s="1256"/>
      <c r="W127" s="1256"/>
      <c r="X127" s="1256"/>
      <c r="Y127" s="1256"/>
      <c r="Z127" s="1256"/>
    </row>
    <row r="128" spans="12:26" ht="15" customHeight="1">
      <c r="M128" s="1256"/>
      <c r="N128" s="1256"/>
      <c r="O128" s="1256"/>
      <c r="P128" s="1256"/>
      <c r="Q128" s="1256"/>
      <c r="R128" s="1260"/>
      <c r="S128" s="1256"/>
      <c r="T128" s="1256"/>
      <c r="U128" s="1256"/>
      <c r="V128" s="1256"/>
      <c r="W128" s="1256"/>
      <c r="X128" s="1256"/>
      <c r="Y128" s="1256"/>
      <c r="Z128" s="1256"/>
    </row>
    <row r="129" spans="13:26" ht="15" customHeight="1">
      <c r="M129" s="1256"/>
      <c r="N129" s="1256"/>
      <c r="O129" s="1256"/>
      <c r="P129" s="1256"/>
      <c r="Q129" s="1256"/>
      <c r="R129" s="1260"/>
      <c r="S129" s="1256"/>
      <c r="T129" s="1256"/>
      <c r="U129" s="1256"/>
      <c r="V129" s="1256"/>
      <c r="W129" s="1256"/>
      <c r="X129" s="1256"/>
      <c r="Y129" s="1256"/>
      <c r="Z129" s="1256"/>
    </row>
    <row r="130" spans="13:26" ht="15" customHeight="1">
      <c r="M130" s="1256"/>
      <c r="N130" s="1256"/>
      <c r="O130" s="1256"/>
      <c r="P130" s="1256"/>
      <c r="Q130" s="1256"/>
      <c r="R130" s="1260"/>
      <c r="S130" s="1256"/>
      <c r="T130" s="1256"/>
      <c r="U130" s="1256"/>
      <c r="V130" s="1256"/>
      <c r="W130" s="1256"/>
      <c r="X130" s="1256"/>
      <c r="Y130" s="1256"/>
      <c r="Z130" s="1256"/>
    </row>
  </sheetData>
  <mergeCells count="10">
    <mergeCell ref="K7:K8"/>
    <mergeCell ref="A1:G1"/>
    <mergeCell ref="A4:K4"/>
    <mergeCell ref="A7:A8"/>
    <mergeCell ref="B7:B8"/>
    <mergeCell ref="C7:C8"/>
    <mergeCell ref="D7:E7"/>
    <mergeCell ref="F7:G7"/>
    <mergeCell ref="H7:I7"/>
    <mergeCell ref="J7:J8"/>
  </mergeCells>
  <phoneticPr fontId="0" type="noConversion"/>
  <printOptions horizontalCentered="1" verticalCentered="1"/>
  <pageMargins left="0.59055118110236227" right="0.19685039370078741" top="0.78740157480314965" bottom="0.78740157480314965" header="0.55118110236220474" footer="0.55118110236220474"/>
  <pageSetup paperSize="9" scale="65" orientation="portrait" r:id="rId1"/>
  <headerFooter alignWithMargins="0">
    <oddHeader xml:space="preserve">&amp;L&amp;"Arial,Gras"DGRH A1-1&amp;RJuin 2013
</oddHeader>
    <oddFooter>&amp;C&amp;"Times New Roman,Normal"Page &amp;P</oddFooter>
  </headerFooter>
</worksheet>
</file>

<file path=xl/worksheets/sheet36.xml><?xml version="1.0" encoding="utf-8"?>
<worksheet xmlns="http://schemas.openxmlformats.org/spreadsheetml/2006/main" xmlns:r="http://schemas.openxmlformats.org/officeDocument/2006/relationships">
  <sheetPr codeName="Feuil34" enableFormatConditionsCalculation="0"/>
  <dimension ref="A1:M90"/>
  <sheetViews>
    <sheetView showZeros="0" workbookViewId="0">
      <selection activeCell="F25" sqref="F25"/>
    </sheetView>
  </sheetViews>
  <sheetFormatPr baseColWidth="10" defaultRowHeight="15" customHeight="1"/>
  <cols>
    <col min="1" max="1" width="11.42578125" style="281"/>
    <col min="2" max="2" width="8.28515625" style="281" customWidth="1"/>
    <col min="3" max="3" width="53.7109375" style="281" customWidth="1"/>
    <col min="4" max="6" width="8.7109375" style="281" customWidth="1"/>
    <col min="7" max="10" width="8.7109375" style="320" customWidth="1"/>
    <col min="11" max="11" width="9.5703125" customWidth="1"/>
    <col min="12" max="12" width="6.7109375" style="281" customWidth="1"/>
    <col min="13" max="16384" width="11.42578125" style="281"/>
  </cols>
  <sheetData>
    <row r="1" spans="1:13" ht="12" customHeight="1">
      <c r="B1" s="282"/>
      <c r="G1" s="283"/>
      <c r="H1" s="283"/>
      <c r="I1" s="283"/>
      <c r="J1" s="283"/>
    </row>
    <row r="2" spans="1:13" ht="12" customHeight="1">
      <c r="B2" s="282"/>
      <c r="G2" s="283"/>
      <c r="H2" s="283"/>
      <c r="I2" s="283"/>
      <c r="J2" s="283"/>
    </row>
    <row r="3" spans="1:13" ht="21" customHeight="1">
      <c r="A3" s="1873"/>
      <c r="B3" s="1873"/>
      <c r="C3" s="1873"/>
      <c r="D3" s="1873"/>
      <c r="E3" s="1873"/>
      <c r="F3" s="1873"/>
      <c r="G3" s="1873"/>
      <c r="H3" s="1873"/>
      <c r="I3" s="1873"/>
      <c r="J3" s="1873"/>
      <c r="K3" s="1873"/>
    </row>
    <row r="4" spans="1:13" s="284" customFormat="1" ht="21" customHeight="1">
      <c r="A4" s="1973" t="s">
        <v>1428</v>
      </c>
      <c r="B4" s="1973"/>
      <c r="C4" s="1973"/>
      <c r="D4" s="1973"/>
      <c r="E4" s="1973"/>
      <c r="F4" s="1973"/>
      <c r="G4" s="1973"/>
      <c r="H4" s="1973"/>
      <c r="I4" s="1973"/>
      <c r="J4" s="1973"/>
      <c r="K4" s="1973"/>
      <c r="M4" s="687"/>
    </row>
    <row r="5" spans="1:13" s="284" customFormat="1" ht="18" customHeight="1">
      <c r="B5" s="285"/>
      <c r="C5" s="88"/>
      <c r="D5" s="88"/>
      <c r="E5" s="88"/>
      <c r="F5" s="88"/>
      <c r="G5" s="88"/>
      <c r="H5" s="88"/>
      <c r="I5" s="88"/>
      <c r="J5" s="88"/>
      <c r="K5" s="424" t="s">
        <v>910</v>
      </c>
      <c r="M5" s="847"/>
    </row>
    <row r="6" spans="1:13" ht="12" customHeight="1">
      <c r="B6" s="286" t="s">
        <v>2</v>
      </c>
      <c r="C6" s="286"/>
      <c r="D6" s="286"/>
      <c r="E6" s="286"/>
      <c r="F6" s="286"/>
      <c r="G6" s="287"/>
      <c r="H6" s="287"/>
      <c r="I6" s="287"/>
      <c r="J6" s="287"/>
    </row>
    <row r="7" spans="1:13" s="288" customFormat="1" ht="13.5" customHeight="1">
      <c r="A7" s="1974" t="s">
        <v>4</v>
      </c>
      <c r="B7" s="1980" t="s">
        <v>5</v>
      </c>
      <c r="C7" s="1976" t="s">
        <v>6</v>
      </c>
      <c r="D7" s="1978" t="s">
        <v>107</v>
      </c>
      <c r="E7" s="1979"/>
      <c r="F7" s="1978" t="s">
        <v>108</v>
      </c>
      <c r="G7" s="1979"/>
      <c r="H7" s="1978" t="s">
        <v>109</v>
      </c>
      <c r="I7" s="1979"/>
      <c r="J7" s="1971" t="s">
        <v>109</v>
      </c>
      <c r="K7" s="1971" t="s">
        <v>10</v>
      </c>
      <c r="L7"/>
      <c r="M7" s="1020"/>
    </row>
    <row r="8" spans="1:13" s="288" customFormat="1" ht="12" customHeight="1">
      <c r="A8" s="1975"/>
      <c r="B8" s="1981"/>
      <c r="C8" s="1977"/>
      <c r="D8" s="290" t="s">
        <v>547</v>
      </c>
      <c r="E8" s="291" t="s">
        <v>548</v>
      </c>
      <c r="F8" s="290" t="s">
        <v>547</v>
      </c>
      <c r="G8" s="291" t="s">
        <v>548</v>
      </c>
      <c r="H8" s="290" t="s">
        <v>547</v>
      </c>
      <c r="I8" s="291" t="s">
        <v>548</v>
      </c>
      <c r="J8" s="1972"/>
      <c r="K8" s="1972"/>
      <c r="L8"/>
      <c r="M8" s="1020"/>
    </row>
    <row r="9" spans="1:13" s="289" customFormat="1" ht="12.75">
      <c r="A9" s="670" t="s">
        <v>11</v>
      </c>
      <c r="B9" s="293" t="s">
        <v>12</v>
      </c>
      <c r="C9" s="294" t="s">
        <v>13</v>
      </c>
      <c r="D9" s="305">
        <v>37</v>
      </c>
      <c r="E9" s="305">
        <v>78</v>
      </c>
      <c r="F9" s="305">
        <v>8</v>
      </c>
      <c r="G9" s="305">
        <v>58</v>
      </c>
      <c r="H9" s="699">
        <v>45</v>
      </c>
      <c r="I9" s="699">
        <v>136</v>
      </c>
      <c r="J9" s="699">
        <v>181</v>
      </c>
      <c r="K9" s="704">
        <v>6.8965517241379309E-2</v>
      </c>
      <c r="L9"/>
    </row>
    <row r="10" spans="1:13" s="289" customFormat="1" ht="12.75">
      <c r="A10" s="292" t="s">
        <v>14</v>
      </c>
      <c r="B10" s="296" t="s">
        <v>15</v>
      </c>
      <c r="C10" s="297" t="s">
        <v>16</v>
      </c>
      <c r="D10" s="306">
        <v>11</v>
      </c>
      <c r="E10" s="306">
        <v>53</v>
      </c>
      <c r="F10" s="306">
        <v>9</v>
      </c>
      <c r="G10" s="306">
        <v>64</v>
      </c>
      <c r="H10" s="700">
        <v>20</v>
      </c>
      <c r="I10" s="700">
        <v>117</v>
      </c>
      <c r="J10" s="699">
        <v>137</v>
      </c>
      <c r="K10" s="704">
        <v>5.9330628803245439E-2</v>
      </c>
      <c r="L10"/>
    </row>
    <row r="11" spans="1:13" s="289" customFormat="1" ht="12.75">
      <c r="A11" s="292" t="s">
        <v>17</v>
      </c>
      <c r="B11" s="296" t="s">
        <v>18</v>
      </c>
      <c r="C11" s="297" t="s">
        <v>19</v>
      </c>
      <c r="D11" s="306">
        <v>1</v>
      </c>
      <c r="E11" s="306">
        <v>1</v>
      </c>
      <c r="F11" s="306"/>
      <c r="G11" s="306">
        <v>2</v>
      </c>
      <c r="H11" s="700">
        <v>1</v>
      </c>
      <c r="I11" s="700">
        <v>3</v>
      </c>
      <c r="J11" s="699">
        <v>4</v>
      </c>
      <c r="K11" s="704">
        <v>1.5212981744421906E-3</v>
      </c>
      <c r="L11"/>
    </row>
    <row r="12" spans="1:13" s="289" customFormat="1" ht="12.75">
      <c r="A12" s="292" t="s">
        <v>20</v>
      </c>
      <c r="B12" s="296" t="s">
        <v>21</v>
      </c>
      <c r="C12" s="297" t="s">
        <v>22</v>
      </c>
      <c r="D12" s="306">
        <v>3</v>
      </c>
      <c r="E12" s="306">
        <v>9</v>
      </c>
      <c r="F12" s="306"/>
      <c r="G12" s="306">
        <v>14</v>
      </c>
      <c r="H12" s="700">
        <v>3</v>
      </c>
      <c r="I12" s="700">
        <v>23</v>
      </c>
      <c r="J12" s="699">
        <v>26</v>
      </c>
      <c r="K12" s="704">
        <v>1.1663286004056795E-2</v>
      </c>
      <c r="L12"/>
    </row>
    <row r="13" spans="1:13" s="289" customFormat="1" ht="12.75">
      <c r="A13" s="300"/>
      <c r="B13" s="296" t="s">
        <v>23</v>
      </c>
      <c r="C13" s="297" t="s">
        <v>24</v>
      </c>
      <c r="D13" s="306">
        <v>22</v>
      </c>
      <c r="E13" s="306">
        <v>81</v>
      </c>
      <c r="F13" s="306">
        <v>10</v>
      </c>
      <c r="G13" s="306">
        <v>63</v>
      </c>
      <c r="H13" s="700">
        <v>32</v>
      </c>
      <c r="I13" s="700">
        <v>144</v>
      </c>
      <c r="J13" s="699">
        <v>176</v>
      </c>
      <c r="K13" s="704">
        <v>7.3022312373225151E-2</v>
      </c>
      <c r="L13"/>
    </row>
    <row r="14" spans="1:13" s="289" customFormat="1" ht="12.75">
      <c r="A14" s="300"/>
      <c r="B14" s="301" t="s">
        <v>25</v>
      </c>
      <c r="C14" s="302" t="s">
        <v>26</v>
      </c>
      <c r="D14" s="308">
        <v>107</v>
      </c>
      <c r="E14" s="308">
        <v>319</v>
      </c>
      <c r="F14" s="308">
        <v>23</v>
      </c>
      <c r="G14" s="308">
        <v>137</v>
      </c>
      <c r="H14" s="701">
        <v>130</v>
      </c>
      <c r="I14" s="701">
        <v>456</v>
      </c>
      <c r="J14" s="702">
        <v>586</v>
      </c>
      <c r="K14" s="705">
        <v>0.23123732251521298</v>
      </c>
      <c r="L14"/>
    </row>
    <row r="15" spans="1:13" s="289" customFormat="1" ht="12.75">
      <c r="A15" s="304"/>
      <c r="B15" s="910"/>
      <c r="C15" s="911" t="s">
        <v>27</v>
      </c>
      <c r="D15" s="912">
        <v>181</v>
      </c>
      <c r="E15" s="912">
        <v>541</v>
      </c>
      <c r="F15" s="912">
        <v>50</v>
      </c>
      <c r="G15" s="912">
        <v>338</v>
      </c>
      <c r="H15" s="912">
        <v>231</v>
      </c>
      <c r="I15" s="912">
        <v>879</v>
      </c>
      <c r="J15" s="912">
        <v>1110</v>
      </c>
      <c r="K15" s="913">
        <v>0.44574036511156184</v>
      </c>
      <c r="L15"/>
    </row>
    <row r="16" spans="1:13" s="289" customFormat="1" ht="12.75">
      <c r="A16" s="292" t="s">
        <v>376</v>
      </c>
      <c r="B16" s="293" t="s">
        <v>28</v>
      </c>
      <c r="C16" s="294" t="s">
        <v>29</v>
      </c>
      <c r="D16" s="305">
        <v>7</v>
      </c>
      <c r="E16" s="305">
        <v>5</v>
      </c>
      <c r="F16" s="305"/>
      <c r="G16" s="305">
        <v>1</v>
      </c>
      <c r="H16" s="699">
        <v>7</v>
      </c>
      <c r="I16" s="699">
        <v>6</v>
      </c>
      <c r="J16" s="699">
        <v>13</v>
      </c>
      <c r="K16" s="704">
        <v>3.0425963488843813E-3</v>
      </c>
      <c r="L16"/>
    </row>
    <row r="17" spans="1:12" s="289" customFormat="1" ht="12.75">
      <c r="A17" s="292" t="s">
        <v>17</v>
      </c>
      <c r="B17" s="296" t="s">
        <v>30</v>
      </c>
      <c r="C17" s="297" t="s">
        <v>31</v>
      </c>
      <c r="D17" s="306"/>
      <c r="E17" s="306"/>
      <c r="F17" s="306"/>
      <c r="G17" s="306"/>
      <c r="H17" s="700">
        <v>0</v>
      </c>
      <c r="I17" s="700">
        <v>0</v>
      </c>
      <c r="J17" s="699">
        <v>0</v>
      </c>
      <c r="K17" s="704">
        <v>0</v>
      </c>
      <c r="L17"/>
    </row>
    <row r="18" spans="1:12" s="289" customFormat="1" ht="12.75">
      <c r="A18" s="292" t="s">
        <v>32</v>
      </c>
      <c r="B18" s="296" t="s">
        <v>33</v>
      </c>
      <c r="C18" s="297" t="s">
        <v>34</v>
      </c>
      <c r="D18" s="306">
        <v>10</v>
      </c>
      <c r="E18" s="306">
        <v>7</v>
      </c>
      <c r="F18" s="306"/>
      <c r="G18" s="306">
        <v>3</v>
      </c>
      <c r="H18" s="700">
        <v>10</v>
      </c>
      <c r="I18" s="700">
        <v>10</v>
      </c>
      <c r="J18" s="699">
        <v>20</v>
      </c>
      <c r="K18" s="704">
        <v>5.0709939148073022E-3</v>
      </c>
      <c r="L18"/>
    </row>
    <row r="19" spans="1:12" s="289" customFormat="1" ht="12.75">
      <c r="A19" s="292" t="s">
        <v>35</v>
      </c>
      <c r="B19" s="296" t="s">
        <v>36</v>
      </c>
      <c r="C19" s="297" t="s">
        <v>37</v>
      </c>
      <c r="D19" s="306">
        <v>2</v>
      </c>
      <c r="E19" s="306"/>
      <c r="F19" s="306"/>
      <c r="G19" s="306"/>
      <c r="H19" s="700">
        <v>2</v>
      </c>
      <c r="I19" s="700">
        <v>0</v>
      </c>
      <c r="J19" s="699">
        <v>2</v>
      </c>
      <c r="K19" s="704">
        <v>0</v>
      </c>
      <c r="L19"/>
    </row>
    <row r="20" spans="1:12" s="289" customFormat="1" ht="12.75">
      <c r="A20" s="300"/>
      <c r="B20" s="296" t="s">
        <v>38</v>
      </c>
      <c r="C20" s="297" t="s">
        <v>39</v>
      </c>
      <c r="D20" s="306">
        <v>16</v>
      </c>
      <c r="E20" s="306">
        <v>7</v>
      </c>
      <c r="F20" s="306">
        <v>3</v>
      </c>
      <c r="G20" s="306">
        <v>6</v>
      </c>
      <c r="H20" s="700">
        <v>19</v>
      </c>
      <c r="I20" s="700">
        <v>13</v>
      </c>
      <c r="J20" s="699">
        <v>32</v>
      </c>
      <c r="K20" s="704">
        <v>6.5922920892494928E-3</v>
      </c>
      <c r="L20"/>
    </row>
    <row r="21" spans="1:12" s="289" customFormat="1" ht="12.75">
      <c r="A21" s="300"/>
      <c r="B21" s="296" t="s">
        <v>40</v>
      </c>
      <c r="C21" s="297" t="s">
        <v>41</v>
      </c>
      <c r="D21" s="306">
        <v>2</v>
      </c>
      <c r="E21" s="306"/>
      <c r="F21" s="306"/>
      <c r="G21" s="306">
        <v>1</v>
      </c>
      <c r="H21" s="700">
        <v>2</v>
      </c>
      <c r="I21" s="700">
        <v>1</v>
      </c>
      <c r="J21" s="699">
        <v>3</v>
      </c>
      <c r="K21" s="704">
        <v>5.0709939148073022E-4</v>
      </c>
      <c r="L21"/>
    </row>
    <row r="22" spans="1:12" s="289" customFormat="1" ht="12.75">
      <c r="A22" s="300"/>
      <c r="B22" s="296" t="s">
        <v>42</v>
      </c>
      <c r="C22" s="297" t="s">
        <v>43</v>
      </c>
      <c r="D22" s="306">
        <v>1</v>
      </c>
      <c r="E22" s="306"/>
      <c r="F22" s="306">
        <v>1</v>
      </c>
      <c r="G22" s="306"/>
      <c r="H22" s="700">
        <v>2</v>
      </c>
      <c r="I22" s="700">
        <v>0</v>
      </c>
      <c r="J22" s="699">
        <v>2</v>
      </c>
      <c r="K22" s="704">
        <v>0</v>
      </c>
      <c r="L22"/>
    </row>
    <row r="23" spans="1:12" s="289" customFormat="1" ht="24">
      <c r="A23" s="300"/>
      <c r="B23" s="296" t="s">
        <v>44</v>
      </c>
      <c r="C23" s="307" t="s">
        <v>45</v>
      </c>
      <c r="D23" s="306">
        <v>6</v>
      </c>
      <c r="E23" s="306">
        <v>1</v>
      </c>
      <c r="F23" s="306">
        <v>1</v>
      </c>
      <c r="G23" s="306">
        <v>1</v>
      </c>
      <c r="H23" s="700">
        <v>7</v>
      </c>
      <c r="I23" s="700">
        <v>2</v>
      </c>
      <c r="J23" s="699">
        <v>9</v>
      </c>
      <c r="K23" s="704">
        <v>1.0141987829614604E-3</v>
      </c>
      <c r="L23"/>
    </row>
    <row r="24" spans="1:12" s="289" customFormat="1" ht="24">
      <c r="A24" s="300"/>
      <c r="B24" s="296" t="s">
        <v>46</v>
      </c>
      <c r="C24" s="307" t="s">
        <v>47</v>
      </c>
      <c r="D24" s="306">
        <v>3</v>
      </c>
      <c r="E24" s="306"/>
      <c r="F24" s="306"/>
      <c r="G24" s="306"/>
      <c r="H24" s="700">
        <v>3</v>
      </c>
      <c r="I24" s="700">
        <v>0</v>
      </c>
      <c r="J24" s="699">
        <v>3</v>
      </c>
      <c r="K24" s="704">
        <v>0</v>
      </c>
      <c r="L24"/>
    </row>
    <row r="25" spans="1:12" s="289" customFormat="1" ht="12.75">
      <c r="A25" s="300"/>
      <c r="B25" s="296" t="s">
        <v>48</v>
      </c>
      <c r="C25" s="297" t="s">
        <v>49</v>
      </c>
      <c r="D25" s="306">
        <v>52</v>
      </c>
      <c r="E25" s="306">
        <v>24</v>
      </c>
      <c r="F25" s="306">
        <v>5</v>
      </c>
      <c r="G25" s="306">
        <v>10</v>
      </c>
      <c r="H25" s="700">
        <v>57</v>
      </c>
      <c r="I25" s="700">
        <v>34</v>
      </c>
      <c r="J25" s="699">
        <v>91</v>
      </c>
      <c r="K25" s="704">
        <v>1.7241379310344827E-2</v>
      </c>
      <c r="L25"/>
    </row>
    <row r="26" spans="1:12" s="289" customFormat="1" ht="12.75">
      <c r="A26" s="300"/>
      <c r="B26" s="296" t="s">
        <v>50</v>
      </c>
      <c r="C26" s="297" t="s">
        <v>51</v>
      </c>
      <c r="D26" s="306">
        <v>1</v>
      </c>
      <c r="E26" s="306">
        <v>2</v>
      </c>
      <c r="F26" s="306">
        <v>2</v>
      </c>
      <c r="G26" s="306">
        <v>1</v>
      </c>
      <c r="H26" s="700">
        <v>3</v>
      </c>
      <c r="I26" s="700">
        <v>3</v>
      </c>
      <c r="J26" s="699">
        <v>6</v>
      </c>
      <c r="K26" s="704">
        <v>1.5212981744421906E-3</v>
      </c>
      <c r="L26"/>
    </row>
    <row r="27" spans="1:12" s="289" customFormat="1" ht="36">
      <c r="A27" s="300"/>
      <c r="B27" s="296" t="s">
        <v>52</v>
      </c>
      <c r="C27" s="307" t="s">
        <v>53</v>
      </c>
      <c r="D27" s="306">
        <v>22</v>
      </c>
      <c r="E27" s="306">
        <v>68</v>
      </c>
      <c r="F27" s="306">
        <v>10</v>
      </c>
      <c r="G27" s="306">
        <v>41</v>
      </c>
      <c r="H27" s="700">
        <v>32</v>
      </c>
      <c r="I27" s="700">
        <v>109</v>
      </c>
      <c r="J27" s="699">
        <v>141</v>
      </c>
      <c r="K27" s="704">
        <v>5.5273833671399597E-2</v>
      </c>
      <c r="L27"/>
    </row>
    <row r="28" spans="1:12" s="289" customFormat="1" ht="12.75">
      <c r="A28" s="300"/>
      <c r="B28" s="296" t="s">
        <v>54</v>
      </c>
      <c r="C28" s="297" t="s">
        <v>55</v>
      </c>
      <c r="D28" s="306">
        <v>15</v>
      </c>
      <c r="E28" s="306">
        <v>31</v>
      </c>
      <c r="F28" s="306">
        <v>7</v>
      </c>
      <c r="G28" s="306">
        <v>12</v>
      </c>
      <c r="H28" s="700">
        <v>22</v>
      </c>
      <c r="I28" s="700">
        <v>43</v>
      </c>
      <c r="J28" s="699">
        <v>65</v>
      </c>
      <c r="K28" s="704">
        <v>2.1805273833671399E-2</v>
      </c>
      <c r="L28"/>
    </row>
    <row r="29" spans="1:12" s="289" customFormat="1" ht="12.75">
      <c r="A29" s="300"/>
      <c r="B29" s="296" t="s">
        <v>56</v>
      </c>
      <c r="C29" s="297" t="s">
        <v>57</v>
      </c>
      <c r="D29" s="306"/>
      <c r="E29" s="306"/>
      <c r="F29" s="306"/>
      <c r="G29" s="306"/>
      <c r="H29" s="700">
        <v>0</v>
      </c>
      <c r="I29" s="700">
        <v>0</v>
      </c>
      <c r="J29" s="699">
        <v>0</v>
      </c>
      <c r="K29" s="704">
        <v>0</v>
      </c>
      <c r="L29"/>
    </row>
    <row r="30" spans="1:12" s="289" customFormat="1" ht="24">
      <c r="A30" s="300"/>
      <c r="B30" s="296" t="s">
        <v>58</v>
      </c>
      <c r="C30" s="307" t="s">
        <v>59</v>
      </c>
      <c r="D30" s="306"/>
      <c r="E30" s="306">
        <v>3</v>
      </c>
      <c r="F30" s="306">
        <v>1</v>
      </c>
      <c r="G30" s="306">
        <v>3</v>
      </c>
      <c r="H30" s="700">
        <v>1</v>
      </c>
      <c r="I30" s="700">
        <v>6</v>
      </c>
      <c r="J30" s="699">
        <v>7</v>
      </c>
      <c r="K30" s="704">
        <v>3.0425963488843813E-3</v>
      </c>
      <c r="L30"/>
    </row>
    <row r="31" spans="1:12" s="289" customFormat="1" ht="24">
      <c r="A31" s="300"/>
      <c r="B31" s="296" t="s">
        <v>60</v>
      </c>
      <c r="C31" s="307" t="s">
        <v>61</v>
      </c>
      <c r="D31" s="306">
        <v>7</v>
      </c>
      <c r="E31" s="306">
        <v>6</v>
      </c>
      <c r="F31" s="306">
        <v>2</v>
      </c>
      <c r="G31" s="306">
        <v>8</v>
      </c>
      <c r="H31" s="700">
        <v>9</v>
      </c>
      <c r="I31" s="700">
        <v>14</v>
      </c>
      <c r="J31" s="699">
        <v>23</v>
      </c>
      <c r="K31" s="704">
        <v>7.099391480730223E-3</v>
      </c>
      <c r="L31"/>
    </row>
    <row r="32" spans="1:12" s="289" customFormat="1" ht="12.75">
      <c r="A32" s="300"/>
      <c r="B32" s="296" t="s">
        <v>62</v>
      </c>
      <c r="C32" s="297" t="s">
        <v>63</v>
      </c>
      <c r="D32" s="306">
        <v>9</v>
      </c>
      <c r="E32" s="306">
        <v>23</v>
      </c>
      <c r="F32" s="306">
        <v>2</v>
      </c>
      <c r="G32" s="306">
        <v>16</v>
      </c>
      <c r="H32" s="700">
        <v>11</v>
      </c>
      <c r="I32" s="700">
        <v>39</v>
      </c>
      <c r="J32" s="699">
        <v>50</v>
      </c>
      <c r="K32" s="704">
        <v>1.9776876267748478E-2</v>
      </c>
      <c r="L32"/>
    </row>
    <row r="33" spans="1:12" s="289" customFormat="1" ht="12.75">
      <c r="A33" s="300"/>
      <c r="B33" s="296" t="s">
        <v>64</v>
      </c>
      <c r="C33" s="297" t="s">
        <v>65</v>
      </c>
      <c r="D33" s="306">
        <v>6</v>
      </c>
      <c r="E33" s="306">
        <v>14</v>
      </c>
      <c r="F33" s="306">
        <v>10</v>
      </c>
      <c r="G33" s="306">
        <v>28</v>
      </c>
      <c r="H33" s="700">
        <v>16</v>
      </c>
      <c r="I33" s="700">
        <v>42</v>
      </c>
      <c r="J33" s="699">
        <v>58</v>
      </c>
      <c r="K33" s="704">
        <v>2.1298174442190669E-2</v>
      </c>
      <c r="L33"/>
    </row>
    <row r="34" spans="1:12" s="289" customFormat="1" ht="12.75">
      <c r="A34" s="300"/>
      <c r="B34" s="296" t="s">
        <v>66</v>
      </c>
      <c r="C34" s="297" t="s">
        <v>67</v>
      </c>
      <c r="D34" s="306">
        <v>10</v>
      </c>
      <c r="E34" s="306">
        <v>19</v>
      </c>
      <c r="F34" s="306">
        <v>2</v>
      </c>
      <c r="G34" s="306">
        <v>10</v>
      </c>
      <c r="H34" s="700">
        <v>12</v>
      </c>
      <c r="I34" s="700">
        <v>29</v>
      </c>
      <c r="J34" s="699">
        <v>41</v>
      </c>
      <c r="K34" s="704">
        <v>1.4705882352941176E-2</v>
      </c>
      <c r="L34"/>
    </row>
    <row r="35" spans="1:12" s="289" customFormat="1" ht="12.75">
      <c r="A35" s="300"/>
      <c r="B35" s="296" t="s">
        <v>68</v>
      </c>
      <c r="C35" s="297" t="s">
        <v>69</v>
      </c>
      <c r="D35" s="306">
        <v>82</v>
      </c>
      <c r="E35" s="306">
        <v>146</v>
      </c>
      <c r="F35" s="306">
        <v>9</v>
      </c>
      <c r="G35" s="306">
        <v>30</v>
      </c>
      <c r="H35" s="700">
        <v>91</v>
      </c>
      <c r="I35" s="700">
        <v>176</v>
      </c>
      <c r="J35" s="699">
        <v>267</v>
      </c>
      <c r="K35" s="704">
        <v>8.9249492900608518E-2</v>
      </c>
      <c r="L35"/>
    </row>
    <row r="36" spans="1:12" s="289" customFormat="1" ht="12.75">
      <c r="A36" s="300"/>
      <c r="B36" s="296">
        <v>72</v>
      </c>
      <c r="C36" s="297" t="s">
        <v>70</v>
      </c>
      <c r="D36" s="306"/>
      <c r="E36" s="306"/>
      <c r="F36" s="306"/>
      <c r="G36" s="306"/>
      <c r="H36" s="700">
        <v>0</v>
      </c>
      <c r="I36" s="700">
        <v>0</v>
      </c>
      <c r="J36" s="699">
        <v>0</v>
      </c>
      <c r="K36" s="704">
        <v>0</v>
      </c>
      <c r="L36"/>
    </row>
    <row r="37" spans="1:12" s="289" customFormat="1" ht="12.75">
      <c r="A37" s="300"/>
      <c r="B37" s="296" t="s">
        <v>71</v>
      </c>
      <c r="C37" s="297" t="s">
        <v>72</v>
      </c>
      <c r="D37" s="306">
        <v>1</v>
      </c>
      <c r="E37" s="306">
        <v>1</v>
      </c>
      <c r="F37" s="306"/>
      <c r="G37" s="306"/>
      <c r="H37" s="700">
        <v>1</v>
      </c>
      <c r="I37" s="700">
        <v>1</v>
      </c>
      <c r="J37" s="699">
        <v>2</v>
      </c>
      <c r="K37" s="704">
        <v>5.0709939148073022E-4</v>
      </c>
      <c r="L37"/>
    </row>
    <row r="38" spans="1:12" s="289" customFormat="1" ht="12.75">
      <c r="A38" s="300"/>
      <c r="B38" s="296" t="s">
        <v>73</v>
      </c>
      <c r="C38" s="297" t="s">
        <v>74</v>
      </c>
      <c r="D38" s="306">
        <v>5</v>
      </c>
      <c r="E38" s="306">
        <v>29</v>
      </c>
      <c r="F38" s="306"/>
      <c r="G38" s="306">
        <v>4</v>
      </c>
      <c r="H38" s="700">
        <v>5</v>
      </c>
      <c r="I38" s="700">
        <v>33</v>
      </c>
      <c r="J38" s="699">
        <v>38</v>
      </c>
      <c r="K38" s="704">
        <v>1.6734279918864097E-2</v>
      </c>
      <c r="L38"/>
    </row>
    <row r="39" spans="1:12" s="289" customFormat="1" ht="12.75">
      <c r="A39" s="300"/>
      <c r="B39" s="296">
        <v>76</v>
      </c>
      <c r="C39" s="297" t="s">
        <v>75</v>
      </c>
      <c r="D39" s="306"/>
      <c r="E39" s="306"/>
      <c r="F39" s="306"/>
      <c r="G39" s="306"/>
      <c r="H39" s="700">
        <v>0</v>
      </c>
      <c r="I39" s="700">
        <v>0</v>
      </c>
      <c r="J39" s="699">
        <v>0</v>
      </c>
      <c r="K39" s="704">
        <v>0</v>
      </c>
      <c r="L39"/>
    </row>
    <row r="40" spans="1:12" s="289" customFormat="1" ht="12.75">
      <c r="A40" s="300"/>
      <c r="B40" s="301">
        <v>77</v>
      </c>
      <c r="C40" s="302" t="s">
        <v>76</v>
      </c>
      <c r="D40" s="308"/>
      <c r="E40" s="308"/>
      <c r="F40" s="308"/>
      <c r="G40" s="308"/>
      <c r="H40" s="701">
        <v>0</v>
      </c>
      <c r="I40" s="701">
        <v>0</v>
      </c>
      <c r="J40" s="702">
        <v>0</v>
      </c>
      <c r="K40" s="705">
        <v>0</v>
      </c>
      <c r="L40"/>
    </row>
    <row r="41" spans="1:12" s="289" customFormat="1" ht="12.75">
      <c r="A41" s="304"/>
      <c r="B41" s="910"/>
      <c r="C41" s="911" t="s">
        <v>77</v>
      </c>
      <c r="D41" s="914">
        <v>257</v>
      </c>
      <c r="E41" s="914">
        <v>386</v>
      </c>
      <c r="F41" s="914">
        <v>55</v>
      </c>
      <c r="G41" s="914">
        <v>175</v>
      </c>
      <c r="H41" s="914">
        <v>312</v>
      </c>
      <c r="I41" s="914">
        <v>561</v>
      </c>
      <c r="J41" s="914">
        <v>873</v>
      </c>
      <c r="K41" s="913">
        <v>0.28448275862068967</v>
      </c>
      <c r="L41"/>
    </row>
    <row r="42" spans="1:12" s="289" customFormat="1" ht="12.75">
      <c r="A42" s="292" t="s">
        <v>629</v>
      </c>
      <c r="B42" s="293" t="s">
        <v>369</v>
      </c>
      <c r="C42" s="294" t="s">
        <v>209</v>
      </c>
      <c r="D42" s="305">
        <v>6</v>
      </c>
      <c r="E42" s="305">
        <v>10</v>
      </c>
      <c r="F42" s="305">
        <v>4</v>
      </c>
      <c r="G42" s="305">
        <v>5</v>
      </c>
      <c r="H42" s="699">
        <v>10</v>
      </c>
      <c r="I42" s="699">
        <v>15</v>
      </c>
      <c r="J42" s="699">
        <v>25</v>
      </c>
      <c r="K42" s="704">
        <v>7.6064908722109532E-3</v>
      </c>
      <c r="L42"/>
    </row>
    <row r="43" spans="1:12" s="289" customFormat="1" ht="12.75">
      <c r="A43" s="300"/>
      <c r="B43" s="296" t="s">
        <v>370</v>
      </c>
      <c r="C43" s="297" t="s">
        <v>210</v>
      </c>
      <c r="D43" s="306">
        <v>5</v>
      </c>
      <c r="E43" s="306">
        <v>8</v>
      </c>
      <c r="F43" s="306">
        <v>5</v>
      </c>
      <c r="G43" s="306">
        <v>15</v>
      </c>
      <c r="H43" s="700">
        <v>10</v>
      </c>
      <c r="I43" s="700">
        <v>23</v>
      </c>
      <c r="J43" s="699">
        <v>33</v>
      </c>
      <c r="K43" s="704">
        <v>1.1663286004056795E-2</v>
      </c>
      <c r="L43"/>
    </row>
    <row r="44" spans="1:12" s="289" customFormat="1" ht="12.75">
      <c r="A44" s="300"/>
      <c r="B44" s="301" t="s">
        <v>371</v>
      </c>
      <c r="C44" s="302" t="s">
        <v>211</v>
      </c>
      <c r="D44" s="308">
        <v>2</v>
      </c>
      <c r="E44" s="308">
        <v>3</v>
      </c>
      <c r="F44" s="308">
        <v>3</v>
      </c>
      <c r="G44" s="308">
        <v>2</v>
      </c>
      <c r="H44" s="701">
        <v>5</v>
      </c>
      <c r="I44" s="701">
        <v>5</v>
      </c>
      <c r="J44" s="702">
        <v>10</v>
      </c>
      <c r="K44" s="705">
        <v>2.5354969574036511E-3</v>
      </c>
      <c r="L44"/>
    </row>
    <row r="45" spans="1:12" s="289" customFormat="1" ht="12.75">
      <c r="A45" s="304"/>
      <c r="B45" s="910"/>
      <c r="C45" s="911" t="s">
        <v>78</v>
      </c>
      <c r="D45" s="914">
        <v>13</v>
      </c>
      <c r="E45" s="914">
        <v>21</v>
      </c>
      <c r="F45" s="914">
        <v>12</v>
      </c>
      <c r="G45" s="914">
        <v>22</v>
      </c>
      <c r="H45" s="914">
        <v>25</v>
      </c>
      <c r="I45" s="914">
        <v>43</v>
      </c>
      <c r="J45" s="914">
        <v>68</v>
      </c>
      <c r="K45" s="913">
        <v>2.1805273833671399E-2</v>
      </c>
      <c r="L45"/>
    </row>
    <row r="46" spans="1:12" s="289" customFormat="1" ht="12.75">
      <c r="A46" s="292" t="s">
        <v>32</v>
      </c>
      <c r="B46" s="293" t="s">
        <v>79</v>
      </c>
      <c r="C46" s="294" t="s">
        <v>80</v>
      </c>
      <c r="D46" s="305"/>
      <c r="E46" s="305">
        <v>8</v>
      </c>
      <c r="F46" s="305"/>
      <c r="G46" s="305">
        <v>2</v>
      </c>
      <c r="H46" s="699">
        <v>0</v>
      </c>
      <c r="I46" s="699">
        <v>10</v>
      </c>
      <c r="J46" s="699">
        <v>10</v>
      </c>
      <c r="K46" s="704">
        <v>5.0709939148073022E-3</v>
      </c>
      <c r="L46"/>
    </row>
    <row r="47" spans="1:12" s="289" customFormat="1" ht="12.75">
      <c r="A47" s="292" t="s">
        <v>17</v>
      </c>
      <c r="B47" s="296" t="s">
        <v>746</v>
      </c>
      <c r="C47" s="297" t="s">
        <v>81</v>
      </c>
      <c r="D47" s="306">
        <v>1</v>
      </c>
      <c r="E47" s="306">
        <v>7</v>
      </c>
      <c r="F47" s="306"/>
      <c r="G47" s="306">
        <v>10</v>
      </c>
      <c r="H47" s="700">
        <v>1</v>
      </c>
      <c r="I47" s="700">
        <v>17</v>
      </c>
      <c r="J47" s="699">
        <v>18</v>
      </c>
      <c r="K47" s="704">
        <v>8.6206896551724137E-3</v>
      </c>
      <c r="L47"/>
    </row>
    <row r="48" spans="1:12" s="289" customFormat="1" ht="12.75">
      <c r="A48" s="292" t="s">
        <v>82</v>
      </c>
      <c r="B48" s="296" t="s">
        <v>747</v>
      </c>
      <c r="C48" s="297" t="s">
        <v>83</v>
      </c>
      <c r="D48" s="306">
        <v>10</v>
      </c>
      <c r="E48" s="306">
        <v>76</v>
      </c>
      <c r="F48" s="306">
        <v>4</v>
      </c>
      <c r="G48" s="306">
        <v>48</v>
      </c>
      <c r="H48" s="700">
        <v>14</v>
      </c>
      <c r="I48" s="700">
        <v>124</v>
      </c>
      <c r="J48" s="699">
        <v>138</v>
      </c>
      <c r="K48" s="704">
        <v>6.2880324543610547E-2</v>
      </c>
      <c r="L48"/>
    </row>
    <row r="49" spans="1:12" s="289" customFormat="1" ht="12.75">
      <c r="A49" s="300"/>
      <c r="B49" s="296" t="s">
        <v>417</v>
      </c>
      <c r="C49" s="297" t="s">
        <v>84</v>
      </c>
      <c r="D49" s="306">
        <v>2</v>
      </c>
      <c r="E49" s="306">
        <v>3</v>
      </c>
      <c r="F49" s="306">
        <v>2</v>
      </c>
      <c r="G49" s="306">
        <v>3</v>
      </c>
      <c r="H49" s="700">
        <v>4</v>
      </c>
      <c r="I49" s="700">
        <v>6</v>
      </c>
      <c r="J49" s="699">
        <v>10</v>
      </c>
      <c r="K49" s="704">
        <v>3.0425963488843813E-3</v>
      </c>
      <c r="L49"/>
    </row>
    <row r="50" spans="1:12" s="289" customFormat="1" ht="12.75">
      <c r="A50" s="300"/>
      <c r="B50" s="296" t="s">
        <v>418</v>
      </c>
      <c r="C50" s="297" t="s">
        <v>85</v>
      </c>
      <c r="D50" s="306"/>
      <c r="E50" s="306">
        <v>1</v>
      </c>
      <c r="F50" s="306"/>
      <c r="G50" s="306">
        <v>4</v>
      </c>
      <c r="H50" s="700">
        <v>0</v>
      </c>
      <c r="I50" s="700">
        <v>5</v>
      </c>
      <c r="J50" s="699">
        <v>5</v>
      </c>
      <c r="K50" s="704">
        <v>2.5354969574036511E-3</v>
      </c>
      <c r="L50"/>
    </row>
    <row r="51" spans="1:12" s="289" customFormat="1" ht="12.75">
      <c r="A51" s="300"/>
      <c r="B51" s="296" t="s">
        <v>419</v>
      </c>
      <c r="C51" s="297" t="s">
        <v>86</v>
      </c>
      <c r="D51" s="306">
        <v>4</v>
      </c>
      <c r="E51" s="306">
        <v>3</v>
      </c>
      <c r="F51" s="306"/>
      <c r="G51" s="306">
        <v>1</v>
      </c>
      <c r="H51" s="700">
        <v>4</v>
      </c>
      <c r="I51" s="700">
        <v>4</v>
      </c>
      <c r="J51" s="699">
        <v>8</v>
      </c>
      <c r="K51" s="704">
        <v>2.0283975659229209E-3</v>
      </c>
      <c r="L51"/>
    </row>
    <row r="52" spans="1:12" s="289" customFormat="1" ht="12.75">
      <c r="A52" s="300"/>
      <c r="B52" s="296" t="s">
        <v>420</v>
      </c>
      <c r="C52" s="297" t="s">
        <v>87</v>
      </c>
      <c r="D52" s="306">
        <v>3</v>
      </c>
      <c r="E52" s="306">
        <v>3</v>
      </c>
      <c r="F52" s="306">
        <v>2</v>
      </c>
      <c r="G52" s="306">
        <v>6</v>
      </c>
      <c r="H52" s="700">
        <v>5</v>
      </c>
      <c r="I52" s="700">
        <v>9</v>
      </c>
      <c r="J52" s="699">
        <v>14</v>
      </c>
      <c r="K52" s="704">
        <v>4.5638945233265719E-3</v>
      </c>
      <c r="L52"/>
    </row>
    <row r="53" spans="1:12" s="289" customFormat="1" ht="12.75">
      <c r="A53" s="300"/>
      <c r="B53" s="296" t="s">
        <v>421</v>
      </c>
      <c r="C53" s="297" t="s">
        <v>88</v>
      </c>
      <c r="D53" s="306">
        <v>6</v>
      </c>
      <c r="E53" s="306">
        <v>3</v>
      </c>
      <c r="F53" s="306">
        <v>1</v>
      </c>
      <c r="G53" s="306">
        <v>5</v>
      </c>
      <c r="H53" s="700">
        <v>7</v>
      </c>
      <c r="I53" s="700">
        <v>8</v>
      </c>
      <c r="J53" s="699">
        <v>15</v>
      </c>
      <c r="K53" s="704">
        <v>4.0567951318458417E-3</v>
      </c>
      <c r="L53"/>
    </row>
    <row r="54" spans="1:12" s="289" customFormat="1" ht="12.75">
      <c r="A54" s="300"/>
      <c r="B54" s="296" t="s">
        <v>422</v>
      </c>
      <c r="C54" s="297" t="s">
        <v>89</v>
      </c>
      <c r="D54" s="306">
        <v>1</v>
      </c>
      <c r="E54" s="306">
        <v>4</v>
      </c>
      <c r="F54" s="306">
        <v>1</v>
      </c>
      <c r="G54" s="306">
        <v>4</v>
      </c>
      <c r="H54" s="700">
        <v>2</v>
      </c>
      <c r="I54" s="700">
        <v>8</v>
      </c>
      <c r="J54" s="699">
        <v>10</v>
      </c>
      <c r="K54" s="704">
        <v>4.0567951318458417E-3</v>
      </c>
      <c r="L54"/>
    </row>
    <row r="55" spans="1:12" s="289" customFormat="1" ht="12.75">
      <c r="A55" s="300"/>
      <c r="B55" s="296" t="s">
        <v>423</v>
      </c>
      <c r="C55" s="297" t="s">
        <v>90</v>
      </c>
      <c r="D55" s="306"/>
      <c r="E55" s="306">
        <v>5</v>
      </c>
      <c r="F55" s="306"/>
      <c r="G55" s="306"/>
      <c r="H55" s="700">
        <v>0</v>
      </c>
      <c r="I55" s="700">
        <v>5</v>
      </c>
      <c r="J55" s="699">
        <v>5</v>
      </c>
      <c r="K55" s="704">
        <v>2.5354969574036511E-3</v>
      </c>
      <c r="L55"/>
    </row>
    <row r="56" spans="1:12" s="289" customFormat="1" ht="12.75">
      <c r="A56" s="300"/>
      <c r="B56" s="296" t="s">
        <v>597</v>
      </c>
      <c r="C56" s="297" t="s">
        <v>91</v>
      </c>
      <c r="D56" s="306">
        <v>1</v>
      </c>
      <c r="E56" s="306">
        <v>3</v>
      </c>
      <c r="F56" s="306"/>
      <c r="G56" s="306">
        <v>5</v>
      </c>
      <c r="H56" s="700">
        <v>1</v>
      </c>
      <c r="I56" s="700">
        <v>8</v>
      </c>
      <c r="J56" s="699">
        <v>9</v>
      </c>
      <c r="K56" s="704">
        <v>4.0567951318458417E-3</v>
      </c>
      <c r="L56"/>
    </row>
    <row r="57" spans="1:12" s="289" customFormat="1" ht="24">
      <c r="A57" s="300"/>
      <c r="B57" s="296" t="s">
        <v>598</v>
      </c>
      <c r="C57" s="307" t="s">
        <v>92</v>
      </c>
      <c r="D57" s="321"/>
      <c r="E57" s="306"/>
      <c r="F57" s="306"/>
      <c r="G57" s="306">
        <v>1</v>
      </c>
      <c r="H57" s="700">
        <v>0</v>
      </c>
      <c r="I57" s="700">
        <v>1</v>
      </c>
      <c r="J57" s="699">
        <v>1</v>
      </c>
      <c r="K57" s="704">
        <v>5.0709939148073022E-4</v>
      </c>
      <c r="L57"/>
    </row>
    <row r="58" spans="1:12" s="289" customFormat="1" ht="12.75" customHeight="1">
      <c r="A58" s="300"/>
      <c r="B58" s="296" t="s">
        <v>599</v>
      </c>
      <c r="C58" s="307" t="s">
        <v>93</v>
      </c>
      <c r="D58" s="321"/>
      <c r="E58" s="306"/>
      <c r="F58" s="306"/>
      <c r="G58" s="306">
        <v>2</v>
      </c>
      <c r="H58" s="700">
        <v>0</v>
      </c>
      <c r="I58" s="700">
        <v>2</v>
      </c>
      <c r="J58" s="699">
        <v>2</v>
      </c>
      <c r="K58" s="704">
        <v>1.0141987829614604E-3</v>
      </c>
      <c r="L58"/>
    </row>
    <row r="59" spans="1:12" s="289" customFormat="1" ht="12.75">
      <c r="A59" s="300"/>
      <c r="B59" s="296" t="s">
        <v>622</v>
      </c>
      <c r="C59" s="297" t="s">
        <v>94</v>
      </c>
      <c r="D59" s="306">
        <v>8</v>
      </c>
      <c r="E59" s="306">
        <v>52</v>
      </c>
      <c r="F59" s="306">
        <v>4</v>
      </c>
      <c r="G59" s="306">
        <v>56</v>
      </c>
      <c r="H59" s="700">
        <v>12</v>
      </c>
      <c r="I59" s="700">
        <v>108</v>
      </c>
      <c r="J59" s="699">
        <v>120</v>
      </c>
      <c r="K59" s="704">
        <v>5.4766734279918863E-2</v>
      </c>
      <c r="L59"/>
    </row>
    <row r="60" spans="1:12" s="289" customFormat="1" ht="12.75">
      <c r="A60" s="300"/>
      <c r="B60" s="296" t="s">
        <v>623</v>
      </c>
      <c r="C60" s="297" t="s">
        <v>95</v>
      </c>
      <c r="D60" s="306"/>
      <c r="E60" s="306">
        <v>48</v>
      </c>
      <c r="F60" s="306">
        <v>3</v>
      </c>
      <c r="G60" s="306">
        <v>17</v>
      </c>
      <c r="H60" s="700">
        <v>3</v>
      </c>
      <c r="I60" s="700">
        <v>65</v>
      </c>
      <c r="J60" s="699">
        <v>68</v>
      </c>
      <c r="K60" s="704">
        <v>3.2961460446247468E-2</v>
      </c>
      <c r="L60"/>
    </row>
    <row r="61" spans="1:12" s="289" customFormat="1" ht="12.75">
      <c r="A61" s="300"/>
      <c r="B61" s="296" t="s">
        <v>624</v>
      </c>
      <c r="C61" s="297" t="s">
        <v>96</v>
      </c>
      <c r="D61" s="306">
        <v>5</v>
      </c>
      <c r="E61" s="306">
        <v>23</v>
      </c>
      <c r="F61" s="306">
        <v>5</v>
      </c>
      <c r="G61" s="306">
        <v>13</v>
      </c>
      <c r="H61" s="700">
        <v>10</v>
      </c>
      <c r="I61" s="700">
        <v>36</v>
      </c>
      <c r="J61" s="699">
        <v>46</v>
      </c>
      <c r="K61" s="704">
        <v>1.8255578093306288E-2</v>
      </c>
      <c r="L61"/>
    </row>
    <row r="62" spans="1:12" s="289" customFormat="1" ht="12.75">
      <c r="A62" s="300"/>
      <c r="B62" s="296" t="s">
        <v>625</v>
      </c>
      <c r="C62" s="297" t="s">
        <v>212</v>
      </c>
      <c r="D62" s="306">
        <v>1</v>
      </c>
      <c r="E62" s="306">
        <v>27</v>
      </c>
      <c r="F62" s="306">
        <v>4</v>
      </c>
      <c r="G62" s="306">
        <v>9</v>
      </c>
      <c r="H62" s="700">
        <v>5</v>
      </c>
      <c r="I62" s="700">
        <v>36</v>
      </c>
      <c r="J62" s="699">
        <v>41</v>
      </c>
      <c r="K62" s="704">
        <v>1.8255578093306288E-2</v>
      </c>
      <c r="L62"/>
    </row>
    <row r="63" spans="1:12" s="289" customFormat="1" ht="12.75">
      <c r="A63" s="300"/>
      <c r="B63" s="296" t="s">
        <v>626</v>
      </c>
      <c r="C63" s="297" t="s">
        <v>97</v>
      </c>
      <c r="D63" s="306">
        <v>10</v>
      </c>
      <c r="E63" s="306">
        <v>7</v>
      </c>
      <c r="F63" s="306">
        <v>3</v>
      </c>
      <c r="G63" s="306">
        <v>7</v>
      </c>
      <c r="H63" s="700">
        <v>13</v>
      </c>
      <c r="I63" s="700">
        <v>14</v>
      </c>
      <c r="J63" s="699">
        <v>27</v>
      </c>
      <c r="K63" s="704">
        <v>7.099391480730223E-3</v>
      </c>
      <c r="L63"/>
    </row>
    <row r="64" spans="1:12" s="289" customFormat="1" ht="12.75">
      <c r="A64" s="300"/>
      <c r="B64" s="296" t="s">
        <v>627</v>
      </c>
      <c r="C64" s="297" t="s">
        <v>98</v>
      </c>
      <c r="D64" s="306">
        <v>1</v>
      </c>
      <c r="E64" s="306">
        <v>3</v>
      </c>
      <c r="F64" s="306"/>
      <c r="G64" s="306">
        <v>1</v>
      </c>
      <c r="H64" s="700">
        <v>1</v>
      </c>
      <c r="I64" s="700">
        <v>4</v>
      </c>
      <c r="J64" s="699">
        <v>5</v>
      </c>
      <c r="K64" s="704">
        <v>2.0283975659229209E-3</v>
      </c>
      <c r="L64"/>
    </row>
    <row r="65" spans="1:12" s="289" customFormat="1" ht="12.75">
      <c r="A65" s="300"/>
      <c r="B65" s="296" t="s">
        <v>748</v>
      </c>
      <c r="C65" s="297" t="s">
        <v>99</v>
      </c>
      <c r="D65" s="306">
        <v>1</v>
      </c>
      <c r="E65" s="306">
        <v>4</v>
      </c>
      <c r="F65" s="306">
        <v>1</v>
      </c>
      <c r="G65" s="306">
        <v>3</v>
      </c>
      <c r="H65" s="700">
        <v>2</v>
      </c>
      <c r="I65" s="700">
        <v>7</v>
      </c>
      <c r="J65" s="699">
        <v>9</v>
      </c>
      <c r="K65" s="704">
        <v>3.5496957403651115E-3</v>
      </c>
      <c r="L65"/>
    </row>
    <row r="66" spans="1:12" s="289" customFormat="1" ht="12.75">
      <c r="A66" s="300"/>
      <c r="B66" s="296" t="s">
        <v>749</v>
      </c>
      <c r="C66" s="297" t="s">
        <v>100</v>
      </c>
      <c r="D66" s="306">
        <v>2</v>
      </c>
      <c r="E66" s="306">
        <v>3</v>
      </c>
      <c r="F66" s="306">
        <v>1</v>
      </c>
      <c r="G66" s="306">
        <v>4</v>
      </c>
      <c r="H66" s="700">
        <v>3</v>
      </c>
      <c r="I66" s="700">
        <v>7</v>
      </c>
      <c r="J66" s="699">
        <v>10</v>
      </c>
      <c r="K66" s="704">
        <v>3.5496957403651115E-3</v>
      </c>
      <c r="L66"/>
    </row>
    <row r="67" spans="1:12" s="289" customFormat="1" ht="12.75">
      <c r="A67" s="300"/>
      <c r="B67" s="296" t="s">
        <v>750</v>
      </c>
      <c r="C67" s="297" t="s">
        <v>101</v>
      </c>
      <c r="D67" s="306">
        <v>4</v>
      </c>
      <c r="E67" s="306">
        <v>1</v>
      </c>
      <c r="F67" s="306">
        <v>1</v>
      </c>
      <c r="G67" s="306">
        <v>3</v>
      </c>
      <c r="H67" s="700">
        <v>5</v>
      </c>
      <c r="I67" s="700">
        <v>4</v>
      </c>
      <c r="J67" s="699">
        <v>9</v>
      </c>
      <c r="K67" s="704">
        <v>2.0283975659229209E-3</v>
      </c>
      <c r="L67"/>
    </row>
    <row r="68" spans="1:12" s="289" customFormat="1" ht="12.75">
      <c r="A68" s="300"/>
      <c r="B68" s="301" t="s">
        <v>751</v>
      </c>
      <c r="C68" s="302" t="s">
        <v>102</v>
      </c>
      <c r="D68" s="308">
        <v>1</v>
      </c>
      <c r="E68" s="308"/>
      <c r="F68" s="308">
        <v>1</v>
      </c>
      <c r="G68" s="308"/>
      <c r="H68" s="701">
        <v>2</v>
      </c>
      <c r="I68" s="701">
        <v>0</v>
      </c>
      <c r="J68" s="702">
        <v>2</v>
      </c>
      <c r="K68" s="705">
        <v>0</v>
      </c>
      <c r="L68" s="322"/>
    </row>
    <row r="69" spans="1:12" s="289" customFormat="1" ht="12.75">
      <c r="A69" s="526"/>
      <c r="B69" s="910"/>
      <c r="C69" s="911" t="s">
        <v>103</v>
      </c>
      <c r="D69" s="914">
        <v>61</v>
      </c>
      <c r="E69" s="914">
        <v>284</v>
      </c>
      <c r="F69" s="914">
        <v>33</v>
      </c>
      <c r="G69" s="914">
        <v>204</v>
      </c>
      <c r="H69" s="914">
        <v>94</v>
      </c>
      <c r="I69" s="914">
        <v>488</v>
      </c>
      <c r="J69" s="914">
        <v>582</v>
      </c>
      <c r="K69" s="913">
        <v>0.24746450304259635</v>
      </c>
      <c r="L69" s="322"/>
    </row>
    <row r="70" spans="1:12" s="289" customFormat="1" ht="13.5" thickBot="1">
      <c r="A70" s="534"/>
      <c r="B70" s="537" t="s">
        <v>680</v>
      </c>
      <c r="C70" s="535" t="s">
        <v>681</v>
      </c>
      <c r="D70" s="536"/>
      <c r="E70" s="536"/>
      <c r="F70" s="536">
        <v>1</v>
      </c>
      <c r="G70" s="536">
        <v>1</v>
      </c>
      <c r="H70" s="536">
        <v>1</v>
      </c>
      <c r="I70" s="536">
        <v>1</v>
      </c>
      <c r="J70" s="536">
        <v>2</v>
      </c>
      <c r="K70" s="530">
        <v>5.0709939148073022E-4</v>
      </c>
      <c r="L70" s="322"/>
    </row>
    <row r="71" spans="1:12" s="289" customFormat="1" ht="15" customHeight="1" thickBot="1">
      <c r="A71" s="310"/>
      <c r="B71" s="527"/>
      <c r="C71" s="311" t="s">
        <v>104</v>
      </c>
      <c r="D71" s="323">
        <v>512</v>
      </c>
      <c r="E71" s="323">
        <v>1232</v>
      </c>
      <c r="F71" s="323">
        <v>151</v>
      </c>
      <c r="G71" s="323">
        <v>740</v>
      </c>
      <c r="H71" s="324">
        <v>663</v>
      </c>
      <c r="I71" s="324">
        <v>1972</v>
      </c>
      <c r="J71" s="324">
        <v>2635</v>
      </c>
      <c r="K71" s="528">
        <v>1</v>
      </c>
      <c r="L71" s="322"/>
    </row>
    <row r="72" spans="1:12" s="289" customFormat="1" ht="15" customHeight="1">
      <c r="A72" s="314" t="s">
        <v>110</v>
      </c>
      <c r="B72" s="315"/>
      <c r="C72" s="316"/>
      <c r="D72" s="316"/>
      <c r="E72" s="317"/>
      <c r="F72" s="317"/>
      <c r="G72" s="317"/>
      <c r="H72" s="317"/>
      <c r="I72" s="317"/>
      <c r="J72" s="317"/>
      <c r="K72" s="84"/>
      <c r="L72" s="322"/>
    </row>
    <row r="73" spans="1:12" s="289" customFormat="1" ht="15" customHeight="1">
      <c r="A73" s="318" t="s">
        <v>1165</v>
      </c>
      <c r="B73" s="281"/>
      <c r="C73" s="281"/>
      <c r="D73" s="281"/>
      <c r="E73" s="281"/>
      <c r="F73" s="281"/>
      <c r="G73" s="319"/>
      <c r="H73" s="319"/>
      <c r="I73" s="319"/>
      <c r="J73" s="319"/>
      <c r="K73"/>
      <c r="L73"/>
    </row>
    <row r="74" spans="1:12" ht="15" customHeight="1">
      <c r="E74" s="1176"/>
      <c r="G74" s="1176"/>
      <c r="L74"/>
    </row>
    <row r="75" spans="1:12" ht="15" customHeight="1">
      <c r="J75"/>
      <c r="L75"/>
    </row>
    <row r="76" spans="1:12" ht="15" customHeight="1">
      <c r="L76"/>
    </row>
    <row r="77" spans="1:12" ht="15" customHeight="1">
      <c r="L77"/>
    </row>
    <row r="78" spans="1:12" ht="15" customHeight="1">
      <c r="L78"/>
    </row>
    <row r="79" spans="1:12" ht="15" customHeight="1">
      <c r="K79" s="1681"/>
      <c r="L79"/>
    </row>
    <row r="80" spans="1:12" ht="15" customHeight="1">
      <c r="L80"/>
    </row>
    <row r="81" spans="9:12" ht="15" customHeight="1">
      <c r="L81"/>
    </row>
    <row r="82" spans="9:12" ht="15" customHeight="1">
      <c r="I82" s="325"/>
      <c r="L82"/>
    </row>
    <row r="83" spans="9:12" ht="15" customHeight="1">
      <c r="L83"/>
    </row>
    <row r="84" spans="9:12" ht="15" customHeight="1">
      <c r="L84"/>
    </row>
    <row r="85" spans="9:12" ht="15" customHeight="1">
      <c r="L85"/>
    </row>
    <row r="86" spans="9:12" ht="15" customHeight="1">
      <c r="L86"/>
    </row>
    <row r="87" spans="9:12" ht="15" customHeight="1">
      <c r="L87"/>
    </row>
    <row r="88" spans="9:12" ht="15" customHeight="1">
      <c r="L88"/>
    </row>
    <row r="89" spans="9:12" ht="15" customHeight="1">
      <c r="L89" s="289"/>
    </row>
    <row r="90" spans="9:12" ht="15" customHeight="1">
      <c r="L90" s="289"/>
    </row>
  </sheetData>
  <mergeCells count="10">
    <mergeCell ref="K7:K8"/>
    <mergeCell ref="A3:K3"/>
    <mergeCell ref="A4:K4"/>
    <mergeCell ref="A7:A8"/>
    <mergeCell ref="B7:B8"/>
    <mergeCell ref="C7:C8"/>
    <mergeCell ref="D7:E7"/>
    <mergeCell ref="F7:G7"/>
    <mergeCell ref="H7:I7"/>
    <mergeCell ref="J7:J8"/>
  </mergeCells>
  <phoneticPr fontId="0" type="noConversion"/>
  <printOptions horizontalCentered="1" verticalCentered="1"/>
  <pageMargins left="0.59055118110236227" right="0.19685039370078741" top="0.78740157480314965" bottom="0.78740157480314965" header="0.55118110236220474" footer="0.55118110236220474"/>
  <pageSetup paperSize="9" scale="65" orientation="portrait" r:id="rId1"/>
  <headerFooter alignWithMargins="0">
    <oddHeader xml:space="preserve">&amp;L&amp;"Arial,Gras"DGRH A1-1&amp;RJuin 2013
</oddHeader>
    <oddFooter>&amp;C&amp;"Times New Roman,Normal"Page &amp;P</oddFooter>
  </headerFooter>
</worksheet>
</file>

<file path=xl/worksheets/sheet37.xml><?xml version="1.0" encoding="utf-8"?>
<worksheet xmlns="http://schemas.openxmlformats.org/spreadsheetml/2006/main" xmlns:r="http://schemas.openxmlformats.org/officeDocument/2006/relationships">
  <sheetPr codeName="Feuil40">
    <pageSetUpPr fitToPage="1"/>
  </sheetPr>
  <dimension ref="A1:U50"/>
  <sheetViews>
    <sheetView showZeros="0" zoomScaleNormal="100" workbookViewId="0">
      <pane xSplit="1" topLeftCell="B1" activePane="topRight" state="frozen"/>
      <selection activeCell="F25" sqref="F25"/>
      <selection pane="topRight" activeCell="G6" sqref="G6"/>
    </sheetView>
  </sheetViews>
  <sheetFormatPr baseColWidth="10" defaultRowHeight="12.75"/>
  <cols>
    <col min="1" max="1" width="15" style="622" customWidth="1"/>
    <col min="2" max="2" width="5" style="622" customWidth="1"/>
    <col min="3" max="3" width="14.42578125" style="622" bestFit="1" customWidth="1"/>
    <col min="4" max="4" width="5" style="622" customWidth="1"/>
    <col min="5" max="5" width="13.7109375" style="622" bestFit="1" customWidth="1"/>
    <col min="6" max="6" width="6" style="622" bestFit="1" customWidth="1"/>
    <col min="7" max="7" width="14.42578125" style="622" bestFit="1" customWidth="1"/>
    <col min="8" max="8" width="5" style="622" customWidth="1"/>
    <col min="9" max="9" width="14.140625" style="615" bestFit="1" customWidth="1"/>
    <col min="10" max="10" width="5" style="622" customWidth="1"/>
    <col min="11" max="11" width="14.42578125" style="615" bestFit="1" customWidth="1"/>
    <col min="12" max="12" width="5" style="622" customWidth="1"/>
    <col min="13" max="13" width="14.140625" style="615" bestFit="1" customWidth="1"/>
    <col min="14" max="14" width="5" style="622" customWidth="1"/>
    <col min="15" max="15" width="10.7109375" style="614" customWidth="1"/>
    <col min="16" max="16" width="5" style="614" customWidth="1"/>
    <col min="17" max="17" width="10.7109375" style="614" customWidth="1"/>
    <col min="18" max="18" width="5" style="614" customWidth="1"/>
    <col min="19" max="19" width="14.42578125" style="614" bestFit="1" customWidth="1"/>
    <col min="20" max="20" width="3.5703125" style="614" bestFit="1" customWidth="1"/>
    <col min="21" max="21" width="11.140625" style="614" bestFit="1" customWidth="1"/>
    <col min="22" max="16384" width="11.42578125" style="615"/>
  </cols>
  <sheetData>
    <row r="1" spans="1:21" s="611" customFormat="1" ht="18.75">
      <c r="A1" s="609"/>
      <c r="B1" s="610"/>
      <c r="C1" s="610"/>
      <c r="D1" s="610"/>
      <c r="E1" s="610"/>
      <c r="F1" s="610"/>
      <c r="G1" s="610"/>
      <c r="H1" s="610"/>
      <c r="J1" s="610"/>
      <c r="P1" s="1873"/>
      <c r="Q1" s="1873"/>
      <c r="R1" s="1873"/>
      <c r="S1" s="1873"/>
    </row>
    <row r="2" spans="1:21" ht="6.75" customHeight="1">
      <c r="A2" s="612"/>
      <c r="B2" s="612"/>
      <c r="C2" s="612"/>
      <c r="D2" s="612"/>
      <c r="E2" s="612"/>
      <c r="F2" s="612"/>
      <c r="G2" s="612"/>
      <c r="H2" s="612"/>
      <c r="I2" s="612"/>
      <c r="J2" s="612"/>
      <c r="K2" s="612"/>
      <c r="L2" s="612"/>
      <c r="M2" s="612"/>
      <c r="N2" s="613"/>
    </row>
    <row r="3" spans="1:21" ht="15.75">
      <c r="A3" s="916" t="s">
        <v>1387</v>
      </c>
      <c r="B3" s="916"/>
      <c r="C3" s="916"/>
      <c r="D3" s="916"/>
      <c r="E3" s="916"/>
      <c r="F3" s="916"/>
      <c r="G3" s="916"/>
      <c r="H3" s="916"/>
      <c r="I3" s="916"/>
      <c r="J3" s="916"/>
      <c r="K3" s="916"/>
      <c r="L3" s="916"/>
      <c r="M3" s="916"/>
      <c r="N3" s="917"/>
      <c r="O3" s="918"/>
      <c r="P3" s="918"/>
      <c r="Q3" s="918"/>
      <c r="R3" s="918"/>
      <c r="S3" s="918"/>
    </row>
    <row r="4" spans="1:21" ht="16.5" customHeight="1" thickBot="1">
      <c r="A4" s="613"/>
      <c r="B4" s="613"/>
      <c r="C4" s="613"/>
      <c r="D4" s="613"/>
      <c r="E4" s="613"/>
      <c r="F4" s="613"/>
      <c r="G4" s="613"/>
      <c r="H4" s="613"/>
      <c r="I4" s="613"/>
      <c r="J4" s="613"/>
      <c r="K4" s="613"/>
      <c r="L4" s="613"/>
      <c r="M4" s="613"/>
      <c r="N4" s="613"/>
      <c r="S4" s="627" t="s">
        <v>915</v>
      </c>
      <c r="U4" s="687"/>
    </row>
    <row r="5" spans="1:21" ht="19.5" customHeight="1" thickTop="1">
      <c r="A5" s="1044" t="s">
        <v>903</v>
      </c>
      <c r="B5" s="1982" t="s">
        <v>894</v>
      </c>
      <c r="C5" s="1983"/>
      <c r="D5" s="1983"/>
      <c r="E5" s="1983"/>
      <c r="F5" s="1983"/>
      <c r="G5" s="1984"/>
      <c r="H5" s="915" t="s">
        <v>895</v>
      </c>
      <c r="I5" s="616"/>
      <c r="J5" s="617"/>
      <c r="K5" s="616"/>
      <c r="L5" s="617"/>
      <c r="M5" s="1042"/>
      <c r="N5" s="1982" t="s">
        <v>896</v>
      </c>
      <c r="O5" s="1983"/>
      <c r="P5" s="1983"/>
      <c r="Q5" s="1983"/>
      <c r="R5" s="1983"/>
      <c r="S5" s="1984"/>
      <c r="U5" s="1019"/>
    </row>
    <row r="6" spans="1:21" ht="19.5" customHeight="1" thickBot="1">
      <c r="A6" s="1045" t="s">
        <v>897</v>
      </c>
      <c r="B6" s="620" t="s">
        <v>630</v>
      </c>
      <c r="C6" s="618" t="s">
        <v>403</v>
      </c>
      <c r="D6" s="618" t="s">
        <v>631</v>
      </c>
      <c r="E6" s="618" t="s">
        <v>403</v>
      </c>
      <c r="F6" s="618" t="s">
        <v>550</v>
      </c>
      <c r="G6" s="1046" t="s">
        <v>403</v>
      </c>
      <c r="H6" s="620" t="s">
        <v>630</v>
      </c>
      <c r="I6" s="618" t="s">
        <v>403</v>
      </c>
      <c r="J6" s="618" t="s">
        <v>631</v>
      </c>
      <c r="K6" s="618" t="s">
        <v>403</v>
      </c>
      <c r="L6" s="618" t="s">
        <v>550</v>
      </c>
      <c r="M6" s="619" t="s">
        <v>403</v>
      </c>
      <c r="N6" s="620" t="s">
        <v>630</v>
      </c>
      <c r="O6" s="618" t="s">
        <v>403</v>
      </c>
      <c r="P6" s="618" t="s">
        <v>631</v>
      </c>
      <c r="Q6" s="618" t="s">
        <v>403</v>
      </c>
      <c r="R6" s="618" t="s">
        <v>550</v>
      </c>
      <c r="S6" s="1043" t="s">
        <v>403</v>
      </c>
    </row>
    <row r="7" spans="1:21" s="611" customFormat="1" ht="19.5" customHeight="1" thickTop="1">
      <c r="A7" s="1047">
        <v>1</v>
      </c>
      <c r="B7" s="1016">
        <v>145</v>
      </c>
      <c r="C7" s="1691" t="s">
        <v>1218</v>
      </c>
      <c r="D7" s="1675">
        <v>19</v>
      </c>
      <c r="E7" s="1692" t="s">
        <v>1219</v>
      </c>
      <c r="F7" s="1676">
        <v>164</v>
      </c>
      <c r="G7" s="1692" t="s">
        <v>1220</v>
      </c>
      <c r="H7" s="1016">
        <v>153</v>
      </c>
      <c r="I7" s="1692" t="s">
        <v>1221</v>
      </c>
      <c r="J7" s="1675">
        <v>54</v>
      </c>
      <c r="K7" s="1692" t="s">
        <v>1222</v>
      </c>
      <c r="L7" s="1675">
        <v>207</v>
      </c>
      <c r="M7" s="1692" t="s">
        <v>1223</v>
      </c>
      <c r="N7" s="930">
        <v>298</v>
      </c>
      <c r="O7" s="929" t="s">
        <v>1227</v>
      </c>
      <c r="P7" s="931">
        <v>73</v>
      </c>
      <c r="Q7" s="929" t="s">
        <v>1254</v>
      </c>
      <c r="R7" s="931">
        <v>371</v>
      </c>
      <c r="S7" s="932" t="s">
        <v>1224</v>
      </c>
      <c r="T7" s="614"/>
      <c r="U7" s="614"/>
    </row>
    <row r="8" spans="1:21" s="611" customFormat="1" ht="19.5" customHeight="1">
      <c r="A8" s="1048">
        <v>2</v>
      </c>
      <c r="B8" s="1012">
        <v>216</v>
      </c>
      <c r="C8" s="1674" t="s">
        <v>1225</v>
      </c>
      <c r="D8" s="1011">
        <v>37</v>
      </c>
      <c r="E8" s="1674" t="s">
        <v>1226</v>
      </c>
      <c r="F8" s="1011">
        <v>253</v>
      </c>
      <c r="G8" s="941" t="s">
        <v>1227</v>
      </c>
      <c r="H8" s="1012">
        <v>414</v>
      </c>
      <c r="I8" s="938" t="s">
        <v>1228</v>
      </c>
      <c r="J8" s="1011">
        <v>143</v>
      </c>
      <c r="K8" s="938" t="s">
        <v>1229</v>
      </c>
      <c r="L8" s="1011">
        <v>557</v>
      </c>
      <c r="M8" s="938" t="s">
        <v>1219</v>
      </c>
      <c r="N8" s="935">
        <v>630</v>
      </c>
      <c r="O8" s="934" t="s">
        <v>1261</v>
      </c>
      <c r="P8" s="936">
        <v>180</v>
      </c>
      <c r="Q8" s="934" t="s">
        <v>1300</v>
      </c>
      <c r="R8" s="936">
        <v>810</v>
      </c>
      <c r="S8" s="937" t="s">
        <v>1230</v>
      </c>
      <c r="T8" s="614"/>
      <c r="U8" s="614"/>
    </row>
    <row r="9" spans="1:21" s="611" customFormat="1" ht="19.5" customHeight="1">
      <c r="A9" s="1049" t="s">
        <v>898</v>
      </c>
      <c r="B9" s="1012">
        <v>361</v>
      </c>
      <c r="C9" s="942" t="s">
        <v>1231</v>
      </c>
      <c r="D9" s="1012">
        <v>56</v>
      </c>
      <c r="E9" s="943" t="s">
        <v>1232</v>
      </c>
      <c r="F9" s="1011">
        <v>417</v>
      </c>
      <c r="G9" s="944" t="s">
        <v>1233</v>
      </c>
      <c r="H9" s="1012">
        <v>567</v>
      </c>
      <c r="I9" s="943" t="s">
        <v>1234</v>
      </c>
      <c r="J9" s="1012">
        <v>197</v>
      </c>
      <c r="K9" s="943" t="s">
        <v>1235</v>
      </c>
      <c r="L9" s="1012">
        <v>764</v>
      </c>
      <c r="M9" s="943" t="s">
        <v>1232</v>
      </c>
      <c r="N9" s="1012">
        <v>928</v>
      </c>
      <c r="O9" s="943" t="s">
        <v>1301</v>
      </c>
      <c r="P9" s="1012">
        <v>253</v>
      </c>
      <c r="Q9" s="943" t="s">
        <v>1222</v>
      </c>
      <c r="R9" s="1012">
        <v>1181</v>
      </c>
      <c r="S9" s="944" t="s">
        <v>1236</v>
      </c>
      <c r="T9" s="614"/>
      <c r="U9" s="614"/>
    </row>
    <row r="10" spans="1:21" s="611" customFormat="1" ht="19.5" customHeight="1">
      <c r="A10" s="1050" t="s">
        <v>899</v>
      </c>
      <c r="B10" s="1012">
        <v>5</v>
      </c>
      <c r="C10" s="933" t="s">
        <v>1238</v>
      </c>
      <c r="D10" s="1011">
        <v>1</v>
      </c>
      <c r="E10" s="933" t="s">
        <v>1253</v>
      </c>
      <c r="F10" s="1011">
        <v>6</v>
      </c>
      <c r="G10" s="937" t="s">
        <v>1220</v>
      </c>
      <c r="H10" s="1017">
        <v>15</v>
      </c>
      <c r="I10" s="938" t="s">
        <v>1254</v>
      </c>
      <c r="J10" s="1014">
        <v>20</v>
      </c>
      <c r="K10" s="938" t="s">
        <v>1255</v>
      </c>
      <c r="L10" s="1014">
        <v>35</v>
      </c>
      <c r="M10" s="938" t="s">
        <v>1256</v>
      </c>
      <c r="N10" s="939">
        <v>20</v>
      </c>
      <c r="O10" s="938" t="s">
        <v>1265</v>
      </c>
      <c r="P10" s="940">
        <v>21</v>
      </c>
      <c r="Q10" s="938" t="s">
        <v>1305</v>
      </c>
      <c r="R10" s="940">
        <v>41</v>
      </c>
      <c r="S10" s="941" t="s">
        <v>1257</v>
      </c>
      <c r="T10" s="614"/>
      <c r="U10" s="614"/>
    </row>
    <row r="11" spans="1:21" s="611" customFormat="1" ht="19.5" customHeight="1">
      <c r="A11" s="1048" t="s">
        <v>904</v>
      </c>
      <c r="B11" s="1012">
        <v>13</v>
      </c>
      <c r="C11" s="933" t="s">
        <v>1240</v>
      </c>
      <c r="D11" s="1011">
        <v>5</v>
      </c>
      <c r="E11" s="933" t="s">
        <v>1240</v>
      </c>
      <c r="F11" s="1011">
        <v>18</v>
      </c>
      <c r="G11" s="937" t="s">
        <v>1240</v>
      </c>
      <c r="H11" s="1012">
        <v>11</v>
      </c>
      <c r="I11" s="934" t="s">
        <v>1249</v>
      </c>
      <c r="J11" s="1011">
        <v>30</v>
      </c>
      <c r="K11" s="934" t="s">
        <v>1258</v>
      </c>
      <c r="L11" s="1011">
        <v>41</v>
      </c>
      <c r="M11" s="934" t="s">
        <v>1259</v>
      </c>
      <c r="N11" s="935">
        <v>24</v>
      </c>
      <c r="O11" s="934" t="s">
        <v>1277</v>
      </c>
      <c r="P11" s="936">
        <v>35</v>
      </c>
      <c r="Q11" s="934" t="s">
        <v>1306</v>
      </c>
      <c r="R11" s="936">
        <v>59</v>
      </c>
      <c r="S11" s="937" t="s">
        <v>1235</v>
      </c>
      <c r="T11" s="614"/>
      <c r="U11" s="614"/>
    </row>
    <row r="12" spans="1:21" ht="19.5" customHeight="1">
      <c r="A12" s="1048" t="s">
        <v>905</v>
      </c>
      <c r="B12" s="1012">
        <v>66</v>
      </c>
      <c r="C12" s="933" t="s">
        <v>1260</v>
      </c>
      <c r="D12" s="1011">
        <v>24</v>
      </c>
      <c r="E12" s="933" t="s">
        <v>1261</v>
      </c>
      <c r="F12" s="1011">
        <v>90</v>
      </c>
      <c r="G12" s="937" t="s">
        <v>1262</v>
      </c>
      <c r="H12" s="1012">
        <v>131</v>
      </c>
      <c r="I12" s="934" t="s">
        <v>1246</v>
      </c>
      <c r="J12" s="1011">
        <v>91</v>
      </c>
      <c r="K12" s="934" t="s">
        <v>1263</v>
      </c>
      <c r="L12" s="1011">
        <v>222</v>
      </c>
      <c r="M12" s="934" t="s">
        <v>1246</v>
      </c>
      <c r="N12" s="935">
        <v>197</v>
      </c>
      <c r="O12" s="934" t="s">
        <v>1302</v>
      </c>
      <c r="P12" s="936">
        <v>115</v>
      </c>
      <c r="Q12" s="934" t="s">
        <v>1307</v>
      </c>
      <c r="R12" s="936">
        <v>312</v>
      </c>
      <c r="S12" s="937" t="s">
        <v>1228</v>
      </c>
    </row>
    <row r="13" spans="1:21" ht="19.5" customHeight="1">
      <c r="A13" s="1048" t="s">
        <v>907</v>
      </c>
      <c r="B13" s="1012">
        <v>56</v>
      </c>
      <c r="C13" s="933" t="s">
        <v>1218</v>
      </c>
      <c r="D13" s="1011">
        <v>16</v>
      </c>
      <c r="E13" s="933" t="s">
        <v>1264</v>
      </c>
      <c r="F13" s="1011">
        <v>72</v>
      </c>
      <c r="G13" s="937" t="s">
        <v>1237</v>
      </c>
      <c r="H13" s="1012">
        <v>50</v>
      </c>
      <c r="I13" s="934" t="s">
        <v>1265</v>
      </c>
      <c r="J13" s="1011">
        <v>22</v>
      </c>
      <c r="K13" s="934" t="s">
        <v>1263</v>
      </c>
      <c r="L13" s="1011">
        <v>72</v>
      </c>
      <c r="M13" s="934" t="s">
        <v>1266</v>
      </c>
      <c r="N13" s="935">
        <v>106</v>
      </c>
      <c r="O13" s="934" t="s">
        <v>1303</v>
      </c>
      <c r="P13" s="936">
        <v>38</v>
      </c>
      <c r="Q13" s="934" t="s">
        <v>1265</v>
      </c>
      <c r="R13" s="936">
        <v>144</v>
      </c>
      <c r="S13" s="937" t="s">
        <v>1267</v>
      </c>
    </row>
    <row r="14" spans="1:21" ht="19.5" customHeight="1">
      <c r="A14" s="1048" t="s">
        <v>906</v>
      </c>
      <c r="B14" s="1012">
        <v>41</v>
      </c>
      <c r="C14" s="933" t="s">
        <v>1231</v>
      </c>
      <c r="D14" s="1011">
        <v>11</v>
      </c>
      <c r="E14" s="933" t="s">
        <v>1244</v>
      </c>
      <c r="F14" s="1011">
        <v>52</v>
      </c>
      <c r="G14" s="937" t="s">
        <v>1245</v>
      </c>
      <c r="H14" s="1012">
        <v>170</v>
      </c>
      <c r="I14" s="934" t="s">
        <v>1232</v>
      </c>
      <c r="J14" s="1011">
        <v>99</v>
      </c>
      <c r="K14" s="934" t="s">
        <v>1246</v>
      </c>
      <c r="L14" s="1011">
        <v>269</v>
      </c>
      <c r="M14" s="934" t="s">
        <v>1247</v>
      </c>
      <c r="N14" s="935">
        <v>211</v>
      </c>
      <c r="O14" s="934" t="s">
        <v>1230</v>
      </c>
      <c r="P14" s="936">
        <v>110</v>
      </c>
      <c r="Q14" s="934" t="s">
        <v>1254</v>
      </c>
      <c r="R14" s="936">
        <v>321</v>
      </c>
      <c r="S14" s="937" t="s">
        <v>1226</v>
      </c>
    </row>
    <row r="15" spans="1:21" ht="19.5" customHeight="1">
      <c r="A15" s="1048" t="s">
        <v>885</v>
      </c>
      <c r="B15" s="1012">
        <v>4</v>
      </c>
      <c r="C15" s="933" t="s">
        <v>1248</v>
      </c>
      <c r="D15" s="1011"/>
      <c r="E15" s="933"/>
      <c r="F15" s="1011">
        <v>4</v>
      </c>
      <c r="G15" s="937" t="s">
        <v>1248</v>
      </c>
      <c r="H15" s="1012">
        <v>29</v>
      </c>
      <c r="I15" s="934" t="s">
        <v>1249</v>
      </c>
      <c r="J15" s="1011">
        <v>5</v>
      </c>
      <c r="K15" s="934" t="s">
        <v>1250</v>
      </c>
      <c r="L15" s="1011">
        <v>34</v>
      </c>
      <c r="M15" s="934" t="s">
        <v>1251</v>
      </c>
      <c r="N15" s="935">
        <v>33</v>
      </c>
      <c r="O15" s="934" t="s">
        <v>1304</v>
      </c>
      <c r="P15" s="936">
        <v>5</v>
      </c>
      <c r="Q15" s="934" t="s">
        <v>1250</v>
      </c>
      <c r="R15" s="936">
        <v>38</v>
      </c>
      <c r="S15" s="937" t="s">
        <v>1252</v>
      </c>
    </row>
    <row r="16" spans="1:21" s="611" customFormat="1" ht="19.5" customHeight="1">
      <c r="A16" s="1048" t="s">
        <v>886</v>
      </c>
      <c r="B16" s="1012"/>
      <c r="C16" s="933"/>
      <c r="D16" s="1011"/>
      <c r="E16" s="933"/>
      <c r="F16" s="1011"/>
      <c r="G16" s="937"/>
      <c r="H16" s="1012"/>
      <c r="I16" s="934"/>
      <c r="J16" s="1011"/>
      <c r="K16" s="934"/>
      <c r="L16" s="1011"/>
      <c r="M16" s="934"/>
      <c r="N16" s="935"/>
      <c r="O16" s="934"/>
      <c r="P16" s="936">
        <v>0</v>
      </c>
      <c r="Q16" s="934"/>
      <c r="R16" s="936">
        <v>0</v>
      </c>
      <c r="S16" s="937"/>
      <c r="T16" s="614"/>
      <c r="U16" s="614"/>
    </row>
    <row r="17" spans="1:21" s="611" customFormat="1" ht="19.5" customHeight="1" thickBot="1">
      <c r="A17" s="1051" t="s">
        <v>900</v>
      </c>
      <c r="B17" s="1018">
        <v>185</v>
      </c>
      <c r="C17" s="926" t="s">
        <v>1238</v>
      </c>
      <c r="D17" s="1015">
        <v>57</v>
      </c>
      <c r="E17" s="926" t="s">
        <v>1268</v>
      </c>
      <c r="F17" s="1015">
        <v>242</v>
      </c>
      <c r="G17" s="927" t="s">
        <v>1269</v>
      </c>
      <c r="H17" s="1018">
        <v>406</v>
      </c>
      <c r="I17" s="926" t="s">
        <v>1270</v>
      </c>
      <c r="J17" s="1015">
        <v>267</v>
      </c>
      <c r="K17" s="926" t="s">
        <v>1257</v>
      </c>
      <c r="L17" s="1015">
        <v>673</v>
      </c>
      <c r="M17" s="926" t="s">
        <v>1254</v>
      </c>
      <c r="N17" s="1018">
        <v>591</v>
      </c>
      <c r="O17" s="926" t="s">
        <v>1308</v>
      </c>
      <c r="P17" s="1015">
        <v>324</v>
      </c>
      <c r="Q17" s="926" t="s">
        <v>1309</v>
      </c>
      <c r="R17" s="1015">
        <v>915</v>
      </c>
      <c r="S17" s="927" t="s">
        <v>1271</v>
      </c>
      <c r="T17" s="614"/>
      <c r="U17" s="614"/>
    </row>
    <row r="18" spans="1:21" s="611" customFormat="1" ht="19.5" customHeight="1" thickTop="1">
      <c r="A18" s="1047" t="s">
        <v>908</v>
      </c>
      <c r="B18" s="1016">
        <v>13</v>
      </c>
      <c r="C18" s="928" t="s">
        <v>1271</v>
      </c>
      <c r="D18" s="1013"/>
      <c r="E18" s="928"/>
      <c r="F18" s="1013">
        <v>13</v>
      </c>
      <c r="G18" s="932" t="s">
        <v>1271</v>
      </c>
      <c r="H18" s="1016">
        <v>16</v>
      </c>
      <c r="I18" s="929" t="s">
        <v>1278</v>
      </c>
      <c r="J18" s="1013">
        <v>1</v>
      </c>
      <c r="K18" s="929" t="s">
        <v>1279</v>
      </c>
      <c r="L18" s="1013">
        <v>17</v>
      </c>
      <c r="M18" s="929" t="s">
        <v>1280</v>
      </c>
      <c r="N18" s="930">
        <v>29</v>
      </c>
      <c r="O18" s="929" t="s">
        <v>1275</v>
      </c>
      <c r="P18" s="931">
        <v>1</v>
      </c>
      <c r="Q18" s="929" t="s">
        <v>1279</v>
      </c>
      <c r="R18" s="931">
        <v>30</v>
      </c>
      <c r="S18" s="932" t="s">
        <v>1281</v>
      </c>
      <c r="T18" s="614"/>
      <c r="U18" s="614"/>
    </row>
    <row r="19" spans="1:21" ht="19.5" customHeight="1">
      <c r="A19" s="1048" t="s">
        <v>902</v>
      </c>
      <c r="B19" s="1012">
        <v>51</v>
      </c>
      <c r="C19" s="933" t="s">
        <v>1282</v>
      </c>
      <c r="D19" s="1011">
        <v>4</v>
      </c>
      <c r="E19" s="933" t="s">
        <v>1234</v>
      </c>
      <c r="F19" s="1011">
        <v>55</v>
      </c>
      <c r="G19" s="937" t="s">
        <v>1283</v>
      </c>
      <c r="H19" s="1012">
        <v>77</v>
      </c>
      <c r="I19" s="934" t="s">
        <v>1252</v>
      </c>
      <c r="J19" s="1011">
        <v>9</v>
      </c>
      <c r="K19" s="934" t="s">
        <v>1270</v>
      </c>
      <c r="L19" s="1011">
        <v>86</v>
      </c>
      <c r="M19" s="934" t="s">
        <v>1281</v>
      </c>
      <c r="N19" s="935">
        <v>128</v>
      </c>
      <c r="O19" s="934" t="s">
        <v>1266</v>
      </c>
      <c r="P19" s="936">
        <v>13</v>
      </c>
      <c r="Q19" s="934" t="s">
        <v>1311</v>
      </c>
      <c r="R19" s="936">
        <v>141</v>
      </c>
      <c r="S19" s="937" t="s">
        <v>1219</v>
      </c>
    </row>
    <row r="20" spans="1:21" s="611" customFormat="1" ht="19.5" customHeight="1">
      <c r="A20" s="1048">
        <v>6</v>
      </c>
      <c r="B20" s="1012">
        <v>8</v>
      </c>
      <c r="C20" s="933" t="s">
        <v>1231</v>
      </c>
      <c r="D20" s="1011">
        <v>2</v>
      </c>
      <c r="E20" s="933" t="s">
        <v>1253</v>
      </c>
      <c r="F20" s="1011">
        <v>10</v>
      </c>
      <c r="G20" s="937" t="s">
        <v>1284</v>
      </c>
      <c r="H20" s="1012">
        <v>7</v>
      </c>
      <c r="I20" s="934" t="s">
        <v>1285</v>
      </c>
      <c r="J20" s="1011">
        <v>6</v>
      </c>
      <c r="K20" s="934" t="s">
        <v>1286</v>
      </c>
      <c r="L20" s="1011">
        <v>13</v>
      </c>
      <c r="M20" s="934" t="s">
        <v>1287</v>
      </c>
      <c r="N20" s="935">
        <v>15</v>
      </c>
      <c r="O20" s="934" t="s">
        <v>1310</v>
      </c>
      <c r="P20" s="936">
        <v>8</v>
      </c>
      <c r="Q20" s="934" t="s">
        <v>1312</v>
      </c>
      <c r="R20" s="936">
        <v>23</v>
      </c>
      <c r="S20" s="937" t="s">
        <v>1263</v>
      </c>
      <c r="T20" s="614"/>
      <c r="U20" s="614"/>
    </row>
    <row r="21" spans="1:21" s="611" customFormat="1" ht="19.5" customHeight="1">
      <c r="A21" s="1048">
        <v>7</v>
      </c>
      <c r="B21" s="1012">
        <v>16</v>
      </c>
      <c r="C21" s="933" t="s">
        <v>1288</v>
      </c>
      <c r="D21" s="1011">
        <v>4</v>
      </c>
      <c r="E21" s="933" t="s">
        <v>1287</v>
      </c>
      <c r="F21" s="1011">
        <v>20</v>
      </c>
      <c r="G21" s="937" t="s">
        <v>1220</v>
      </c>
      <c r="H21" s="1012">
        <v>14</v>
      </c>
      <c r="I21" s="934" t="s">
        <v>1278</v>
      </c>
      <c r="J21" s="1011">
        <v>11</v>
      </c>
      <c r="K21" s="934" t="s">
        <v>1289</v>
      </c>
      <c r="L21" s="1011">
        <v>25</v>
      </c>
      <c r="M21" s="934" t="s">
        <v>1290</v>
      </c>
      <c r="N21" s="935">
        <v>30</v>
      </c>
      <c r="O21" s="934" t="s">
        <v>1301</v>
      </c>
      <c r="P21" s="936">
        <v>15</v>
      </c>
      <c r="Q21" s="934" t="s">
        <v>1313</v>
      </c>
      <c r="R21" s="936">
        <v>45</v>
      </c>
      <c r="S21" s="937" t="s">
        <v>1232</v>
      </c>
      <c r="T21" s="614"/>
      <c r="U21" s="614"/>
    </row>
    <row r="22" spans="1:21" ht="19.5" customHeight="1">
      <c r="A22" s="1048">
        <v>8</v>
      </c>
      <c r="B22" s="1012">
        <v>8</v>
      </c>
      <c r="C22" s="933" t="s">
        <v>1219</v>
      </c>
      <c r="D22" s="1011"/>
      <c r="E22" s="933"/>
      <c r="F22" s="1011">
        <v>8</v>
      </c>
      <c r="G22" s="937" t="s">
        <v>1219</v>
      </c>
      <c r="H22" s="1012">
        <v>8</v>
      </c>
      <c r="I22" s="934" t="s">
        <v>1261</v>
      </c>
      <c r="J22" s="1011">
        <v>2</v>
      </c>
      <c r="K22" s="934" t="s">
        <v>1291</v>
      </c>
      <c r="L22" s="1011">
        <v>10</v>
      </c>
      <c r="M22" s="934" t="s">
        <v>1270</v>
      </c>
      <c r="N22" s="935">
        <v>16</v>
      </c>
      <c r="O22" s="934" t="s">
        <v>1234</v>
      </c>
      <c r="P22" s="936">
        <v>2</v>
      </c>
      <c r="Q22" s="934" t="s">
        <v>1291</v>
      </c>
      <c r="R22" s="936">
        <v>18</v>
      </c>
      <c r="S22" s="937" t="s">
        <v>1292</v>
      </c>
    </row>
    <row r="23" spans="1:21" ht="19.5" customHeight="1">
      <c r="A23" s="1048">
        <v>9</v>
      </c>
      <c r="B23" s="1012">
        <v>97</v>
      </c>
      <c r="C23" s="933" t="s">
        <v>1284</v>
      </c>
      <c r="D23" s="1011">
        <v>16</v>
      </c>
      <c r="E23" s="933" t="s">
        <v>1293</v>
      </c>
      <c r="F23" s="1011">
        <v>113</v>
      </c>
      <c r="G23" s="937" t="s">
        <v>1284</v>
      </c>
      <c r="H23" s="1012">
        <v>154</v>
      </c>
      <c r="I23" s="934" t="s">
        <v>1294</v>
      </c>
      <c r="J23" s="1011">
        <v>14</v>
      </c>
      <c r="K23" s="934" t="s">
        <v>1286</v>
      </c>
      <c r="L23" s="1011">
        <v>168</v>
      </c>
      <c r="M23" s="934" t="s">
        <v>1273</v>
      </c>
      <c r="N23" s="935">
        <v>251</v>
      </c>
      <c r="O23" s="934" t="s">
        <v>1248</v>
      </c>
      <c r="P23" s="936">
        <v>30</v>
      </c>
      <c r="Q23" s="934" t="s">
        <v>1219</v>
      </c>
      <c r="R23" s="936">
        <v>281</v>
      </c>
      <c r="S23" s="937" t="s">
        <v>1248</v>
      </c>
    </row>
    <row r="24" spans="1:21" ht="19.5" customHeight="1">
      <c r="A24" s="1048">
        <v>10</v>
      </c>
      <c r="B24" s="1012">
        <v>19</v>
      </c>
      <c r="C24" s="933" t="s">
        <v>1220</v>
      </c>
      <c r="D24" s="1011">
        <v>7</v>
      </c>
      <c r="E24" s="933" t="s">
        <v>1273</v>
      </c>
      <c r="F24" s="1011">
        <v>26</v>
      </c>
      <c r="G24" s="937" t="s">
        <v>1274</v>
      </c>
      <c r="H24" s="1012">
        <v>20</v>
      </c>
      <c r="I24" s="934" t="s">
        <v>1275</v>
      </c>
      <c r="J24" s="1011">
        <v>22</v>
      </c>
      <c r="K24" s="934" t="s">
        <v>1276</v>
      </c>
      <c r="L24" s="1011">
        <v>42</v>
      </c>
      <c r="M24" s="934" t="s">
        <v>1259</v>
      </c>
      <c r="N24" s="935">
        <v>39</v>
      </c>
      <c r="O24" s="934" t="s">
        <v>1298</v>
      </c>
      <c r="P24" s="936">
        <v>29</v>
      </c>
      <c r="Q24" s="934" t="s">
        <v>1314</v>
      </c>
      <c r="R24" s="936">
        <v>68</v>
      </c>
      <c r="S24" s="937" t="s">
        <v>1277</v>
      </c>
    </row>
    <row r="25" spans="1:21" ht="19.5" customHeight="1" thickBot="1">
      <c r="A25" s="1052" t="s">
        <v>901</v>
      </c>
      <c r="B25" s="1018">
        <v>212</v>
      </c>
      <c r="C25" s="926" t="s">
        <v>1295</v>
      </c>
      <c r="D25" s="1015">
        <v>33</v>
      </c>
      <c r="E25" s="926" t="s">
        <v>1240</v>
      </c>
      <c r="F25" s="1015">
        <v>245</v>
      </c>
      <c r="G25" s="927" t="s">
        <v>1282</v>
      </c>
      <c r="H25" s="1018">
        <v>296</v>
      </c>
      <c r="I25" s="945" t="s">
        <v>1281</v>
      </c>
      <c r="J25" s="1015">
        <v>65</v>
      </c>
      <c r="K25" s="945" t="s">
        <v>1296</v>
      </c>
      <c r="L25" s="1015">
        <v>361</v>
      </c>
      <c r="M25" s="945" t="s">
        <v>1297</v>
      </c>
      <c r="N25" s="1018">
        <v>508</v>
      </c>
      <c r="O25" s="945" t="s">
        <v>1248</v>
      </c>
      <c r="P25" s="1015">
        <v>98</v>
      </c>
      <c r="Q25" s="945" t="s">
        <v>1306</v>
      </c>
      <c r="R25" s="1015">
        <v>606</v>
      </c>
      <c r="S25" s="946" t="s">
        <v>1219</v>
      </c>
    </row>
    <row r="26" spans="1:21" ht="19.5" customHeight="1" thickTop="1">
      <c r="A26" s="1061" t="s">
        <v>130</v>
      </c>
      <c r="B26" s="1016">
        <v>22</v>
      </c>
      <c r="C26" s="928" t="s">
        <v>1237</v>
      </c>
      <c r="D26" s="1013">
        <v>12</v>
      </c>
      <c r="E26" s="928" t="s">
        <v>1238</v>
      </c>
      <c r="F26" s="1013">
        <v>34</v>
      </c>
      <c r="G26" s="932" t="s">
        <v>1239</v>
      </c>
      <c r="H26" s="1016">
        <v>22</v>
      </c>
      <c r="I26" s="928" t="s">
        <v>1240</v>
      </c>
      <c r="J26" s="1013">
        <v>13</v>
      </c>
      <c r="K26" s="928" t="s">
        <v>1241</v>
      </c>
      <c r="L26" s="1013">
        <v>35</v>
      </c>
      <c r="M26" s="932" t="s">
        <v>1242</v>
      </c>
      <c r="N26" s="930">
        <v>44</v>
      </c>
      <c r="O26" s="928" t="s">
        <v>1315</v>
      </c>
      <c r="P26" s="931">
        <v>25</v>
      </c>
      <c r="Q26" s="928" t="s">
        <v>1248</v>
      </c>
      <c r="R26" s="931">
        <v>69</v>
      </c>
      <c r="S26" s="932" t="s">
        <v>1243</v>
      </c>
    </row>
    <row r="27" spans="1:21" ht="19.5" customHeight="1" thickBot="1">
      <c r="A27" s="1062" t="s">
        <v>940</v>
      </c>
      <c r="B27" s="1018">
        <v>1</v>
      </c>
      <c r="C27" s="1053" t="s">
        <v>1245</v>
      </c>
      <c r="D27" s="1015">
        <v>1</v>
      </c>
      <c r="E27" s="1053" t="s">
        <v>1272</v>
      </c>
      <c r="F27" s="1015">
        <v>2</v>
      </c>
      <c r="G27" s="1054" t="s">
        <v>1253</v>
      </c>
      <c r="H27" s="1018"/>
      <c r="I27" s="1053"/>
      <c r="J27" s="1015"/>
      <c r="K27" s="1053"/>
      <c r="L27" s="1015">
        <v>0</v>
      </c>
      <c r="M27" s="1054"/>
      <c r="N27" s="1055">
        <v>1</v>
      </c>
      <c r="O27" s="1053" t="s">
        <v>1245</v>
      </c>
      <c r="P27" s="1056">
        <v>1</v>
      </c>
      <c r="Q27" s="1053" t="s">
        <v>1272</v>
      </c>
      <c r="R27" s="1056">
        <v>2</v>
      </c>
      <c r="S27" s="1054" t="s">
        <v>1253</v>
      </c>
    </row>
    <row r="28" spans="1:21" ht="19.5" customHeight="1" thickTop="1" thickBot="1">
      <c r="A28" s="1057" t="s">
        <v>461</v>
      </c>
      <c r="B28" s="1058">
        <v>781</v>
      </c>
      <c r="C28" s="1059" t="s">
        <v>1231</v>
      </c>
      <c r="D28" s="1058">
        <v>159</v>
      </c>
      <c r="E28" s="1059" t="s">
        <v>1298</v>
      </c>
      <c r="F28" s="1058">
        <v>940</v>
      </c>
      <c r="G28" s="1060" t="s">
        <v>1225</v>
      </c>
      <c r="H28" s="1058">
        <v>1291</v>
      </c>
      <c r="I28" s="947" t="s">
        <v>1247</v>
      </c>
      <c r="J28" s="1058">
        <v>542</v>
      </c>
      <c r="K28" s="947" t="s">
        <v>1299</v>
      </c>
      <c r="L28" s="1058">
        <v>1833</v>
      </c>
      <c r="M28" s="948" t="s">
        <v>1277</v>
      </c>
      <c r="N28" s="1058">
        <v>2072</v>
      </c>
      <c r="O28" s="947" t="s">
        <v>1236</v>
      </c>
      <c r="P28" s="1058">
        <v>701</v>
      </c>
      <c r="Q28" s="947" t="s">
        <v>1246</v>
      </c>
      <c r="R28" s="1058">
        <v>2773</v>
      </c>
      <c r="S28" s="948" t="s">
        <v>1223</v>
      </c>
    </row>
    <row r="29" spans="1:21" s="1117" customFormat="1" ht="19.5" customHeight="1" thickTop="1">
      <c r="A29" s="1115"/>
      <c r="B29" s="1115"/>
      <c r="C29" s="1115"/>
      <c r="D29" s="1115"/>
      <c r="E29" s="1115"/>
      <c r="F29" s="1115"/>
      <c r="G29" s="1115"/>
      <c r="H29" s="1115"/>
      <c r="I29" s="1115"/>
      <c r="J29" s="1115"/>
      <c r="K29" s="1115"/>
      <c r="L29" s="1115"/>
      <c r="M29" s="1115"/>
      <c r="N29" s="1115"/>
      <c r="O29" s="1115"/>
      <c r="P29" s="1115"/>
      <c r="Q29" s="1115"/>
      <c r="R29" s="1115"/>
      <c r="S29" s="1115"/>
      <c r="T29" s="1116"/>
      <c r="U29" s="1116"/>
    </row>
    <row r="30" spans="1:21" ht="18" customHeight="1">
      <c r="A30" s="621" t="s">
        <v>1317</v>
      </c>
    </row>
    <row r="31" spans="1:21">
      <c r="A31" s="623" t="s">
        <v>1316</v>
      </c>
      <c r="B31" s="623"/>
      <c r="C31" s="623"/>
      <c r="D31" s="623"/>
      <c r="E31" s="623"/>
      <c r="F31" s="623"/>
      <c r="G31" s="623"/>
      <c r="H31" s="623"/>
      <c r="I31" s="623"/>
      <c r="J31" s="623"/>
      <c r="K31" s="623"/>
      <c r="L31" s="623"/>
      <c r="M31" s="623"/>
      <c r="N31" s="623"/>
      <c r="O31" s="623"/>
    </row>
    <row r="33" spans="2:12">
      <c r="B33" s="1226"/>
      <c r="C33" s="1203"/>
      <c r="D33" s="1227"/>
      <c r="E33" s="624"/>
      <c r="F33" s="624"/>
      <c r="G33" s="624"/>
      <c r="H33" s="624"/>
    </row>
    <row r="34" spans="2:12">
      <c r="B34" s="1226"/>
      <c r="C34" s="1203"/>
      <c r="D34" s="1227"/>
      <c r="E34" s="624"/>
      <c r="F34" s="624"/>
      <c r="G34" s="624"/>
      <c r="H34" s="624"/>
    </row>
    <row r="35" spans="2:12">
      <c r="B35" s="1226"/>
      <c r="C35" s="1203"/>
      <c r="D35" s="1227"/>
      <c r="E35" s="624"/>
      <c r="F35" s="624"/>
      <c r="G35" s="624"/>
      <c r="H35" s="624"/>
    </row>
    <row r="36" spans="2:12">
      <c r="B36" s="1226"/>
      <c r="C36" s="1203"/>
      <c r="D36" s="1227"/>
      <c r="E36" s="624"/>
      <c r="F36" s="624"/>
      <c r="G36" s="624"/>
      <c r="H36" s="624"/>
    </row>
    <row r="37" spans="2:12">
      <c r="B37" s="1226"/>
      <c r="C37" s="1203"/>
      <c r="D37" s="1227"/>
      <c r="E37" s="624"/>
      <c r="F37" s="624"/>
      <c r="G37" s="624"/>
      <c r="H37" s="624"/>
    </row>
    <row r="38" spans="2:12">
      <c r="B38" s="1226"/>
      <c r="C38" s="1203"/>
      <c r="D38" s="1227"/>
      <c r="E38" s="624"/>
      <c r="F38" s="624"/>
      <c r="G38" s="624"/>
      <c r="H38" s="624"/>
    </row>
    <row r="39" spans="2:12" ht="33">
      <c r="B39" s="1226"/>
      <c r="C39" s="1203"/>
      <c r="D39" s="1227"/>
      <c r="E39" s="624"/>
      <c r="F39" s="624"/>
      <c r="G39" s="624"/>
      <c r="H39" s="624"/>
      <c r="J39" s="625"/>
      <c r="L39" s="625"/>
    </row>
    <row r="40" spans="2:12">
      <c r="B40" s="1226"/>
      <c r="C40" s="1203"/>
      <c r="D40" s="1227"/>
      <c r="E40" s="624"/>
      <c r="F40" s="624"/>
      <c r="G40" s="624"/>
      <c r="H40" s="624"/>
    </row>
    <row r="41" spans="2:12">
      <c r="B41" s="1226"/>
      <c r="C41" s="1203"/>
      <c r="D41" s="1227"/>
      <c r="E41" s="624"/>
      <c r="F41" s="624"/>
      <c r="G41" s="624"/>
      <c r="H41" s="624"/>
    </row>
    <row r="42" spans="2:12">
      <c r="B42" s="624"/>
      <c r="C42" s="624"/>
      <c r="D42" s="624"/>
      <c r="E42" s="624"/>
      <c r="F42" s="624"/>
      <c r="G42" s="624"/>
      <c r="H42" s="624"/>
    </row>
    <row r="43" spans="2:12">
      <c r="B43" s="624"/>
      <c r="C43" s="624"/>
      <c r="D43" s="624"/>
      <c r="E43" s="624"/>
      <c r="F43" s="624"/>
      <c r="G43" s="624"/>
      <c r="H43" s="624"/>
    </row>
    <row r="44" spans="2:12">
      <c r="B44" s="624"/>
      <c r="C44" s="624"/>
      <c r="D44" s="624"/>
      <c r="E44" s="624"/>
      <c r="F44" s="624"/>
      <c r="G44" s="624"/>
      <c r="H44" s="624"/>
    </row>
    <row r="45" spans="2:12">
      <c r="B45" s="624"/>
      <c r="C45" s="624"/>
      <c r="D45" s="624"/>
      <c r="E45" s="624"/>
      <c r="F45" s="624"/>
      <c r="G45" s="624"/>
      <c r="H45" s="624"/>
    </row>
    <row r="46" spans="2:12">
      <c r="B46" s="624"/>
      <c r="C46" s="624"/>
      <c r="D46" s="624"/>
      <c r="E46" s="624"/>
      <c r="F46" s="624"/>
      <c r="G46" s="624"/>
      <c r="H46" s="624"/>
    </row>
    <row r="47" spans="2:12">
      <c r="B47" s="624"/>
      <c r="C47" s="624"/>
      <c r="D47" s="624"/>
      <c r="E47" s="624"/>
      <c r="F47" s="624"/>
      <c r="G47" s="624"/>
      <c r="H47" s="624"/>
    </row>
    <row r="48" spans="2:12">
      <c r="B48" s="624"/>
      <c r="C48" s="624"/>
      <c r="D48" s="624"/>
      <c r="E48" s="624"/>
      <c r="F48" s="624"/>
      <c r="G48" s="624"/>
      <c r="H48" s="624"/>
    </row>
    <row r="49" spans="2:8">
      <c r="B49" s="624"/>
      <c r="C49" s="624"/>
      <c r="D49" s="624"/>
      <c r="E49" s="624"/>
      <c r="F49" s="624"/>
      <c r="G49" s="624"/>
      <c r="H49" s="624"/>
    </row>
    <row r="50" spans="2:8">
      <c r="B50" s="624"/>
      <c r="C50" s="624"/>
      <c r="D50" s="624"/>
      <c r="E50" s="624"/>
      <c r="F50" s="624"/>
      <c r="G50" s="624"/>
      <c r="H50" s="624"/>
    </row>
  </sheetData>
  <mergeCells count="3">
    <mergeCell ref="P1:S1"/>
    <mergeCell ref="B5:G5"/>
    <mergeCell ref="N5:S5"/>
  </mergeCells>
  <pageMargins left="0.39370078740157483" right="0.39370078740157483" top="0.59055118110236227" bottom="0.59055118110236227" header="0.51181102362204722" footer="0.51181102362204722"/>
  <pageSetup paperSize="9" scale="76" orientation="landscape" r:id="rId1"/>
  <headerFooter alignWithMargins="0">
    <oddHeader>&amp;L&amp;"Arial,Gras"DGRH A1-1&amp;RJuin 2013</oddHeader>
    <oddFooter>&amp;R&amp;P</oddFooter>
  </headerFooter>
  <drawing r:id="rId2"/>
</worksheet>
</file>

<file path=xl/worksheets/sheet38.xml><?xml version="1.0" encoding="utf-8"?>
<worksheet xmlns="http://schemas.openxmlformats.org/spreadsheetml/2006/main" xmlns:r="http://schemas.openxmlformats.org/officeDocument/2006/relationships">
  <sheetPr codeName="Feuil30" enableFormatConditionsCalculation="0"/>
  <dimension ref="A1:BG283"/>
  <sheetViews>
    <sheetView showZeros="0" zoomScale="70" zoomScaleNormal="70" workbookViewId="0">
      <selection activeCell="F25" sqref="F25"/>
    </sheetView>
  </sheetViews>
  <sheetFormatPr baseColWidth="10" defaultRowHeight="15.75"/>
  <cols>
    <col min="1" max="1" width="5.85546875" style="147" customWidth="1"/>
    <col min="2" max="2" width="19" style="147" customWidth="1"/>
    <col min="3" max="5" width="11.85546875" style="147" customWidth="1"/>
    <col min="6" max="6" width="11.28515625" style="147" customWidth="1"/>
    <col min="7" max="7" width="15.7109375" style="149" customWidth="1"/>
    <col min="8" max="9" width="15.7109375" style="150" customWidth="1"/>
    <col min="10" max="10" width="5.85546875" style="147" customWidth="1"/>
    <col min="11" max="13" width="10.7109375" style="147" customWidth="1"/>
    <col min="14" max="14" width="10.7109375" style="129" customWidth="1"/>
    <col min="15" max="20" width="10.7109375" style="147" customWidth="1"/>
    <col min="21" max="21" width="12" style="147" customWidth="1"/>
    <col min="22" max="30" width="12.7109375" style="147" customWidth="1"/>
    <col min="31" max="31" width="7.7109375" style="147" customWidth="1"/>
    <col min="32" max="34" width="8.42578125" style="147" customWidth="1"/>
    <col min="35" max="35" width="8.42578125" style="190" customWidth="1"/>
    <col min="36" max="36" width="8.42578125" style="156" customWidth="1"/>
    <col min="37" max="37" width="8.42578125" style="190" customWidth="1"/>
    <col min="38" max="38" width="8.42578125" style="196" customWidth="1"/>
    <col min="39" max="39" width="8.42578125" style="167" customWidth="1"/>
    <col min="40" max="40" width="8.42578125" style="156" customWidth="1"/>
    <col min="41" max="41" width="5.140625" style="167" customWidth="1"/>
    <col min="42" max="42" width="17.7109375" style="156" customWidth="1"/>
    <col min="43" max="43" width="11.85546875" style="167" customWidth="1"/>
    <col min="44" max="44" width="17.7109375" style="156" customWidth="1"/>
    <col min="45" max="45" width="11.85546875" style="167" customWidth="1"/>
    <col min="46" max="46" width="17.7109375" style="156" customWidth="1"/>
    <col min="47" max="47" width="11.85546875" style="167" customWidth="1"/>
    <col min="48" max="48" width="17.7109375" style="156" customWidth="1"/>
    <col min="49" max="49" width="11.85546875" style="167" customWidth="1"/>
    <col min="50" max="50" width="17.7109375" style="156" customWidth="1"/>
    <col min="51" max="51" width="11.85546875" style="167" customWidth="1"/>
    <col min="52" max="52" width="17.7109375" style="156" customWidth="1"/>
    <col min="53" max="53" width="11.85546875" style="167" customWidth="1"/>
    <col min="54" max="54" width="17.7109375" style="156" customWidth="1"/>
    <col min="55" max="55" width="11.85546875" style="167" customWidth="1"/>
    <col min="56" max="56" width="17.7109375" style="156" customWidth="1"/>
    <col min="57" max="57" width="11.85546875" style="147" customWidth="1"/>
    <col min="58" max="59" width="11.42578125" style="147"/>
    <col min="60" max="60" width="11.85546875" style="147" customWidth="1"/>
    <col min="61" max="16384" width="11.42578125" style="147"/>
  </cols>
  <sheetData>
    <row r="1" spans="1:59" s="130" customFormat="1" ht="15.75" customHeight="1">
      <c r="A1" s="147"/>
      <c r="B1" s="147"/>
      <c r="C1" s="147"/>
      <c r="D1" s="147"/>
      <c r="E1" s="147"/>
      <c r="F1" s="147"/>
      <c r="G1" s="149"/>
      <c r="H1" s="150"/>
      <c r="I1" s="150"/>
      <c r="J1" s="147"/>
      <c r="K1" s="147"/>
      <c r="L1" s="147"/>
      <c r="M1" s="147"/>
      <c r="N1" s="147"/>
      <c r="O1" s="129"/>
      <c r="P1" s="147"/>
      <c r="Q1" s="147"/>
      <c r="R1" s="147"/>
      <c r="S1" s="147"/>
      <c r="T1" s="147"/>
      <c r="U1" s="147"/>
      <c r="V1" s="147"/>
      <c r="W1" s="147"/>
      <c r="X1" s="147"/>
      <c r="Y1" s="147"/>
      <c r="Z1" s="147"/>
      <c r="AA1" s="147"/>
      <c r="AB1" s="147"/>
      <c r="AC1" s="147"/>
      <c r="AD1" s="147"/>
      <c r="AE1" s="147"/>
      <c r="AF1" s="147"/>
      <c r="AG1" s="147"/>
      <c r="AH1" s="147"/>
      <c r="AI1" s="147"/>
      <c r="AJ1" s="147"/>
      <c r="AK1" s="147"/>
      <c r="AL1" s="190"/>
      <c r="AM1" s="156"/>
      <c r="AN1" s="190"/>
      <c r="AO1" s="326"/>
      <c r="AP1" s="167"/>
      <c r="AQ1" s="156"/>
      <c r="AR1" s="167"/>
      <c r="AS1" s="156"/>
      <c r="AT1" s="167"/>
      <c r="AU1" s="156"/>
      <c r="AV1" s="167"/>
      <c r="AW1" s="156"/>
      <c r="AX1" s="167"/>
      <c r="AY1" s="156"/>
      <c r="AZ1" s="167"/>
      <c r="BA1" s="156"/>
      <c r="BB1" s="167"/>
      <c r="BC1" s="156"/>
      <c r="BD1" s="167"/>
      <c r="BE1" s="156"/>
      <c r="BF1" s="167"/>
      <c r="BG1" s="156"/>
    </row>
    <row r="2" spans="1:59" ht="15.75" customHeight="1">
      <c r="N2" s="147"/>
      <c r="O2" s="129"/>
      <c r="AI2" s="147"/>
      <c r="AJ2" s="147"/>
      <c r="AK2" s="147"/>
      <c r="AL2" s="190"/>
      <c r="AM2" s="156"/>
      <c r="AN2" s="190"/>
      <c r="AO2" s="326"/>
      <c r="AP2" s="167"/>
      <c r="AQ2" s="156"/>
      <c r="AR2" s="167"/>
      <c r="AS2" s="156"/>
      <c r="AT2" s="167"/>
      <c r="AU2" s="156"/>
      <c r="AV2" s="167"/>
      <c r="AW2" s="156"/>
      <c r="AX2" s="167"/>
      <c r="AY2" s="156"/>
      <c r="AZ2" s="167"/>
      <c r="BA2" s="156"/>
      <c r="BB2" s="167"/>
      <c r="BC2" s="156"/>
      <c r="BD2" s="167"/>
      <c r="BE2" s="156"/>
      <c r="BF2" s="167"/>
      <c r="BG2" s="156"/>
    </row>
    <row r="3" spans="1:59" ht="21.75" customHeight="1">
      <c r="B3" s="1973" t="s">
        <v>965</v>
      </c>
      <c r="C3" s="1973"/>
      <c r="D3" s="1973"/>
      <c r="E3" s="1973"/>
      <c r="F3" s="1973"/>
      <c r="G3" s="1973"/>
      <c r="H3" s="1973"/>
      <c r="I3" s="1973"/>
      <c r="N3" s="147"/>
      <c r="O3" s="129"/>
      <c r="AI3" s="147"/>
      <c r="AJ3" s="147"/>
      <c r="AK3" s="147"/>
      <c r="AL3" s="190"/>
      <c r="AM3" s="156"/>
      <c r="AN3" s="190"/>
      <c r="AO3" s="326"/>
      <c r="AP3" s="167"/>
      <c r="AQ3" s="156"/>
      <c r="AR3" s="167"/>
      <c r="AS3" s="156"/>
      <c r="AT3" s="167"/>
      <c r="AU3" s="156"/>
      <c r="AV3" s="167"/>
      <c r="AW3" s="156"/>
      <c r="AX3" s="167"/>
      <c r="AY3" s="156"/>
      <c r="AZ3" s="167"/>
      <c r="BA3" s="156"/>
      <c r="BB3" s="167"/>
      <c r="BC3" s="156"/>
      <c r="BD3" s="167"/>
      <c r="BE3" s="156"/>
      <c r="BF3" s="167"/>
      <c r="BG3" s="156"/>
    </row>
    <row r="4" spans="1:59" ht="21.75" customHeight="1">
      <c r="B4" s="971" t="s">
        <v>1429</v>
      </c>
      <c r="C4" s="972"/>
      <c r="D4" s="972"/>
      <c r="E4" s="972"/>
      <c r="F4" s="972"/>
      <c r="G4" s="972"/>
      <c r="H4" s="972"/>
      <c r="I4" s="972"/>
      <c r="N4" s="147"/>
      <c r="O4" s="129"/>
      <c r="V4" s="1873" t="s">
        <v>387</v>
      </c>
      <c r="W4" s="1873"/>
      <c r="X4" s="1873"/>
      <c r="Y4" s="1873"/>
      <c r="Z4" s="1873"/>
      <c r="AA4" s="1873"/>
      <c r="AB4" s="1873"/>
      <c r="AC4" s="1873"/>
      <c r="AD4" s="1873"/>
      <c r="AI4" s="147"/>
      <c r="AJ4" s="147"/>
      <c r="AK4" s="147"/>
      <c r="AL4" s="190"/>
      <c r="AM4" s="156"/>
      <c r="AN4" s="190"/>
      <c r="AO4" s="326"/>
      <c r="AP4" s="167"/>
      <c r="AQ4" s="156"/>
      <c r="AR4" s="167"/>
      <c r="AS4" s="156"/>
      <c r="AT4" s="167"/>
      <c r="AU4" s="156"/>
      <c r="AV4" s="167"/>
      <c r="AW4" s="156"/>
      <c r="AX4" s="167"/>
      <c r="AY4" s="156"/>
      <c r="AZ4" s="167"/>
      <c r="BA4" s="156"/>
      <c r="BB4" s="167"/>
      <c r="BC4" s="156"/>
      <c r="BD4" s="167"/>
      <c r="BE4" s="156"/>
      <c r="BF4" s="167"/>
      <c r="BG4" s="156"/>
    </row>
    <row r="5" spans="1:59" ht="15.75" customHeight="1">
      <c r="B5" s="371"/>
      <c r="C5" s="372"/>
      <c r="D5" s="372"/>
      <c r="E5" s="372"/>
      <c r="F5" s="372"/>
      <c r="G5" s="372"/>
      <c r="H5" s="372"/>
      <c r="I5" s="424" t="s">
        <v>951</v>
      </c>
      <c r="K5" s="126" t="s">
        <v>766</v>
      </c>
      <c r="L5" s="127"/>
      <c r="M5" s="127"/>
      <c r="N5" s="127"/>
      <c r="O5" s="128"/>
      <c r="P5" s="128"/>
      <c r="Q5" s="128"/>
      <c r="R5" s="128"/>
      <c r="S5" s="128"/>
      <c r="T5" s="128"/>
      <c r="U5" s="129"/>
      <c r="V5" s="1873"/>
      <c r="W5" s="1873"/>
      <c r="X5" s="1873"/>
      <c r="Y5" s="1873"/>
      <c r="Z5" s="1873"/>
      <c r="AA5" s="1873"/>
      <c r="AB5" s="1873"/>
      <c r="AC5" s="1873"/>
      <c r="AD5" s="1873"/>
      <c r="AE5" s="130"/>
      <c r="AF5" s="131" t="s">
        <v>551</v>
      </c>
      <c r="AG5" s="130"/>
      <c r="AH5" s="130"/>
      <c r="AI5" s="130"/>
      <c r="AJ5" s="130"/>
      <c r="AK5" s="130"/>
      <c r="AL5" s="130"/>
      <c r="AM5" s="130"/>
      <c r="AN5" s="130"/>
      <c r="AO5" s="327"/>
      <c r="AP5" s="133" t="s">
        <v>767</v>
      </c>
      <c r="AQ5" s="134"/>
      <c r="AR5" s="133" t="s">
        <v>767</v>
      </c>
      <c r="AS5" s="134"/>
      <c r="AT5" s="133" t="s">
        <v>767</v>
      </c>
      <c r="AU5" s="134"/>
      <c r="AV5" s="133" t="s">
        <v>767</v>
      </c>
      <c r="AW5" s="134"/>
      <c r="AX5" s="133" t="s">
        <v>767</v>
      </c>
      <c r="AY5" s="134"/>
      <c r="AZ5" s="133" t="s">
        <v>767</v>
      </c>
      <c r="BA5" s="134"/>
      <c r="BB5" s="133" t="s">
        <v>767</v>
      </c>
      <c r="BC5" s="134"/>
      <c r="BD5" s="133" t="s">
        <v>767</v>
      </c>
      <c r="BE5" s="134"/>
      <c r="BF5" s="133" t="s">
        <v>767</v>
      </c>
      <c r="BG5" s="134"/>
    </row>
    <row r="6" spans="1:59" ht="15.75" customHeight="1">
      <c r="B6" s="371"/>
      <c r="C6" s="372"/>
      <c r="D6" s="372"/>
      <c r="E6" s="372"/>
      <c r="F6" s="372"/>
      <c r="G6" s="372"/>
      <c r="H6" s="372"/>
      <c r="I6" s="372"/>
      <c r="K6" s="328"/>
      <c r="L6" s="1873" t="s">
        <v>466</v>
      </c>
      <c r="M6" s="1873"/>
      <c r="N6" s="1873"/>
      <c r="O6" s="1873" t="s">
        <v>11</v>
      </c>
      <c r="P6" s="1873"/>
      <c r="Q6" s="1873"/>
      <c r="R6" s="1873" t="s">
        <v>376</v>
      </c>
      <c r="S6" s="1873"/>
      <c r="T6" s="1873"/>
      <c r="U6" s="129"/>
      <c r="V6" s="214" t="s">
        <v>550</v>
      </c>
      <c r="W6" s="215"/>
      <c r="X6" s="213"/>
      <c r="Y6" s="216" t="s">
        <v>375</v>
      </c>
      <c r="Z6" s="216"/>
      <c r="AA6" s="213"/>
      <c r="AB6" s="216" t="s">
        <v>376</v>
      </c>
      <c r="AC6" s="216"/>
      <c r="AD6" s="213"/>
      <c r="AE6" s="141"/>
      <c r="AF6" s="142" t="s">
        <v>550</v>
      </c>
      <c r="AG6" s="143"/>
      <c r="AH6" s="142"/>
      <c r="AI6" s="142" t="s">
        <v>112</v>
      </c>
      <c r="AJ6" s="143"/>
      <c r="AK6" s="144"/>
      <c r="AL6" s="142" t="s">
        <v>376</v>
      </c>
      <c r="AM6" s="143"/>
      <c r="AN6" s="144"/>
      <c r="AO6" s="329"/>
      <c r="AP6" s="145"/>
      <c r="AQ6" s="146"/>
      <c r="AR6" s="145"/>
      <c r="AS6" s="146"/>
      <c r="AT6" s="145"/>
      <c r="AU6" s="146"/>
      <c r="AV6" s="145"/>
      <c r="AW6" s="146"/>
      <c r="AX6" s="145"/>
      <c r="AY6" s="146"/>
      <c r="AZ6" s="145"/>
      <c r="BA6" s="146"/>
      <c r="BB6" s="145"/>
      <c r="BC6" s="134"/>
      <c r="BD6" s="145"/>
      <c r="BE6" s="146"/>
      <c r="BF6" s="145"/>
      <c r="BG6" s="146"/>
    </row>
    <row r="7" spans="1:59" ht="23.25" customHeight="1">
      <c r="B7" s="124"/>
      <c r="C7" s="124"/>
      <c r="D7" s="124"/>
      <c r="E7" s="124"/>
      <c r="F7" s="124"/>
      <c r="G7" s="124"/>
      <c r="H7" s="124"/>
      <c r="I7" s="124"/>
      <c r="J7" s="135"/>
      <c r="K7" s="333" t="s">
        <v>390</v>
      </c>
      <c r="L7" s="334" t="s">
        <v>381</v>
      </c>
      <c r="M7" s="335" t="s">
        <v>382</v>
      </c>
      <c r="N7" s="336" t="s">
        <v>113</v>
      </c>
      <c r="O7" s="334" t="s">
        <v>383</v>
      </c>
      <c r="P7" s="335" t="s">
        <v>384</v>
      </c>
      <c r="Q7" s="336" t="s">
        <v>114</v>
      </c>
      <c r="R7" s="334" t="s">
        <v>385</v>
      </c>
      <c r="S7" s="335" t="s">
        <v>386</v>
      </c>
      <c r="T7" s="336" t="s">
        <v>115</v>
      </c>
      <c r="U7" s="129"/>
      <c r="V7" s="139" t="s">
        <v>390</v>
      </c>
      <c r="W7" s="139" t="s">
        <v>548</v>
      </c>
      <c r="X7" s="139" t="s">
        <v>547</v>
      </c>
      <c r="Y7" s="139" t="s">
        <v>390</v>
      </c>
      <c r="Z7" s="139" t="s">
        <v>548</v>
      </c>
      <c r="AA7" s="139" t="s">
        <v>547</v>
      </c>
      <c r="AB7" s="139" t="s">
        <v>390</v>
      </c>
      <c r="AC7" s="139" t="s">
        <v>548</v>
      </c>
      <c r="AD7" s="139" t="s">
        <v>547</v>
      </c>
      <c r="AE7" s="141"/>
      <c r="AF7" s="143" t="s">
        <v>548</v>
      </c>
      <c r="AG7" s="143" t="s">
        <v>547</v>
      </c>
      <c r="AH7" s="142" t="s">
        <v>550</v>
      </c>
      <c r="AI7" s="143" t="s">
        <v>548</v>
      </c>
      <c r="AJ7" s="143" t="s">
        <v>547</v>
      </c>
      <c r="AK7" s="142" t="s">
        <v>550</v>
      </c>
      <c r="AL7" s="143" t="s">
        <v>548</v>
      </c>
      <c r="AM7" s="143" t="s">
        <v>547</v>
      </c>
      <c r="AN7" s="142" t="s">
        <v>550</v>
      </c>
      <c r="AO7" s="337"/>
      <c r="AP7" s="154" t="s">
        <v>116</v>
      </c>
      <c r="AQ7" s="155"/>
      <c r="AR7" s="154" t="s">
        <v>117</v>
      </c>
      <c r="AS7" s="155"/>
      <c r="AT7" s="154" t="s">
        <v>550</v>
      </c>
      <c r="AU7" s="155"/>
      <c r="AV7" s="154" t="s">
        <v>118</v>
      </c>
      <c r="AW7" s="155"/>
      <c r="AX7" s="154" t="s">
        <v>119</v>
      </c>
      <c r="AY7" s="155"/>
      <c r="AZ7" s="154" t="s">
        <v>112</v>
      </c>
      <c r="BA7" s="155"/>
      <c r="BB7" s="154" t="s">
        <v>120</v>
      </c>
      <c r="BC7" s="146"/>
      <c r="BD7" s="154" t="s">
        <v>121</v>
      </c>
      <c r="BE7" s="155"/>
      <c r="BF7" s="154" t="s">
        <v>376</v>
      </c>
      <c r="BG7" s="156"/>
    </row>
    <row r="8" spans="1:59" ht="23.25" customHeight="1">
      <c r="B8" s="330"/>
      <c r="C8" s="1985" t="s">
        <v>389</v>
      </c>
      <c r="D8" s="1985"/>
      <c r="E8" s="1985"/>
      <c r="F8" s="331"/>
      <c r="G8" s="330"/>
      <c r="H8" s="332"/>
      <c r="I8" s="332"/>
      <c r="K8" s="342" t="s">
        <v>60</v>
      </c>
      <c r="L8" s="720"/>
      <c r="M8" s="721"/>
      <c r="N8" s="722"/>
      <c r="O8" s="720"/>
      <c r="P8" s="721"/>
      <c r="Q8" s="722"/>
      <c r="R8" s="720"/>
      <c r="S8" s="721"/>
      <c r="T8" s="722"/>
      <c r="U8" s="129"/>
      <c r="V8" s="163" t="s">
        <v>60</v>
      </c>
      <c r="W8" s="164">
        <v>0</v>
      </c>
      <c r="X8" s="164">
        <v>0</v>
      </c>
      <c r="Y8" s="163" t="s">
        <v>60</v>
      </c>
      <c r="Z8" s="164">
        <v>0</v>
      </c>
      <c r="AA8" s="164">
        <v>0</v>
      </c>
      <c r="AB8" s="163" t="s">
        <v>60</v>
      </c>
      <c r="AC8" s="164">
        <v>0</v>
      </c>
      <c r="AD8" s="164">
        <v>0</v>
      </c>
      <c r="AE8" s="141"/>
      <c r="AF8" s="165">
        <v>0</v>
      </c>
      <c r="AG8" s="165">
        <v>0</v>
      </c>
      <c r="AH8" s="166">
        <v>0</v>
      </c>
      <c r="AI8" s="165">
        <v>0</v>
      </c>
      <c r="AJ8" s="165">
        <v>0</v>
      </c>
      <c r="AK8" s="166">
        <v>0</v>
      </c>
      <c r="AL8" s="165">
        <v>0</v>
      </c>
      <c r="AM8" s="165">
        <v>0</v>
      </c>
      <c r="AN8" s="166">
        <v>0</v>
      </c>
      <c r="AO8" s="337"/>
      <c r="AP8" s="167">
        <v>0</v>
      </c>
      <c r="AQ8" s="168">
        <v>0</v>
      </c>
      <c r="AR8" s="167">
        <v>0</v>
      </c>
      <c r="AS8" s="168">
        <v>0</v>
      </c>
      <c r="AT8" s="169">
        <v>0</v>
      </c>
      <c r="AU8" s="168">
        <v>0</v>
      </c>
      <c r="AV8" s="167">
        <v>0</v>
      </c>
      <c r="AW8" s="168">
        <v>0</v>
      </c>
      <c r="AX8" s="167">
        <v>0</v>
      </c>
      <c r="AY8" s="168">
        <v>0</v>
      </c>
      <c r="AZ8" s="169">
        <v>0</v>
      </c>
      <c r="BA8" s="168">
        <v>0</v>
      </c>
      <c r="BB8" s="167">
        <v>0</v>
      </c>
      <c r="BC8" s="168">
        <v>0</v>
      </c>
      <c r="BD8" s="167">
        <v>0</v>
      </c>
      <c r="BE8" s="168">
        <v>0</v>
      </c>
      <c r="BF8" s="169">
        <v>0</v>
      </c>
      <c r="BG8" s="168">
        <v>0</v>
      </c>
    </row>
    <row r="9" spans="1:59" ht="23.25" customHeight="1">
      <c r="A9" s="130"/>
      <c r="B9" s="338" t="s">
        <v>122</v>
      </c>
      <c r="C9" s="339" t="s">
        <v>548</v>
      </c>
      <c r="D9" s="339" t="s">
        <v>547</v>
      </c>
      <c r="E9" s="340" t="s">
        <v>550</v>
      </c>
      <c r="F9" s="341"/>
      <c r="G9" s="330"/>
      <c r="H9" s="332"/>
      <c r="I9" s="332"/>
      <c r="K9" s="342" t="s">
        <v>62</v>
      </c>
      <c r="L9" s="720"/>
      <c r="M9" s="721"/>
      <c r="N9" s="722"/>
      <c r="O9" s="720"/>
      <c r="P9" s="721"/>
      <c r="Q9" s="722"/>
      <c r="R9" s="720"/>
      <c r="S9" s="721"/>
      <c r="T9" s="722"/>
      <c r="U9" s="129"/>
      <c r="V9" s="163" t="s">
        <v>62</v>
      </c>
      <c r="W9" s="164">
        <v>0</v>
      </c>
      <c r="X9" s="164">
        <v>0</v>
      </c>
      <c r="Y9" s="163" t="s">
        <v>62</v>
      </c>
      <c r="Z9" s="164">
        <v>0</v>
      </c>
      <c r="AA9" s="164">
        <v>0</v>
      </c>
      <c r="AB9" s="163" t="s">
        <v>62</v>
      </c>
      <c r="AC9" s="164">
        <v>0</v>
      </c>
      <c r="AD9" s="164">
        <v>0</v>
      </c>
      <c r="AE9" s="141"/>
      <c r="AF9" s="165">
        <v>0</v>
      </c>
      <c r="AG9" s="165">
        <v>0</v>
      </c>
      <c r="AH9" s="166">
        <v>0</v>
      </c>
      <c r="AI9" s="165">
        <v>0</v>
      </c>
      <c r="AJ9" s="165">
        <v>0</v>
      </c>
      <c r="AK9" s="166">
        <v>0</v>
      </c>
      <c r="AL9" s="165">
        <v>0</v>
      </c>
      <c r="AM9" s="165">
        <v>0</v>
      </c>
      <c r="AN9" s="166">
        <v>0</v>
      </c>
      <c r="AO9" s="337"/>
      <c r="AP9" s="167">
        <v>0</v>
      </c>
      <c r="AQ9" s="168">
        <v>0</v>
      </c>
      <c r="AR9" s="167">
        <v>0</v>
      </c>
      <c r="AS9" s="168">
        <v>0</v>
      </c>
      <c r="AT9" s="169">
        <v>0</v>
      </c>
      <c r="AU9" s="168">
        <v>0</v>
      </c>
      <c r="AV9" s="167">
        <v>0</v>
      </c>
      <c r="AW9" s="168">
        <v>0</v>
      </c>
      <c r="AX9" s="167">
        <v>0</v>
      </c>
      <c r="AY9" s="168">
        <v>0</v>
      </c>
      <c r="AZ9" s="169">
        <v>0</v>
      </c>
      <c r="BA9" s="168">
        <v>0</v>
      </c>
      <c r="BB9" s="167">
        <v>0</v>
      </c>
      <c r="BC9" s="168">
        <v>0</v>
      </c>
      <c r="BD9" s="167">
        <v>0</v>
      </c>
      <c r="BE9" s="168">
        <v>0</v>
      </c>
      <c r="BF9" s="169">
        <v>0</v>
      </c>
      <c r="BG9" s="168">
        <v>0</v>
      </c>
    </row>
    <row r="10" spans="1:59" ht="23.25" customHeight="1">
      <c r="A10" s="135"/>
      <c r="B10" s="346" t="s">
        <v>397</v>
      </c>
      <c r="C10" s="347">
        <v>16</v>
      </c>
      <c r="D10" s="347">
        <v>4</v>
      </c>
      <c r="E10" s="347">
        <v>20</v>
      </c>
      <c r="F10" s="348"/>
      <c r="G10" s="1987" t="s">
        <v>389</v>
      </c>
      <c r="H10" s="1987"/>
      <c r="I10" s="1987"/>
      <c r="K10" s="342" t="s">
        <v>64</v>
      </c>
      <c r="L10" s="720"/>
      <c r="M10" s="721"/>
      <c r="N10" s="722"/>
      <c r="O10" s="720"/>
      <c r="P10" s="721"/>
      <c r="Q10" s="722"/>
      <c r="R10" s="720"/>
      <c r="S10" s="721"/>
      <c r="T10" s="722"/>
      <c r="U10" s="129"/>
      <c r="V10" s="163" t="s">
        <v>64</v>
      </c>
      <c r="W10" s="164">
        <v>0</v>
      </c>
      <c r="X10" s="164">
        <v>0</v>
      </c>
      <c r="Y10" s="163" t="s">
        <v>64</v>
      </c>
      <c r="Z10" s="164">
        <v>0</v>
      </c>
      <c r="AA10" s="164">
        <v>0</v>
      </c>
      <c r="AB10" s="163" t="s">
        <v>64</v>
      </c>
      <c r="AC10" s="164">
        <v>0</v>
      </c>
      <c r="AD10" s="164">
        <v>0</v>
      </c>
      <c r="AE10" s="141"/>
      <c r="AF10" s="165">
        <v>0</v>
      </c>
      <c r="AG10" s="165">
        <v>0</v>
      </c>
      <c r="AH10" s="166">
        <v>0</v>
      </c>
      <c r="AI10" s="165">
        <v>0</v>
      </c>
      <c r="AJ10" s="165">
        <v>0</v>
      </c>
      <c r="AK10" s="166">
        <v>0</v>
      </c>
      <c r="AL10" s="165">
        <v>0</v>
      </c>
      <c r="AM10" s="165">
        <v>0</v>
      </c>
      <c r="AN10" s="166">
        <v>0</v>
      </c>
      <c r="AO10" s="337"/>
      <c r="AP10" s="167">
        <v>0</v>
      </c>
      <c r="AQ10" s="168">
        <v>0</v>
      </c>
      <c r="AR10" s="167">
        <v>0</v>
      </c>
      <c r="AS10" s="168">
        <v>0</v>
      </c>
      <c r="AT10" s="169">
        <v>0</v>
      </c>
      <c r="AU10" s="168">
        <v>0</v>
      </c>
      <c r="AV10" s="167">
        <v>0</v>
      </c>
      <c r="AW10" s="168">
        <v>0</v>
      </c>
      <c r="AX10" s="167">
        <v>0</v>
      </c>
      <c r="AY10" s="168">
        <v>0</v>
      </c>
      <c r="AZ10" s="169">
        <v>0</v>
      </c>
      <c r="BA10" s="168">
        <v>0</v>
      </c>
      <c r="BB10" s="167">
        <v>0</v>
      </c>
      <c r="BC10" s="168">
        <v>0</v>
      </c>
      <c r="BD10" s="167">
        <v>0</v>
      </c>
      <c r="BE10" s="168">
        <v>0</v>
      </c>
      <c r="BF10" s="169">
        <v>0</v>
      </c>
      <c r="BG10" s="168">
        <v>0</v>
      </c>
    </row>
    <row r="11" spans="1:59" ht="23.25" customHeight="1">
      <c r="B11" s="346" t="s">
        <v>398</v>
      </c>
      <c r="C11" s="347">
        <v>89</v>
      </c>
      <c r="D11" s="347">
        <v>48</v>
      </c>
      <c r="E11" s="347">
        <v>137</v>
      </c>
      <c r="F11" s="348"/>
      <c r="G11" s="339" t="s">
        <v>865</v>
      </c>
      <c r="H11" s="339" t="s">
        <v>866</v>
      </c>
      <c r="I11" s="340" t="s">
        <v>550</v>
      </c>
      <c r="K11" s="342" t="s">
        <v>79</v>
      </c>
      <c r="L11" s="720"/>
      <c r="M11" s="721"/>
      <c r="N11" s="722"/>
      <c r="O11" s="720"/>
      <c r="P11" s="721"/>
      <c r="Q11" s="722"/>
      <c r="R11" s="720"/>
      <c r="S11" s="721"/>
      <c r="T11" s="722"/>
      <c r="U11" s="129"/>
      <c r="V11" s="163" t="s">
        <v>79</v>
      </c>
      <c r="W11" s="164">
        <v>0</v>
      </c>
      <c r="X11" s="164">
        <v>0</v>
      </c>
      <c r="Y11" s="163" t="s">
        <v>79</v>
      </c>
      <c r="Z11" s="164">
        <v>0</v>
      </c>
      <c r="AA11" s="164">
        <v>0</v>
      </c>
      <c r="AB11" s="163" t="s">
        <v>79</v>
      </c>
      <c r="AC11" s="164">
        <v>0</v>
      </c>
      <c r="AD11" s="164">
        <v>0</v>
      </c>
      <c r="AE11" s="141"/>
      <c r="AF11" s="165">
        <v>0</v>
      </c>
      <c r="AG11" s="165">
        <v>0</v>
      </c>
      <c r="AH11" s="166">
        <v>0</v>
      </c>
      <c r="AI11" s="165">
        <v>0</v>
      </c>
      <c r="AJ11" s="165">
        <v>0</v>
      </c>
      <c r="AK11" s="166">
        <v>0</v>
      </c>
      <c r="AL11" s="165">
        <v>0</v>
      </c>
      <c r="AM11" s="165">
        <v>0</v>
      </c>
      <c r="AN11" s="166">
        <v>0</v>
      </c>
      <c r="AO11" s="337"/>
      <c r="AP11" s="167">
        <v>0</v>
      </c>
      <c r="AQ11" s="168">
        <v>0</v>
      </c>
      <c r="AR11" s="167">
        <v>0</v>
      </c>
      <c r="AS11" s="168">
        <v>0</v>
      </c>
      <c r="AT11" s="169">
        <v>0</v>
      </c>
      <c r="AU11" s="168">
        <v>0</v>
      </c>
      <c r="AV11" s="167">
        <v>0</v>
      </c>
      <c r="AW11" s="168">
        <v>0</v>
      </c>
      <c r="AX11" s="167">
        <v>0</v>
      </c>
      <c r="AY11" s="168">
        <v>0</v>
      </c>
      <c r="AZ11" s="169">
        <v>0</v>
      </c>
      <c r="BA11" s="168">
        <v>0</v>
      </c>
      <c r="BB11" s="167">
        <v>0</v>
      </c>
      <c r="BC11" s="168">
        <v>0</v>
      </c>
      <c r="BD11" s="167">
        <v>0</v>
      </c>
      <c r="BE11" s="168">
        <v>0</v>
      </c>
      <c r="BF11" s="169">
        <v>0</v>
      </c>
      <c r="BG11" s="168">
        <v>0</v>
      </c>
    </row>
    <row r="12" spans="1:59" ht="23.25" customHeight="1">
      <c r="B12" s="346" t="s">
        <v>401</v>
      </c>
      <c r="C12" s="347">
        <v>176</v>
      </c>
      <c r="D12" s="347">
        <v>74</v>
      </c>
      <c r="E12" s="347">
        <v>250</v>
      </c>
      <c r="F12" s="348"/>
      <c r="G12" s="352">
        <v>0.74720519293184273</v>
      </c>
      <c r="H12" s="352">
        <v>0.25279480706815721</v>
      </c>
      <c r="I12" s="353">
        <v>1</v>
      </c>
      <c r="K12" s="342" t="s">
        <v>746</v>
      </c>
      <c r="L12" s="720">
        <v>1</v>
      </c>
      <c r="M12" s="721"/>
      <c r="N12" s="722">
        <v>1</v>
      </c>
      <c r="O12" s="720"/>
      <c r="P12" s="721"/>
      <c r="Q12" s="722"/>
      <c r="R12" s="720"/>
      <c r="S12" s="721"/>
      <c r="T12" s="722"/>
      <c r="U12" s="129"/>
      <c r="V12" s="163" t="s">
        <v>746</v>
      </c>
      <c r="W12" s="164">
        <v>-1</v>
      </c>
      <c r="X12" s="164">
        <v>0</v>
      </c>
      <c r="Y12" s="163" t="s">
        <v>746</v>
      </c>
      <c r="Z12" s="164">
        <v>0</v>
      </c>
      <c r="AA12" s="164">
        <v>0</v>
      </c>
      <c r="AB12" s="163" t="s">
        <v>746</v>
      </c>
      <c r="AC12" s="164">
        <v>0</v>
      </c>
      <c r="AD12" s="164">
        <v>0</v>
      </c>
      <c r="AE12" s="141"/>
      <c r="AF12" s="165">
        <v>26</v>
      </c>
      <c r="AG12" s="165">
        <v>0</v>
      </c>
      <c r="AH12" s="166">
        <v>26</v>
      </c>
      <c r="AI12" s="165">
        <v>0</v>
      </c>
      <c r="AJ12" s="165">
        <v>0</v>
      </c>
      <c r="AK12" s="166">
        <v>0</v>
      </c>
      <c r="AL12" s="165">
        <v>0</v>
      </c>
      <c r="AM12" s="165">
        <v>0</v>
      </c>
      <c r="AN12" s="166">
        <v>0</v>
      </c>
      <c r="AO12" s="337"/>
      <c r="AP12" s="167">
        <v>1</v>
      </c>
      <c r="AQ12" s="168">
        <v>0</v>
      </c>
      <c r="AR12" s="167">
        <v>0</v>
      </c>
      <c r="AS12" s="168">
        <v>0</v>
      </c>
      <c r="AT12" s="169">
        <v>1</v>
      </c>
      <c r="AU12" s="168">
        <v>0</v>
      </c>
      <c r="AV12" s="167">
        <v>0</v>
      </c>
      <c r="AW12" s="168">
        <v>0</v>
      </c>
      <c r="AX12" s="167">
        <v>0</v>
      </c>
      <c r="AY12" s="168">
        <v>0</v>
      </c>
      <c r="AZ12" s="169">
        <v>0</v>
      </c>
      <c r="BA12" s="168">
        <v>0</v>
      </c>
      <c r="BB12" s="167">
        <v>0</v>
      </c>
      <c r="BC12" s="168">
        <v>0</v>
      </c>
      <c r="BD12" s="167">
        <v>0</v>
      </c>
      <c r="BE12" s="168">
        <v>0</v>
      </c>
      <c r="BF12" s="169">
        <v>0</v>
      </c>
      <c r="BG12" s="168">
        <v>0</v>
      </c>
    </row>
    <row r="13" spans="1:59" ht="23.25" customHeight="1">
      <c r="B13" s="346" t="s">
        <v>402</v>
      </c>
      <c r="C13" s="347">
        <v>313</v>
      </c>
      <c r="D13" s="347">
        <v>126</v>
      </c>
      <c r="E13" s="347">
        <v>439</v>
      </c>
      <c r="F13" s="348"/>
      <c r="G13" s="1986" t="s">
        <v>403</v>
      </c>
      <c r="H13" s="1986"/>
      <c r="I13" s="1986"/>
      <c r="J13" s="155"/>
      <c r="K13" s="342" t="s">
        <v>747</v>
      </c>
      <c r="L13" s="343">
        <v>2</v>
      </c>
      <c r="M13" s="344">
        <v>1</v>
      </c>
      <c r="N13" s="345">
        <v>3</v>
      </c>
      <c r="O13" s="343"/>
      <c r="P13" s="344">
        <v>1</v>
      </c>
      <c r="Q13" s="345">
        <v>1</v>
      </c>
      <c r="R13" s="343">
        <v>2</v>
      </c>
      <c r="S13" s="344"/>
      <c r="T13" s="345">
        <v>2</v>
      </c>
      <c r="U13" s="129"/>
      <c r="V13" s="163" t="s">
        <v>747</v>
      </c>
      <c r="W13" s="164">
        <v>-2</v>
      </c>
      <c r="X13" s="164">
        <v>1</v>
      </c>
      <c r="Y13" s="163" t="s">
        <v>747</v>
      </c>
      <c r="Z13" s="164">
        <v>0</v>
      </c>
      <c r="AA13" s="164">
        <v>1</v>
      </c>
      <c r="AB13" s="163" t="s">
        <v>747</v>
      </c>
      <c r="AC13" s="164">
        <v>-2</v>
      </c>
      <c r="AD13" s="164">
        <v>0</v>
      </c>
      <c r="AE13" s="141"/>
      <c r="AF13" s="165">
        <v>54</v>
      </c>
      <c r="AG13" s="165">
        <v>27</v>
      </c>
      <c r="AH13" s="166">
        <v>81</v>
      </c>
      <c r="AI13" s="165">
        <v>0</v>
      </c>
      <c r="AJ13" s="165">
        <v>27</v>
      </c>
      <c r="AK13" s="166">
        <v>27</v>
      </c>
      <c r="AL13" s="165">
        <v>54</v>
      </c>
      <c r="AM13" s="165">
        <v>0</v>
      </c>
      <c r="AN13" s="166">
        <v>54</v>
      </c>
      <c r="AO13" s="337"/>
      <c r="AP13" s="167">
        <v>2</v>
      </c>
      <c r="AQ13" s="168">
        <v>0</v>
      </c>
      <c r="AR13" s="167">
        <v>1</v>
      </c>
      <c r="AS13" s="168">
        <v>0</v>
      </c>
      <c r="AT13" s="169">
        <v>3</v>
      </c>
      <c r="AU13" s="168">
        <v>0</v>
      </c>
      <c r="AV13" s="167">
        <v>0</v>
      </c>
      <c r="AW13" s="168">
        <v>0</v>
      </c>
      <c r="AX13" s="167">
        <v>1</v>
      </c>
      <c r="AY13" s="168">
        <v>0</v>
      </c>
      <c r="AZ13" s="169">
        <v>1</v>
      </c>
      <c r="BA13" s="168">
        <v>0</v>
      </c>
      <c r="BB13" s="167">
        <v>2</v>
      </c>
      <c r="BC13" s="168">
        <v>0</v>
      </c>
      <c r="BD13" s="167">
        <v>0</v>
      </c>
      <c r="BE13" s="168">
        <v>0</v>
      </c>
      <c r="BF13" s="169">
        <v>2</v>
      </c>
      <c r="BG13" s="168">
        <v>0</v>
      </c>
    </row>
    <row r="14" spans="1:59" ht="23.25" customHeight="1">
      <c r="B14" s="346" t="s">
        <v>404</v>
      </c>
      <c r="C14" s="347">
        <v>350</v>
      </c>
      <c r="D14" s="347">
        <v>164</v>
      </c>
      <c r="E14" s="347">
        <v>514</v>
      </c>
      <c r="F14" s="348"/>
      <c r="G14" s="339" t="s">
        <v>548</v>
      </c>
      <c r="H14" s="339" t="s">
        <v>547</v>
      </c>
      <c r="I14" s="340" t="s">
        <v>550</v>
      </c>
      <c r="J14" s="155"/>
      <c r="K14" s="349" t="s">
        <v>417</v>
      </c>
      <c r="L14" s="350">
        <v>3</v>
      </c>
      <c r="M14" s="351"/>
      <c r="N14" s="345">
        <v>3</v>
      </c>
      <c r="O14" s="350">
        <v>1</v>
      </c>
      <c r="P14" s="351"/>
      <c r="Q14" s="345">
        <v>1</v>
      </c>
      <c r="R14" s="350">
        <v>1</v>
      </c>
      <c r="S14" s="351"/>
      <c r="T14" s="345">
        <v>1</v>
      </c>
      <c r="U14" s="129"/>
      <c r="V14" s="163" t="s">
        <v>417</v>
      </c>
      <c r="W14" s="164">
        <v>-3</v>
      </c>
      <c r="X14" s="164">
        <v>0</v>
      </c>
      <c r="Y14" s="163" t="s">
        <v>417</v>
      </c>
      <c r="Z14" s="164">
        <v>-1</v>
      </c>
      <c r="AA14" s="164">
        <v>0</v>
      </c>
      <c r="AB14" s="163" t="s">
        <v>417</v>
      </c>
      <c r="AC14" s="164">
        <v>-1</v>
      </c>
      <c r="AD14" s="164">
        <v>0</v>
      </c>
      <c r="AE14" s="141"/>
      <c r="AF14" s="173">
        <v>84</v>
      </c>
      <c r="AG14" s="173">
        <v>0</v>
      </c>
      <c r="AH14" s="174">
        <v>84</v>
      </c>
      <c r="AI14" s="173">
        <v>28</v>
      </c>
      <c r="AJ14" s="173">
        <v>0</v>
      </c>
      <c r="AK14" s="174">
        <v>28</v>
      </c>
      <c r="AL14" s="173">
        <v>28</v>
      </c>
      <c r="AM14" s="173">
        <v>0</v>
      </c>
      <c r="AN14" s="174">
        <v>28</v>
      </c>
      <c r="AO14" s="337"/>
      <c r="AP14" s="167">
        <v>5</v>
      </c>
      <c r="AQ14" s="168">
        <v>0</v>
      </c>
      <c r="AR14" s="167">
        <v>1</v>
      </c>
      <c r="AS14" s="168">
        <v>0</v>
      </c>
      <c r="AT14" s="169">
        <v>6</v>
      </c>
      <c r="AU14" s="168">
        <v>0</v>
      </c>
      <c r="AV14" s="167">
        <v>1</v>
      </c>
      <c r="AW14" s="168">
        <v>0</v>
      </c>
      <c r="AX14" s="167">
        <v>1</v>
      </c>
      <c r="AY14" s="168">
        <v>0</v>
      </c>
      <c r="AZ14" s="169">
        <v>2</v>
      </c>
      <c r="BA14" s="168">
        <v>0</v>
      </c>
      <c r="BB14" s="167">
        <v>3</v>
      </c>
      <c r="BC14" s="168">
        <v>0</v>
      </c>
      <c r="BD14" s="167">
        <v>0</v>
      </c>
      <c r="BE14" s="168">
        <v>0</v>
      </c>
      <c r="BF14" s="169">
        <v>3</v>
      </c>
      <c r="BG14" s="168">
        <v>0</v>
      </c>
    </row>
    <row r="15" spans="1:59" ht="23.25" customHeight="1">
      <c r="B15" s="346" t="s">
        <v>405</v>
      </c>
      <c r="C15" s="347">
        <v>415</v>
      </c>
      <c r="D15" s="347">
        <v>148</v>
      </c>
      <c r="E15" s="347">
        <v>563</v>
      </c>
      <c r="F15" s="348"/>
      <c r="G15" s="339" t="s">
        <v>1430</v>
      </c>
      <c r="H15" s="339" t="s">
        <v>1431</v>
      </c>
      <c r="I15" s="339" t="s">
        <v>1432</v>
      </c>
      <c r="K15" s="349" t="s">
        <v>418</v>
      </c>
      <c r="L15" s="350">
        <v>10</v>
      </c>
      <c r="M15" s="351">
        <v>3</v>
      </c>
      <c r="N15" s="345">
        <v>13</v>
      </c>
      <c r="O15" s="350">
        <v>2</v>
      </c>
      <c r="P15" s="351">
        <v>2</v>
      </c>
      <c r="Q15" s="345">
        <v>4</v>
      </c>
      <c r="R15" s="350">
        <v>2</v>
      </c>
      <c r="S15" s="351"/>
      <c r="T15" s="345">
        <v>2</v>
      </c>
      <c r="U15" s="129"/>
      <c r="V15" s="163" t="s">
        <v>418</v>
      </c>
      <c r="W15" s="164">
        <v>-10</v>
      </c>
      <c r="X15" s="164">
        <v>3</v>
      </c>
      <c r="Y15" s="163" t="s">
        <v>418</v>
      </c>
      <c r="Z15" s="164">
        <v>-2</v>
      </c>
      <c r="AA15" s="164">
        <v>2</v>
      </c>
      <c r="AB15" s="163" t="s">
        <v>418</v>
      </c>
      <c r="AC15" s="164">
        <v>-2</v>
      </c>
      <c r="AD15" s="164">
        <v>0</v>
      </c>
      <c r="AE15" s="141"/>
      <c r="AF15" s="173">
        <v>290</v>
      </c>
      <c r="AG15" s="173">
        <v>87</v>
      </c>
      <c r="AH15" s="174">
        <v>377</v>
      </c>
      <c r="AI15" s="173">
        <v>58</v>
      </c>
      <c r="AJ15" s="173">
        <v>58</v>
      </c>
      <c r="AK15" s="174">
        <v>116</v>
      </c>
      <c r="AL15" s="173">
        <v>58</v>
      </c>
      <c r="AM15" s="173">
        <v>0</v>
      </c>
      <c r="AN15" s="174">
        <v>58</v>
      </c>
      <c r="AO15" s="337"/>
      <c r="AP15" s="167">
        <v>15</v>
      </c>
      <c r="AQ15" s="168">
        <v>0</v>
      </c>
      <c r="AR15" s="167">
        <v>4</v>
      </c>
      <c r="AS15" s="168">
        <v>0</v>
      </c>
      <c r="AT15" s="169">
        <v>19</v>
      </c>
      <c r="AU15" s="168">
        <v>0</v>
      </c>
      <c r="AV15" s="167">
        <v>3</v>
      </c>
      <c r="AW15" s="168">
        <v>0</v>
      </c>
      <c r="AX15" s="167">
        <v>3</v>
      </c>
      <c r="AY15" s="168">
        <v>0</v>
      </c>
      <c r="AZ15" s="169">
        <v>6</v>
      </c>
      <c r="BA15" s="168">
        <v>0</v>
      </c>
      <c r="BB15" s="167">
        <v>5</v>
      </c>
      <c r="BC15" s="168">
        <v>0</v>
      </c>
      <c r="BD15" s="167">
        <v>0</v>
      </c>
      <c r="BE15" s="168">
        <v>0</v>
      </c>
      <c r="BF15" s="169">
        <v>5</v>
      </c>
      <c r="BG15" s="168">
        <v>0</v>
      </c>
    </row>
    <row r="16" spans="1:59" ht="23.25" customHeight="1">
      <c r="B16" s="346" t="s">
        <v>406</v>
      </c>
      <c r="C16" s="347">
        <v>397</v>
      </c>
      <c r="D16" s="347">
        <v>96</v>
      </c>
      <c r="E16" s="347">
        <v>493</v>
      </c>
      <c r="F16" s="348"/>
      <c r="G16" s="1986" t="s">
        <v>407</v>
      </c>
      <c r="H16" s="1986"/>
      <c r="I16" s="1986"/>
      <c r="J16" s="155"/>
      <c r="K16" s="349" t="s">
        <v>419</v>
      </c>
      <c r="L16" s="350">
        <v>7</v>
      </c>
      <c r="M16" s="351">
        <v>4</v>
      </c>
      <c r="N16" s="345">
        <v>11</v>
      </c>
      <c r="O16" s="350">
        <v>2</v>
      </c>
      <c r="P16" s="351">
        <v>1</v>
      </c>
      <c r="Q16" s="345">
        <v>3</v>
      </c>
      <c r="R16" s="350"/>
      <c r="S16" s="351">
        <v>2</v>
      </c>
      <c r="T16" s="345">
        <v>2</v>
      </c>
      <c r="U16" s="129"/>
      <c r="V16" s="163" t="s">
        <v>419</v>
      </c>
      <c r="W16" s="164">
        <v>-7</v>
      </c>
      <c r="X16" s="164">
        <v>4</v>
      </c>
      <c r="Y16" s="163" t="s">
        <v>419</v>
      </c>
      <c r="Z16" s="164">
        <v>-2</v>
      </c>
      <c r="AA16" s="164">
        <v>1</v>
      </c>
      <c r="AB16" s="163" t="s">
        <v>419</v>
      </c>
      <c r="AC16" s="164">
        <v>0</v>
      </c>
      <c r="AD16" s="164">
        <v>2</v>
      </c>
      <c r="AE16" s="141"/>
      <c r="AF16" s="173">
        <v>210</v>
      </c>
      <c r="AG16" s="173">
        <v>120</v>
      </c>
      <c r="AH16" s="174">
        <v>330</v>
      </c>
      <c r="AI16" s="173">
        <v>60</v>
      </c>
      <c r="AJ16" s="173">
        <v>30</v>
      </c>
      <c r="AK16" s="174">
        <v>90</v>
      </c>
      <c r="AL16" s="173">
        <v>0</v>
      </c>
      <c r="AM16" s="173">
        <v>60</v>
      </c>
      <c r="AN16" s="174">
        <v>60</v>
      </c>
      <c r="AO16" s="337"/>
      <c r="AP16" s="167">
        <v>22</v>
      </c>
      <c r="AQ16" s="168">
        <v>0</v>
      </c>
      <c r="AR16" s="167">
        <v>8</v>
      </c>
      <c r="AS16" s="168">
        <v>0</v>
      </c>
      <c r="AT16" s="169">
        <v>30</v>
      </c>
      <c r="AU16" s="168">
        <v>0</v>
      </c>
      <c r="AV16" s="167">
        <v>5</v>
      </c>
      <c r="AW16" s="168">
        <v>0</v>
      </c>
      <c r="AX16" s="167">
        <v>4</v>
      </c>
      <c r="AY16" s="168">
        <v>0</v>
      </c>
      <c r="AZ16" s="169">
        <v>9</v>
      </c>
      <c r="BA16" s="168">
        <v>0</v>
      </c>
      <c r="BB16" s="167">
        <v>5</v>
      </c>
      <c r="BC16" s="168">
        <v>0</v>
      </c>
      <c r="BD16" s="167">
        <v>2</v>
      </c>
      <c r="BE16" s="168">
        <v>0</v>
      </c>
      <c r="BF16" s="169">
        <v>7</v>
      </c>
      <c r="BG16" s="168">
        <v>0</v>
      </c>
    </row>
    <row r="17" spans="2:59" ht="23.25" customHeight="1">
      <c r="B17" s="346" t="s">
        <v>408</v>
      </c>
      <c r="C17" s="347">
        <v>297</v>
      </c>
      <c r="D17" s="347">
        <v>35</v>
      </c>
      <c r="E17" s="347">
        <v>332</v>
      </c>
      <c r="F17" s="348"/>
      <c r="G17" s="339" t="s">
        <v>548</v>
      </c>
      <c r="H17" s="339" t="s">
        <v>547</v>
      </c>
      <c r="I17" s="340" t="s">
        <v>550</v>
      </c>
      <c r="K17" s="349" t="s">
        <v>420</v>
      </c>
      <c r="L17" s="350">
        <v>11</v>
      </c>
      <c r="M17" s="351">
        <v>2</v>
      </c>
      <c r="N17" s="345">
        <v>13</v>
      </c>
      <c r="O17" s="350">
        <v>5</v>
      </c>
      <c r="P17" s="351">
        <v>1</v>
      </c>
      <c r="Q17" s="345">
        <v>6</v>
      </c>
      <c r="R17" s="350">
        <v>1</v>
      </c>
      <c r="S17" s="351">
        <v>1</v>
      </c>
      <c r="T17" s="345">
        <v>2</v>
      </c>
      <c r="U17" s="129"/>
      <c r="V17" s="163" t="s">
        <v>420</v>
      </c>
      <c r="W17" s="164">
        <v>-11</v>
      </c>
      <c r="X17" s="164">
        <v>2</v>
      </c>
      <c r="Y17" s="163" t="s">
        <v>420</v>
      </c>
      <c r="Z17" s="164">
        <v>-5</v>
      </c>
      <c r="AA17" s="164">
        <v>1</v>
      </c>
      <c r="AB17" s="163" t="s">
        <v>420</v>
      </c>
      <c r="AC17" s="164">
        <v>-1</v>
      </c>
      <c r="AD17" s="164">
        <v>1</v>
      </c>
      <c r="AE17" s="141"/>
      <c r="AF17" s="173">
        <v>341</v>
      </c>
      <c r="AG17" s="173">
        <v>62</v>
      </c>
      <c r="AH17" s="174">
        <v>403</v>
      </c>
      <c r="AI17" s="173">
        <v>155</v>
      </c>
      <c r="AJ17" s="173">
        <v>31</v>
      </c>
      <c r="AK17" s="174">
        <v>186</v>
      </c>
      <c r="AL17" s="173">
        <v>31</v>
      </c>
      <c r="AM17" s="173">
        <v>31</v>
      </c>
      <c r="AN17" s="174">
        <v>62</v>
      </c>
      <c r="AO17" s="337"/>
      <c r="AP17" s="167">
        <v>33</v>
      </c>
      <c r="AQ17" s="168">
        <v>0</v>
      </c>
      <c r="AR17" s="167">
        <v>10</v>
      </c>
      <c r="AS17" s="168">
        <v>0</v>
      </c>
      <c r="AT17" s="169">
        <v>43</v>
      </c>
      <c r="AU17" s="168">
        <v>0</v>
      </c>
      <c r="AV17" s="167">
        <v>10</v>
      </c>
      <c r="AW17" s="168">
        <v>0</v>
      </c>
      <c r="AX17" s="167">
        <v>5</v>
      </c>
      <c r="AY17" s="168">
        <v>0</v>
      </c>
      <c r="AZ17" s="169">
        <v>15</v>
      </c>
      <c r="BA17" s="168">
        <v>0</v>
      </c>
      <c r="BB17" s="167">
        <v>6</v>
      </c>
      <c r="BC17" s="168">
        <v>0</v>
      </c>
      <c r="BD17" s="167">
        <v>3</v>
      </c>
      <c r="BE17" s="168">
        <v>0</v>
      </c>
      <c r="BF17" s="169">
        <v>9</v>
      </c>
      <c r="BG17" s="168">
        <v>0</v>
      </c>
    </row>
    <row r="18" spans="2:59" ht="23.25" customHeight="1">
      <c r="B18" s="354" t="s">
        <v>409</v>
      </c>
      <c r="C18" s="347">
        <v>19</v>
      </c>
      <c r="D18" s="347">
        <v>6</v>
      </c>
      <c r="E18" s="347">
        <v>25</v>
      </c>
      <c r="F18" s="348"/>
      <c r="G18" s="339" t="s">
        <v>1433</v>
      </c>
      <c r="H18" s="339" t="s">
        <v>1434</v>
      </c>
      <c r="I18" s="340" t="s">
        <v>1435</v>
      </c>
      <c r="K18" s="349" t="s">
        <v>421</v>
      </c>
      <c r="L18" s="350">
        <v>14</v>
      </c>
      <c r="M18" s="351">
        <v>11</v>
      </c>
      <c r="N18" s="345">
        <v>25</v>
      </c>
      <c r="O18" s="350">
        <v>3</v>
      </c>
      <c r="P18" s="351">
        <v>3</v>
      </c>
      <c r="Q18" s="345">
        <v>6</v>
      </c>
      <c r="R18" s="350">
        <v>6</v>
      </c>
      <c r="S18" s="351">
        <v>4</v>
      </c>
      <c r="T18" s="345">
        <v>10</v>
      </c>
      <c r="U18" s="129"/>
      <c r="V18" s="163" t="s">
        <v>421</v>
      </c>
      <c r="W18" s="164">
        <v>-14</v>
      </c>
      <c r="X18" s="164">
        <v>11</v>
      </c>
      <c r="Y18" s="163" t="s">
        <v>421</v>
      </c>
      <c r="Z18" s="164">
        <v>-3</v>
      </c>
      <c r="AA18" s="164">
        <v>3</v>
      </c>
      <c r="AB18" s="163" t="s">
        <v>421</v>
      </c>
      <c r="AC18" s="164">
        <v>-6</v>
      </c>
      <c r="AD18" s="164">
        <v>4</v>
      </c>
      <c r="AE18" s="141"/>
      <c r="AF18" s="173">
        <v>448</v>
      </c>
      <c r="AG18" s="173">
        <v>352</v>
      </c>
      <c r="AH18" s="174">
        <v>800</v>
      </c>
      <c r="AI18" s="173">
        <v>96</v>
      </c>
      <c r="AJ18" s="173">
        <v>96</v>
      </c>
      <c r="AK18" s="174">
        <v>192</v>
      </c>
      <c r="AL18" s="173">
        <v>192</v>
      </c>
      <c r="AM18" s="173">
        <v>128</v>
      </c>
      <c r="AN18" s="174">
        <v>320</v>
      </c>
      <c r="AO18" s="337"/>
      <c r="AP18" s="167">
        <v>47</v>
      </c>
      <c r="AQ18" s="168">
        <v>0</v>
      </c>
      <c r="AR18" s="167">
        <v>21</v>
      </c>
      <c r="AS18" s="168">
        <v>0</v>
      </c>
      <c r="AT18" s="169">
        <v>68</v>
      </c>
      <c r="AU18" s="168">
        <v>0</v>
      </c>
      <c r="AV18" s="167">
        <v>13</v>
      </c>
      <c r="AW18" s="168">
        <v>0</v>
      </c>
      <c r="AX18" s="167">
        <v>8</v>
      </c>
      <c r="AY18" s="168">
        <v>0</v>
      </c>
      <c r="AZ18" s="169">
        <v>21</v>
      </c>
      <c r="BA18" s="168">
        <v>0</v>
      </c>
      <c r="BB18" s="167">
        <v>12</v>
      </c>
      <c r="BC18" s="168">
        <v>0</v>
      </c>
      <c r="BD18" s="167">
        <v>7</v>
      </c>
      <c r="BE18" s="168">
        <v>0</v>
      </c>
      <c r="BF18" s="169">
        <v>19</v>
      </c>
      <c r="BG18" s="168">
        <v>0</v>
      </c>
    </row>
    <row r="19" spans="2:59" ht="28.5" customHeight="1">
      <c r="B19" s="355" t="s">
        <v>550</v>
      </c>
      <c r="C19" s="374">
        <v>2072</v>
      </c>
      <c r="D19" s="374">
        <v>701</v>
      </c>
      <c r="E19" s="374">
        <v>2773</v>
      </c>
      <c r="F19" s="348"/>
      <c r="G19" s="348"/>
      <c r="H19" s="348"/>
      <c r="I19" s="348"/>
      <c r="K19" s="349" t="s">
        <v>422</v>
      </c>
      <c r="L19" s="350">
        <v>25</v>
      </c>
      <c r="M19" s="351">
        <v>11</v>
      </c>
      <c r="N19" s="345">
        <v>36</v>
      </c>
      <c r="O19" s="350">
        <v>6</v>
      </c>
      <c r="P19" s="351">
        <v>4</v>
      </c>
      <c r="Q19" s="345">
        <v>10</v>
      </c>
      <c r="R19" s="350">
        <v>11</v>
      </c>
      <c r="S19" s="351">
        <v>5</v>
      </c>
      <c r="T19" s="345">
        <v>16</v>
      </c>
      <c r="U19" s="129"/>
      <c r="V19" s="163" t="s">
        <v>422</v>
      </c>
      <c r="W19" s="164">
        <v>-25</v>
      </c>
      <c r="X19" s="164">
        <v>11</v>
      </c>
      <c r="Y19" s="163" t="s">
        <v>422</v>
      </c>
      <c r="Z19" s="164">
        <v>-6</v>
      </c>
      <c r="AA19" s="164">
        <v>4</v>
      </c>
      <c r="AB19" s="163" t="s">
        <v>422</v>
      </c>
      <c r="AC19" s="164">
        <v>-11</v>
      </c>
      <c r="AD19" s="164">
        <v>5</v>
      </c>
      <c r="AE19" s="141"/>
      <c r="AF19" s="173">
        <v>825</v>
      </c>
      <c r="AG19" s="173">
        <v>363</v>
      </c>
      <c r="AH19" s="174">
        <v>1188</v>
      </c>
      <c r="AI19" s="173">
        <v>198</v>
      </c>
      <c r="AJ19" s="173">
        <v>132</v>
      </c>
      <c r="AK19" s="174">
        <v>330</v>
      </c>
      <c r="AL19" s="173">
        <v>363</v>
      </c>
      <c r="AM19" s="173">
        <v>165</v>
      </c>
      <c r="AN19" s="174">
        <v>528</v>
      </c>
      <c r="AO19" s="337"/>
      <c r="AP19" s="167">
        <v>72</v>
      </c>
      <c r="AQ19" s="168">
        <v>0</v>
      </c>
      <c r="AR19" s="167">
        <v>32</v>
      </c>
      <c r="AS19" s="168">
        <v>0</v>
      </c>
      <c r="AT19" s="169">
        <v>104</v>
      </c>
      <c r="AU19" s="168">
        <v>0</v>
      </c>
      <c r="AV19" s="167">
        <v>19</v>
      </c>
      <c r="AW19" s="168">
        <v>0</v>
      </c>
      <c r="AX19" s="167">
        <v>12</v>
      </c>
      <c r="AY19" s="168">
        <v>0</v>
      </c>
      <c r="AZ19" s="169">
        <v>31</v>
      </c>
      <c r="BA19" s="168">
        <v>0</v>
      </c>
      <c r="BB19" s="167">
        <v>23</v>
      </c>
      <c r="BC19" s="168">
        <v>0</v>
      </c>
      <c r="BD19" s="167">
        <v>12</v>
      </c>
      <c r="BE19" s="168">
        <v>0</v>
      </c>
      <c r="BF19" s="169">
        <v>35</v>
      </c>
      <c r="BG19" s="168">
        <v>0</v>
      </c>
    </row>
    <row r="20" spans="2:59" ht="23.25" customHeight="1">
      <c r="B20" s="318" t="s">
        <v>1165</v>
      </c>
      <c r="C20" s="87"/>
      <c r="D20" s="87"/>
      <c r="E20" s="87"/>
      <c r="F20" s="87"/>
      <c r="G20" s="348"/>
      <c r="H20" s="348"/>
      <c r="I20" s="348"/>
      <c r="K20" s="349" t="s">
        <v>423</v>
      </c>
      <c r="L20" s="350">
        <v>32</v>
      </c>
      <c r="M20" s="351">
        <v>20</v>
      </c>
      <c r="N20" s="345">
        <v>52</v>
      </c>
      <c r="O20" s="350">
        <v>11</v>
      </c>
      <c r="P20" s="351">
        <v>5</v>
      </c>
      <c r="Q20" s="345">
        <v>16</v>
      </c>
      <c r="R20" s="350">
        <v>15</v>
      </c>
      <c r="S20" s="351">
        <v>10</v>
      </c>
      <c r="T20" s="345">
        <v>25</v>
      </c>
      <c r="U20" s="129"/>
      <c r="V20" s="163" t="s">
        <v>423</v>
      </c>
      <c r="W20" s="164">
        <v>-32</v>
      </c>
      <c r="X20" s="164">
        <v>20</v>
      </c>
      <c r="Y20" s="163" t="s">
        <v>423</v>
      </c>
      <c r="Z20" s="164">
        <v>-11</v>
      </c>
      <c r="AA20" s="164">
        <v>5</v>
      </c>
      <c r="AB20" s="163" t="s">
        <v>423</v>
      </c>
      <c r="AC20" s="164">
        <v>-15</v>
      </c>
      <c r="AD20" s="164">
        <v>10</v>
      </c>
      <c r="AE20" s="141"/>
      <c r="AF20" s="173">
        <v>1088</v>
      </c>
      <c r="AG20" s="173">
        <v>680</v>
      </c>
      <c r="AH20" s="174">
        <v>1768</v>
      </c>
      <c r="AI20" s="173">
        <v>374</v>
      </c>
      <c r="AJ20" s="173">
        <v>170</v>
      </c>
      <c r="AK20" s="174">
        <v>544</v>
      </c>
      <c r="AL20" s="173">
        <v>510</v>
      </c>
      <c r="AM20" s="173">
        <v>340</v>
      </c>
      <c r="AN20" s="174">
        <v>850</v>
      </c>
      <c r="AO20" s="337"/>
      <c r="AP20" s="167">
        <v>104</v>
      </c>
      <c r="AQ20" s="168">
        <v>0</v>
      </c>
      <c r="AR20" s="167">
        <v>52</v>
      </c>
      <c r="AS20" s="168">
        <v>0</v>
      </c>
      <c r="AT20" s="169">
        <v>156</v>
      </c>
      <c r="AU20" s="168">
        <v>0</v>
      </c>
      <c r="AV20" s="167">
        <v>30</v>
      </c>
      <c r="AW20" s="168">
        <v>0</v>
      </c>
      <c r="AX20" s="167">
        <v>17</v>
      </c>
      <c r="AY20" s="168">
        <v>0</v>
      </c>
      <c r="AZ20" s="169">
        <v>47</v>
      </c>
      <c r="BA20" s="168">
        <v>0</v>
      </c>
      <c r="BB20" s="167">
        <v>38</v>
      </c>
      <c r="BC20" s="168">
        <v>0</v>
      </c>
      <c r="BD20" s="167">
        <v>22</v>
      </c>
      <c r="BE20" s="168">
        <v>0</v>
      </c>
      <c r="BF20" s="169">
        <v>60</v>
      </c>
      <c r="BG20" s="168">
        <v>0</v>
      </c>
    </row>
    <row r="21" spans="2:59" ht="23.25" customHeight="1">
      <c r="B21" s="330"/>
      <c r="C21" s="1985" t="s">
        <v>123</v>
      </c>
      <c r="D21" s="1985"/>
      <c r="E21" s="1985"/>
      <c r="F21" s="331"/>
      <c r="G21" s="330"/>
      <c r="H21" s="332"/>
      <c r="I21" s="332"/>
      <c r="K21" s="349" t="s">
        <v>597</v>
      </c>
      <c r="L21" s="350">
        <v>26</v>
      </c>
      <c r="M21" s="351">
        <v>11</v>
      </c>
      <c r="N21" s="345">
        <v>37</v>
      </c>
      <c r="O21" s="350">
        <v>10</v>
      </c>
      <c r="P21" s="351">
        <v>1</v>
      </c>
      <c r="Q21" s="345">
        <v>11</v>
      </c>
      <c r="R21" s="350">
        <v>9</v>
      </c>
      <c r="S21" s="351">
        <v>6</v>
      </c>
      <c r="T21" s="345">
        <v>15</v>
      </c>
      <c r="U21" s="129"/>
      <c r="V21" s="163" t="s">
        <v>597</v>
      </c>
      <c r="W21" s="164">
        <v>-26</v>
      </c>
      <c r="X21" s="164">
        <v>11</v>
      </c>
      <c r="Y21" s="163" t="s">
        <v>597</v>
      </c>
      <c r="Z21" s="164">
        <v>-10</v>
      </c>
      <c r="AA21" s="164">
        <v>1</v>
      </c>
      <c r="AB21" s="163" t="s">
        <v>597</v>
      </c>
      <c r="AC21" s="164">
        <v>-9</v>
      </c>
      <c r="AD21" s="164">
        <v>6</v>
      </c>
      <c r="AE21" s="141"/>
      <c r="AF21" s="173">
        <v>910</v>
      </c>
      <c r="AG21" s="173">
        <v>385</v>
      </c>
      <c r="AH21" s="174">
        <v>1295</v>
      </c>
      <c r="AI21" s="173">
        <v>350</v>
      </c>
      <c r="AJ21" s="173">
        <v>35</v>
      </c>
      <c r="AK21" s="174">
        <v>385</v>
      </c>
      <c r="AL21" s="173">
        <v>315</v>
      </c>
      <c r="AM21" s="173">
        <v>210</v>
      </c>
      <c r="AN21" s="174">
        <v>525</v>
      </c>
      <c r="AO21" s="337"/>
      <c r="AP21" s="167">
        <v>130</v>
      </c>
      <c r="AQ21" s="168">
        <v>0</v>
      </c>
      <c r="AR21" s="167">
        <v>63</v>
      </c>
      <c r="AS21" s="168">
        <v>0</v>
      </c>
      <c r="AT21" s="169">
        <v>193</v>
      </c>
      <c r="AU21" s="168">
        <v>0</v>
      </c>
      <c r="AV21" s="167">
        <v>40</v>
      </c>
      <c r="AW21" s="168">
        <v>0</v>
      </c>
      <c r="AX21" s="167">
        <v>18</v>
      </c>
      <c r="AY21" s="168">
        <v>0</v>
      </c>
      <c r="AZ21" s="169">
        <v>58</v>
      </c>
      <c r="BA21" s="168">
        <v>0</v>
      </c>
      <c r="BB21" s="167">
        <v>47</v>
      </c>
      <c r="BC21" s="168">
        <v>0</v>
      </c>
      <c r="BD21" s="167">
        <v>28</v>
      </c>
      <c r="BE21" s="168">
        <v>0</v>
      </c>
      <c r="BF21" s="169">
        <v>75</v>
      </c>
      <c r="BG21" s="168">
        <v>0</v>
      </c>
    </row>
    <row r="22" spans="2:59" ht="23.25" customHeight="1">
      <c r="B22" s="338" t="s">
        <v>122</v>
      </c>
      <c r="C22" s="339" t="s">
        <v>548</v>
      </c>
      <c r="D22" s="339" t="s">
        <v>547</v>
      </c>
      <c r="E22" s="340" t="s">
        <v>550</v>
      </c>
      <c r="F22" s="341"/>
      <c r="G22" s="1987" t="s">
        <v>123</v>
      </c>
      <c r="H22" s="1987"/>
      <c r="I22" s="1987"/>
      <c r="K22" s="349" t="s">
        <v>598</v>
      </c>
      <c r="L22" s="350">
        <v>35</v>
      </c>
      <c r="M22" s="351">
        <v>18</v>
      </c>
      <c r="N22" s="345">
        <v>53</v>
      </c>
      <c r="O22" s="350">
        <v>12</v>
      </c>
      <c r="P22" s="351">
        <v>3</v>
      </c>
      <c r="Q22" s="345">
        <v>15</v>
      </c>
      <c r="R22" s="350">
        <v>12</v>
      </c>
      <c r="S22" s="351">
        <v>12</v>
      </c>
      <c r="T22" s="345">
        <v>24</v>
      </c>
      <c r="U22" s="129"/>
      <c r="V22" s="163" t="s">
        <v>598</v>
      </c>
      <c r="W22" s="164">
        <v>-35</v>
      </c>
      <c r="X22" s="164">
        <v>18</v>
      </c>
      <c r="Y22" s="163" t="s">
        <v>598</v>
      </c>
      <c r="Z22" s="164">
        <v>-12</v>
      </c>
      <c r="AA22" s="164">
        <v>3</v>
      </c>
      <c r="AB22" s="163" t="s">
        <v>598</v>
      </c>
      <c r="AC22" s="164">
        <v>-12</v>
      </c>
      <c r="AD22" s="164">
        <v>12</v>
      </c>
      <c r="AE22" s="141"/>
      <c r="AF22" s="173">
        <v>1260</v>
      </c>
      <c r="AG22" s="173">
        <v>648</v>
      </c>
      <c r="AH22" s="174">
        <v>1908</v>
      </c>
      <c r="AI22" s="173">
        <v>432</v>
      </c>
      <c r="AJ22" s="173">
        <v>108</v>
      </c>
      <c r="AK22" s="174">
        <v>540</v>
      </c>
      <c r="AL22" s="173">
        <v>432</v>
      </c>
      <c r="AM22" s="173">
        <v>432</v>
      </c>
      <c r="AN22" s="174">
        <v>864</v>
      </c>
      <c r="AO22" s="337"/>
      <c r="AP22" s="167">
        <v>165</v>
      </c>
      <c r="AQ22" s="168">
        <v>0</v>
      </c>
      <c r="AR22" s="167">
        <v>81</v>
      </c>
      <c r="AS22" s="168">
        <v>0</v>
      </c>
      <c r="AT22" s="169">
        <v>246</v>
      </c>
      <c r="AU22" s="168">
        <v>0</v>
      </c>
      <c r="AV22" s="167">
        <v>52</v>
      </c>
      <c r="AW22" s="168">
        <v>0</v>
      </c>
      <c r="AX22" s="167">
        <v>21</v>
      </c>
      <c r="AY22" s="168">
        <v>0</v>
      </c>
      <c r="AZ22" s="169">
        <v>73</v>
      </c>
      <c r="BA22" s="168">
        <v>0</v>
      </c>
      <c r="BB22" s="167">
        <v>59</v>
      </c>
      <c r="BC22" s="168">
        <v>0</v>
      </c>
      <c r="BD22" s="167">
        <v>40</v>
      </c>
      <c r="BE22" s="168">
        <v>0</v>
      </c>
      <c r="BF22" s="169">
        <v>99</v>
      </c>
      <c r="BG22" s="168">
        <v>0</v>
      </c>
    </row>
    <row r="23" spans="2:59" ht="23.25" customHeight="1">
      <c r="B23" s="346" t="s">
        <v>397</v>
      </c>
      <c r="C23" s="347">
        <v>3</v>
      </c>
      <c r="D23" s="347">
        <v>3</v>
      </c>
      <c r="E23" s="347">
        <v>6</v>
      </c>
      <c r="F23" s="348"/>
      <c r="G23" s="339" t="s">
        <v>865</v>
      </c>
      <c r="H23" s="339" t="s">
        <v>866</v>
      </c>
      <c r="I23" s="340" t="s">
        <v>550</v>
      </c>
      <c r="K23" s="349" t="s">
        <v>599</v>
      </c>
      <c r="L23" s="350">
        <v>30</v>
      </c>
      <c r="M23" s="351">
        <v>19</v>
      </c>
      <c r="N23" s="345">
        <v>49</v>
      </c>
      <c r="O23" s="350">
        <v>13</v>
      </c>
      <c r="P23" s="351">
        <v>9</v>
      </c>
      <c r="Q23" s="345">
        <v>22</v>
      </c>
      <c r="R23" s="350">
        <v>9</v>
      </c>
      <c r="S23" s="351">
        <v>5</v>
      </c>
      <c r="T23" s="345">
        <v>14</v>
      </c>
      <c r="U23" s="129"/>
      <c r="V23" s="163" t="s">
        <v>599</v>
      </c>
      <c r="W23" s="164">
        <v>-30</v>
      </c>
      <c r="X23" s="164">
        <v>19</v>
      </c>
      <c r="Y23" s="163" t="s">
        <v>599</v>
      </c>
      <c r="Z23" s="164">
        <v>-13</v>
      </c>
      <c r="AA23" s="164">
        <v>9</v>
      </c>
      <c r="AB23" s="163" t="s">
        <v>599</v>
      </c>
      <c r="AC23" s="164">
        <v>-9</v>
      </c>
      <c r="AD23" s="164">
        <v>5</v>
      </c>
      <c r="AE23" s="141"/>
      <c r="AF23" s="173">
        <v>1110</v>
      </c>
      <c r="AG23" s="173">
        <v>703</v>
      </c>
      <c r="AH23" s="174">
        <v>1813</v>
      </c>
      <c r="AI23" s="173">
        <v>481</v>
      </c>
      <c r="AJ23" s="173">
        <v>333</v>
      </c>
      <c r="AK23" s="174">
        <v>814</v>
      </c>
      <c r="AL23" s="173">
        <v>333</v>
      </c>
      <c r="AM23" s="173">
        <v>185</v>
      </c>
      <c r="AN23" s="174">
        <v>518</v>
      </c>
      <c r="AO23" s="337"/>
      <c r="AP23" s="167">
        <v>195</v>
      </c>
      <c r="AQ23" s="168">
        <v>0</v>
      </c>
      <c r="AR23" s="167">
        <v>100</v>
      </c>
      <c r="AS23" s="168">
        <v>0</v>
      </c>
      <c r="AT23" s="169">
        <v>295</v>
      </c>
      <c r="AU23" s="168">
        <v>0</v>
      </c>
      <c r="AV23" s="167">
        <v>65</v>
      </c>
      <c r="AW23" s="168">
        <v>0</v>
      </c>
      <c r="AX23" s="167">
        <v>30</v>
      </c>
      <c r="AY23" s="168">
        <v>0</v>
      </c>
      <c r="AZ23" s="169">
        <v>95</v>
      </c>
      <c r="BA23" s="168">
        <v>0</v>
      </c>
      <c r="BB23" s="167">
        <v>68</v>
      </c>
      <c r="BC23" s="168">
        <v>0</v>
      </c>
      <c r="BD23" s="167">
        <v>45</v>
      </c>
      <c r="BE23" s="168">
        <v>0</v>
      </c>
      <c r="BF23" s="169">
        <v>113</v>
      </c>
      <c r="BG23" s="168">
        <v>0</v>
      </c>
    </row>
    <row r="24" spans="2:59" ht="23.25" customHeight="1">
      <c r="B24" s="346" t="s">
        <v>398</v>
      </c>
      <c r="C24" s="347">
        <v>27</v>
      </c>
      <c r="D24" s="347">
        <v>14</v>
      </c>
      <c r="E24" s="347">
        <v>41</v>
      </c>
      <c r="F24" s="348"/>
      <c r="G24" s="352">
        <v>0.78577476714648598</v>
      </c>
      <c r="H24" s="352">
        <v>0.21422523285351397</v>
      </c>
      <c r="I24" s="353">
        <v>1</v>
      </c>
      <c r="K24" s="349" t="s">
        <v>600</v>
      </c>
      <c r="L24" s="350">
        <v>32</v>
      </c>
      <c r="M24" s="351">
        <v>11</v>
      </c>
      <c r="N24" s="345">
        <v>43</v>
      </c>
      <c r="O24" s="350">
        <v>15</v>
      </c>
      <c r="P24" s="351">
        <v>5</v>
      </c>
      <c r="Q24" s="345">
        <v>20</v>
      </c>
      <c r="R24" s="350">
        <v>7</v>
      </c>
      <c r="S24" s="351">
        <v>3</v>
      </c>
      <c r="T24" s="345">
        <v>10</v>
      </c>
      <c r="U24" s="129"/>
      <c r="V24" s="163" t="s">
        <v>600</v>
      </c>
      <c r="W24" s="164">
        <v>-32</v>
      </c>
      <c r="X24" s="164">
        <v>11</v>
      </c>
      <c r="Y24" s="163" t="s">
        <v>600</v>
      </c>
      <c r="Z24" s="164">
        <v>-15</v>
      </c>
      <c r="AA24" s="164">
        <v>5</v>
      </c>
      <c r="AB24" s="163" t="s">
        <v>600</v>
      </c>
      <c r="AC24" s="164">
        <v>-7</v>
      </c>
      <c r="AD24" s="164">
        <v>3</v>
      </c>
      <c r="AE24" s="141"/>
      <c r="AF24" s="173">
        <v>1216</v>
      </c>
      <c r="AG24" s="173">
        <v>418</v>
      </c>
      <c r="AH24" s="174">
        <v>1634</v>
      </c>
      <c r="AI24" s="173">
        <v>570</v>
      </c>
      <c r="AJ24" s="173">
        <v>190</v>
      </c>
      <c r="AK24" s="174">
        <v>760</v>
      </c>
      <c r="AL24" s="173">
        <v>266</v>
      </c>
      <c r="AM24" s="173">
        <v>114</v>
      </c>
      <c r="AN24" s="174">
        <v>380</v>
      </c>
      <c r="AO24" s="337"/>
      <c r="AP24" s="167">
        <v>227</v>
      </c>
      <c r="AQ24" s="168">
        <v>0</v>
      </c>
      <c r="AR24" s="167">
        <v>111</v>
      </c>
      <c r="AS24" s="168">
        <v>0</v>
      </c>
      <c r="AT24" s="169">
        <v>338</v>
      </c>
      <c r="AU24" s="168">
        <v>0</v>
      </c>
      <c r="AV24" s="167">
        <v>80</v>
      </c>
      <c r="AW24" s="168">
        <v>0</v>
      </c>
      <c r="AX24" s="167">
        <v>35</v>
      </c>
      <c r="AY24" s="168">
        <v>0</v>
      </c>
      <c r="AZ24" s="169">
        <v>115</v>
      </c>
      <c r="BA24" s="168">
        <v>0</v>
      </c>
      <c r="BB24" s="167">
        <v>75</v>
      </c>
      <c r="BC24" s="168">
        <v>0</v>
      </c>
      <c r="BD24" s="167">
        <v>48</v>
      </c>
      <c r="BE24" s="168">
        <v>0</v>
      </c>
      <c r="BF24" s="169">
        <v>123</v>
      </c>
      <c r="BG24" s="168">
        <v>0</v>
      </c>
    </row>
    <row r="25" spans="2:59" ht="23.25" customHeight="1">
      <c r="B25" s="346" t="s">
        <v>401</v>
      </c>
      <c r="C25" s="347">
        <v>71</v>
      </c>
      <c r="D25" s="347">
        <v>21</v>
      </c>
      <c r="E25" s="347">
        <v>92</v>
      </c>
      <c r="F25" s="348"/>
      <c r="G25" s="1986" t="s">
        <v>403</v>
      </c>
      <c r="H25" s="1986"/>
      <c r="I25" s="1986"/>
      <c r="K25" s="349" t="s">
        <v>601</v>
      </c>
      <c r="L25" s="350">
        <v>53</v>
      </c>
      <c r="M25" s="351">
        <v>15</v>
      </c>
      <c r="N25" s="345">
        <v>68</v>
      </c>
      <c r="O25" s="350">
        <v>21</v>
      </c>
      <c r="P25" s="351">
        <v>3</v>
      </c>
      <c r="Q25" s="345">
        <v>24</v>
      </c>
      <c r="R25" s="350">
        <v>13</v>
      </c>
      <c r="S25" s="351">
        <v>10</v>
      </c>
      <c r="T25" s="345">
        <v>23</v>
      </c>
      <c r="U25" s="129"/>
      <c r="V25" s="163" t="s">
        <v>601</v>
      </c>
      <c r="W25" s="164">
        <v>-53</v>
      </c>
      <c r="X25" s="164">
        <v>15</v>
      </c>
      <c r="Y25" s="163" t="s">
        <v>601</v>
      </c>
      <c r="Z25" s="164">
        <v>-21</v>
      </c>
      <c r="AA25" s="164">
        <v>3</v>
      </c>
      <c r="AB25" s="163" t="s">
        <v>601</v>
      </c>
      <c r="AC25" s="164">
        <v>-13</v>
      </c>
      <c r="AD25" s="164">
        <v>10</v>
      </c>
      <c r="AE25" s="141"/>
      <c r="AF25" s="173">
        <v>2067</v>
      </c>
      <c r="AG25" s="173">
        <v>585</v>
      </c>
      <c r="AH25" s="174">
        <v>2652</v>
      </c>
      <c r="AI25" s="173">
        <v>819</v>
      </c>
      <c r="AJ25" s="173">
        <v>117</v>
      </c>
      <c r="AK25" s="174">
        <v>936</v>
      </c>
      <c r="AL25" s="173">
        <v>507</v>
      </c>
      <c r="AM25" s="173">
        <v>390</v>
      </c>
      <c r="AN25" s="174">
        <v>897</v>
      </c>
      <c r="AO25" s="337"/>
      <c r="AP25" s="167">
        <v>280</v>
      </c>
      <c r="AQ25" s="168">
        <v>0</v>
      </c>
      <c r="AR25" s="167">
        <v>126</v>
      </c>
      <c r="AS25" s="168">
        <v>0</v>
      </c>
      <c r="AT25" s="169">
        <v>406</v>
      </c>
      <c r="AU25" s="168">
        <v>0</v>
      </c>
      <c r="AV25" s="167">
        <v>101</v>
      </c>
      <c r="AW25" s="168">
        <v>0</v>
      </c>
      <c r="AX25" s="167">
        <v>38</v>
      </c>
      <c r="AY25" s="168">
        <v>0</v>
      </c>
      <c r="AZ25" s="169">
        <v>139</v>
      </c>
      <c r="BA25" s="168">
        <v>0</v>
      </c>
      <c r="BB25" s="167">
        <v>88</v>
      </c>
      <c r="BC25" s="168">
        <v>0</v>
      </c>
      <c r="BD25" s="167">
        <v>58</v>
      </c>
      <c r="BE25" s="168">
        <v>0</v>
      </c>
      <c r="BF25" s="169">
        <v>146</v>
      </c>
      <c r="BG25" s="168">
        <v>0</v>
      </c>
    </row>
    <row r="26" spans="2:59" ht="23.25" customHeight="1">
      <c r="B26" s="346" t="s">
        <v>402</v>
      </c>
      <c r="C26" s="347">
        <v>139</v>
      </c>
      <c r="D26" s="347">
        <v>55</v>
      </c>
      <c r="E26" s="347">
        <v>194</v>
      </c>
      <c r="F26" s="348"/>
      <c r="G26" s="339" t="s">
        <v>548</v>
      </c>
      <c r="H26" s="339" t="s">
        <v>547</v>
      </c>
      <c r="I26" s="340" t="s">
        <v>550</v>
      </c>
      <c r="K26" s="349" t="s">
        <v>602</v>
      </c>
      <c r="L26" s="350">
        <v>55</v>
      </c>
      <c r="M26" s="351">
        <v>27</v>
      </c>
      <c r="N26" s="345">
        <v>82</v>
      </c>
      <c r="O26" s="350">
        <v>27</v>
      </c>
      <c r="P26" s="351">
        <v>14</v>
      </c>
      <c r="Q26" s="345">
        <v>41</v>
      </c>
      <c r="R26" s="350">
        <v>14</v>
      </c>
      <c r="S26" s="351">
        <v>11</v>
      </c>
      <c r="T26" s="345">
        <v>25</v>
      </c>
      <c r="U26" s="129"/>
      <c r="V26" s="163" t="s">
        <v>602</v>
      </c>
      <c r="W26" s="164">
        <v>-55</v>
      </c>
      <c r="X26" s="164">
        <v>27</v>
      </c>
      <c r="Y26" s="163" t="s">
        <v>602</v>
      </c>
      <c r="Z26" s="164">
        <v>-27</v>
      </c>
      <c r="AA26" s="164">
        <v>14</v>
      </c>
      <c r="AB26" s="163" t="s">
        <v>602</v>
      </c>
      <c r="AC26" s="164">
        <v>-14</v>
      </c>
      <c r="AD26" s="164">
        <v>11</v>
      </c>
      <c r="AE26" s="141"/>
      <c r="AF26" s="173">
        <v>2200</v>
      </c>
      <c r="AG26" s="173">
        <v>1080</v>
      </c>
      <c r="AH26" s="174">
        <v>3280</v>
      </c>
      <c r="AI26" s="173">
        <v>1080</v>
      </c>
      <c r="AJ26" s="173">
        <v>560</v>
      </c>
      <c r="AK26" s="174">
        <v>1640</v>
      </c>
      <c r="AL26" s="173">
        <v>560</v>
      </c>
      <c r="AM26" s="173">
        <v>440</v>
      </c>
      <c r="AN26" s="174">
        <v>1000</v>
      </c>
      <c r="AO26" s="337"/>
      <c r="AP26" s="167">
        <v>335</v>
      </c>
      <c r="AQ26" s="168">
        <v>0</v>
      </c>
      <c r="AR26" s="167">
        <v>153</v>
      </c>
      <c r="AS26" s="168">
        <v>0</v>
      </c>
      <c r="AT26" s="169">
        <v>488</v>
      </c>
      <c r="AU26" s="168">
        <v>0</v>
      </c>
      <c r="AV26" s="167">
        <v>128</v>
      </c>
      <c r="AW26" s="168">
        <v>0</v>
      </c>
      <c r="AX26" s="167">
        <v>52</v>
      </c>
      <c r="AY26" s="168">
        <v>0</v>
      </c>
      <c r="AZ26" s="169">
        <v>180</v>
      </c>
      <c r="BA26" s="168">
        <v>0</v>
      </c>
      <c r="BB26" s="167">
        <v>102</v>
      </c>
      <c r="BC26" s="168">
        <v>0</v>
      </c>
      <c r="BD26" s="167">
        <v>69</v>
      </c>
      <c r="BE26" s="168">
        <v>0</v>
      </c>
      <c r="BF26" s="169">
        <v>171</v>
      </c>
      <c r="BG26" s="168">
        <v>0</v>
      </c>
    </row>
    <row r="27" spans="2:59" ht="23.25" customHeight="1">
      <c r="B27" s="346" t="s">
        <v>404</v>
      </c>
      <c r="C27" s="347">
        <v>161</v>
      </c>
      <c r="D27" s="347">
        <v>63</v>
      </c>
      <c r="E27" s="347">
        <v>224</v>
      </c>
      <c r="F27" s="348"/>
      <c r="G27" s="339" t="s">
        <v>1436</v>
      </c>
      <c r="H27" s="339" t="s">
        <v>1437</v>
      </c>
      <c r="I27" s="339" t="s">
        <v>1430</v>
      </c>
      <c r="K27" s="349" t="s">
        <v>603</v>
      </c>
      <c r="L27" s="350">
        <v>79</v>
      </c>
      <c r="M27" s="351">
        <v>30</v>
      </c>
      <c r="N27" s="345">
        <v>109</v>
      </c>
      <c r="O27" s="350">
        <v>36</v>
      </c>
      <c r="P27" s="351">
        <v>10</v>
      </c>
      <c r="Q27" s="345">
        <v>46</v>
      </c>
      <c r="R27" s="350">
        <v>20</v>
      </c>
      <c r="S27" s="351">
        <v>16</v>
      </c>
      <c r="T27" s="345">
        <v>36</v>
      </c>
      <c r="U27" s="129"/>
      <c r="V27" s="163" t="s">
        <v>603</v>
      </c>
      <c r="W27" s="164">
        <v>-79</v>
      </c>
      <c r="X27" s="164">
        <v>30</v>
      </c>
      <c r="Y27" s="163" t="s">
        <v>603</v>
      </c>
      <c r="Z27" s="164">
        <v>-36</v>
      </c>
      <c r="AA27" s="164">
        <v>10</v>
      </c>
      <c r="AB27" s="163" t="s">
        <v>603</v>
      </c>
      <c r="AC27" s="164">
        <v>-20</v>
      </c>
      <c r="AD27" s="164">
        <v>16</v>
      </c>
      <c r="AE27" s="141"/>
      <c r="AF27" s="173">
        <v>3239</v>
      </c>
      <c r="AG27" s="173">
        <v>1230</v>
      </c>
      <c r="AH27" s="174">
        <v>4469</v>
      </c>
      <c r="AI27" s="173">
        <v>1476</v>
      </c>
      <c r="AJ27" s="173">
        <v>410</v>
      </c>
      <c r="AK27" s="174">
        <v>1886</v>
      </c>
      <c r="AL27" s="173">
        <v>820</v>
      </c>
      <c r="AM27" s="173">
        <v>656</v>
      </c>
      <c r="AN27" s="174">
        <v>1476</v>
      </c>
      <c r="AO27" s="337"/>
      <c r="AP27" s="167">
        <v>414</v>
      </c>
      <c r="AQ27" s="168">
        <v>0</v>
      </c>
      <c r="AR27" s="167">
        <v>183</v>
      </c>
      <c r="AS27" s="168">
        <v>0</v>
      </c>
      <c r="AT27" s="169">
        <v>597</v>
      </c>
      <c r="AU27" s="168">
        <v>0</v>
      </c>
      <c r="AV27" s="167">
        <v>164</v>
      </c>
      <c r="AW27" s="168">
        <v>0</v>
      </c>
      <c r="AX27" s="167">
        <v>62</v>
      </c>
      <c r="AY27" s="168">
        <v>0</v>
      </c>
      <c r="AZ27" s="169">
        <v>226</v>
      </c>
      <c r="BA27" s="168">
        <v>0</v>
      </c>
      <c r="BB27" s="167">
        <v>122</v>
      </c>
      <c r="BC27" s="168">
        <v>0</v>
      </c>
      <c r="BD27" s="167">
        <v>85</v>
      </c>
      <c r="BE27" s="168">
        <v>0</v>
      </c>
      <c r="BF27" s="169">
        <v>207</v>
      </c>
      <c r="BG27" s="168">
        <v>0</v>
      </c>
    </row>
    <row r="28" spans="2:59" ht="23.25" customHeight="1">
      <c r="B28" s="346" t="s">
        <v>405</v>
      </c>
      <c r="C28" s="347">
        <v>180</v>
      </c>
      <c r="D28" s="347">
        <v>50</v>
      </c>
      <c r="E28" s="347">
        <v>230</v>
      </c>
      <c r="F28" s="348"/>
      <c r="G28" s="1986" t="s">
        <v>407</v>
      </c>
      <c r="H28" s="1986"/>
      <c r="I28" s="1986"/>
      <c r="K28" s="349" t="s">
        <v>604</v>
      </c>
      <c r="L28" s="350">
        <v>55</v>
      </c>
      <c r="M28" s="351">
        <v>25</v>
      </c>
      <c r="N28" s="345">
        <v>80</v>
      </c>
      <c r="O28" s="350">
        <v>27</v>
      </c>
      <c r="P28" s="351">
        <v>13</v>
      </c>
      <c r="Q28" s="345">
        <v>40</v>
      </c>
      <c r="R28" s="350">
        <v>16</v>
      </c>
      <c r="S28" s="351">
        <v>8</v>
      </c>
      <c r="T28" s="345">
        <v>24</v>
      </c>
      <c r="U28" s="129"/>
      <c r="V28" s="163" t="s">
        <v>604</v>
      </c>
      <c r="W28" s="164">
        <v>-55</v>
      </c>
      <c r="X28" s="164">
        <v>25</v>
      </c>
      <c r="Y28" s="163" t="s">
        <v>604</v>
      </c>
      <c r="Z28" s="164">
        <v>-27</v>
      </c>
      <c r="AA28" s="164">
        <v>13</v>
      </c>
      <c r="AB28" s="163" t="s">
        <v>604</v>
      </c>
      <c r="AC28" s="164">
        <v>-16</v>
      </c>
      <c r="AD28" s="164">
        <v>8</v>
      </c>
      <c r="AE28" s="141"/>
      <c r="AF28" s="173">
        <v>2310</v>
      </c>
      <c r="AG28" s="173">
        <v>1050</v>
      </c>
      <c r="AH28" s="174">
        <v>3360</v>
      </c>
      <c r="AI28" s="173">
        <v>1134</v>
      </c>
      <c r="AJ28" s="173">
        <v>546</v>
      </c>
      <c r="AK28" s="174">
        <v>1680</v>
      </c>
      <c r="AL28" s="173">
        <v>672</v>
      </c>
      <c r="AM28" s="173">
        <v>336</v>
      </c>
      <c r="AN28" s="174">
        <v>1008</v>
      </c>
      <c r="AO28" s="337"/>
      <c r="AP28" s="167">
        <v>469</v>
      </c>
      <c r="AQ28" s="168">
        <v>0</v>
      </c>
      <c r="AR28" s="167">
        <v>208</v>
      </c>
      <c r="AS28" s="168">
        <v>0</v>
      </c>
      <c r="AT28" s="169">
        <v>677</v>
      </c>
      <c r="AU28" s="168">
        <v>0</v>
      </c>
      <c r="AV28" s="167">
        <v>191</v>
      </c>
      <c r="AW28" s="168">
        <v>0</v>
      </c>
      <c r="AX28" s="167">
        <v>75</v>
      </c>
      <c r="AY28" s="168">
        <v>0</v>
      </c>
      <c r="AZ28" s="169">
        <v>266</v>
      </c>
      <c r="BA28" s="168">
        <v>0</v>
      </c>
      <c r="BB28" s="167">
        <v>138</v>
      </c>
      <c r="BC28" s="168">
        <v>0</v>
      </c>
      <c r="BD28" s="167">
        <v>93</v>
      </c>
      <c r="BE28" s="168">
        <v>0</v>
      </c>
      <c r="BF28" s="169">
        <v>231</v>
      </c>
      <c r="BG28" s="168">
        <v>0</v>
      </c>
    </row>
    <row r="29" spans="2:59" ht="23.25" customHeight="1">
      <c r="B29" s="346" t="s">
        <v>406</v>
      </c>
      <c r="C29" s="347">
        <v>187</v>
      </c>
      <c r="D29" s="347">
        <v>34</v>
      </c>
      <c r="E29" s="347">
        <v>221</v>
      </c>
      <c r="F29" s="348"/>
      <c r="G29" s="339" t="s">
        <v>548</v>
      </c>
      <c r="H29" s="339" t="s">
        <v>547</v>
      </c>
      <c r="I29" s="340" t="s">
        <v>550</v>
      </c>
      <c r="K29" s="349" t="s">
        <v>605</v>
      </c>
      <c r="L29" s="350">
        <v>54</v>
      </c>
      <c r="M29" s="351">
        <v>22</v>
      </c>
      <c r="N29" s="345">
        <v>76</v>
      </c>
      <c r="O29" s="350">
        <v>19</v>
      </c>
      <c r="P29" s="351">
        <v>8</v>
      </c>
      <c r="Q29" s="345">
        <v>27</v>
      </c>
      <c r="R29" s="350">
        <v>18</v>
      </c>
      <c r="S29" s="351">
        <v>10</v>
      </c>
      <c r="T29" s="345">
        <v>28</v>
      </c>
      <c r="U29" s="129"/>
      <c r="V29" s="163" t="s">
        <v>605</v>
      </c>
      <c r="W29" s="164">
        <v>-54</v>
      </c>
      <c r="X29" s="164">
        <v>22</v>
      </c>
      <c r="Y29" s="163" t="s">
        <v>605</v>
      </c>
      <c r="Z29" s="164">
        <v>-19</v>
      </c>
      <c r="AA29" s="164">
        <v>8</v>
      </c>
      <c r="AB29" s="163" t="s">
        <v>605</v>
      </c>
      <c r="AC29" s="164">
        <v>-18</v>
      </c>
      <c r="AD29" s="164">
        <v>10</v>
      </c>
      <c r="AE29" s="141"/>
      <c r="AF29" s="173">
        <v>2322</v>
      </c>
      <c r="AG29" s="173">
        <v>946</v>
      </c>
      <c r="AH29" s="174">
        <v>3268</v>
      </c>
      <c r="AI29" s="173">
        <v>817</v>
      </c>
      <c r="AJ29" s="173">
        <v>344</v>
      </c>
      <c r="AK29" s="174">
        <v>1161</v>
      </c>
      <c r="AL29" s="173">
        <v>774</v>
      </c>
      <c r="AM29" s="173">
        <v>430</v>
      </c>
      <c r="AN29" s="174">
        <v>1204</v>
      </c>
      <c r="AO29" s="337"/>
      <c r="AP29" s="167">
        <v>523</v>
      </c>
      <c r="AQ29" s="168">
        <v>0</v>
      </c>
      <c r="AR29" s="167">
        <v>230</v>
      </c>
      <c r="AS29" s="168">
        <v>0</v>
      </c>
      <c r="AT29" s="169">
        <v>753</v>
      </c>
      <c r="AU29" s="168">
        <v>0</v>
      </c>
      <c r="AV29" s="167">
        <v>210</v>
      </c>
      <c r="AW29" s="168">
        <v>0</v>
      </c>
      <c r="AX29" s="167">
        <v>83</v>
      </c>
      <c r="AY29" s="168">
        <v>0</v>
      </c>
      <c r="AZ29" s="169">
        <v>293</v>
      </c>
      <c r="BA29" s="168">
        <v>0</v>
      </c>
      <c r="BB29" s="167">
        <v>156</v>
      </c>
      <c r="BC29" s="168">
        <v>0</v>
      </c>
      <c r="BD29" s="167">
        <v>103</v>
      </c>
      <c r="BE29" s="168">
        <v>0</v>
      </c>
      <c r="BF29" s="169">
        <v>259</v>
      </c>
      <c r="BG29" s="168">
        <v>0</v>
      </c>
    </row>
    <row r="30" spans="2:59" ht="23.25" customHeight="1">
      <c r="B30" s="346" t="s">
        <v>408</v>
      </c>
      <c r="C30" s="347">
        <v>150</v>
      </c>
      <c r="D30" s="347">
        <v>12</v>
      </c>
      <c r="E30" s="347">
        <v>162</v>
      </c>
      <c r="F30" s="348"/>
      <c r="G30" s="339" t="s">
        <v>1438</v>
      </c>
      <c r="H30" s="339" t="s">
        <v>1439</v>
      </c>
      <c r="I30" s="339" t="s">
        <v>1440</v>
      </c>
      <c r="K30" s="349" t="s">
        <v>606</v>
      </c>
      <c r="L30" s="350">
        <v>70</v>
      </c>
      <c r="M30" s="351">
        <v>22</v>
      </c>
      <c r="N30" s="345">
        <v>92</v>
      </c>
      <c r="O30" s="350">
        <v>30</v>
      </c>
      <c r="P30" s="351">
        <v>10</v>
      </c>
      <c r="Q30" s="345">
        <v>40</v>
      </c>
      <c r="R30" s="350">
        <v>21</v>
      </c>
      <c r="S30" s="351">
        <v>10</v>
      </c>
      <c r="T30" s="345">
        <v>31</v>
      </c>
      <c r="U30" s="129"/>
      <c r="V30" s="163" t="s">
        <v>606</v>
      </c>
      <c r="W30" s="164">
        <v>-70</v>
      </c>
      <c r="X30" s="164">
        <v>22</v>
      </c>
      <c r="Y30" s="163" t="s">
        <v>606</v>
      </c>
      <c r="Z30" s="164">
        <v>-30</v>
      </c>
      <c r="AA30" s="164">
        <v>10</v>
      </c>
      <c r="AB30" s="163" t="s">
        <v>606</v>
      </c>
      <c r="AC30" s="164">
        <v>-21</v>
      </c>
      <c r="AD30" s="164">
        <v>10</v>
      </c>
      <c r="AE30" s="141"/>
      <c r="AF30" s="173">
        <v>3080</v>
      </c>
      <c r="AG30" s="173">
        <v>968</v>
      </c>
      <c r="AH30" s="174">
        <v>4048</v>
      </c>
      <c r="AI30" s="173">
        <v>1320</v>
      </c>
      <c r="AJ30" s="173">
        <v>440</v>
      </c>
      <c r="AK30" s="174">
        <v>1760</v>
      </c>
      <c r="AL30" s="173">
        <v>924</v>
      </c>
      <c r="AM30" s="173">
        <v>440</v>
      </c>
      <c r="AN30" s="174">
        <v>1364</v>
      </c>
      <c r="AO30" s="337"/>
      <c r="AP30" s="167">
        <v>593</v>
      </c>
      <c r="AQ30" s="168">
        <v>0</v>
      </c>
      <c r="AR30" s="167">
        <v>252</v>
      </c>
      <c r="AS30" s="168">
        <v>0</v>
      </c>
      <c r="AT30" s="169">
        <v>845</v>
      </c>
      <c r="AU30" s="168">
        <v>0</v>
      </c>
      <c r="AV30" s="167">
        <v>240</v>
      </c>
      <c r="AW30" s="168">
        <v>0</v>
      </c>
      <c r="AX30" s="167">
        <v>93</v>
      </c>
      <c r="AY30" s="168">
        <v>0</v>
      </c>
      <c r="AZ30" s="169">
        <v>333</v>
      </c>
      <c r="BA30" s="168">
        <v>0</v>
      </c>
      <c r="BB30" s="167">
        <v>177</v>
      </c>
      <c r="BC30" s="168">
        <v>0</v>
      </c>
      <c r="BD30" s="167">
        <v>113</v>
      </c>
      <c r="BE30" s="168">
        <v>0</v>
      </c>
      <c r="BF30" s="169">
        <v>290</v>
      </c>
      <c r="BG30" s="168">
        <v>0</v>
      </c>
    </row>
    <row r="31" spans="2:59" ht="23.25" customHeight="1">
      <c r="B31" s="354" t="s">
        <v>409</v>
      </c>
      <c r="C31" s="347">
        <v>10</v>
      </c>
      <c r="D31" s="347">
        <v>1</v>
      </c>
      <c r="E31" s="347">
        <v>11</v>
      </c>
      <c r="F31" s="348"/>
      <c r="G31" s="348"/>
      <c r="H31" s="348"/>
      <c r="I31" s="348"/>
      <c r="K31" s="349" t="s">
        <v>607</v>
      </c>
      <c r="L31" s="350">
        <v>62</v>
      </c>
      <c r="M31" s="351">
        <v>38</v>
      </c>
      <c r="N31" s="345">
        <v>100</v>
      </c>
      <c r="O31" s="350">
        <v>28</v>
      </c>
      <c r="P31" s="351">
        <v>15</v>
      </c>
      <c r="Q31" s="345">
        <v>43</v>
      </c>
      <c r="R31" s="350">
        <v>22</v>
      </c>
      <c r="S31" s="351">
        <v>19</v>
      </c>
      <c r="T31" s="345">
        <v>41</v>
      </c>
      <c r="U31" s="129"/>
      <c r="V31" s="163" t="s">
        <v>607</v>
      </c>
      <c r="W31" s="164">
        <v>-62</v>
      </c>
      <c r="X31" s="164">
        <v>38</v>
      </c>
      <c r="Y31" s="163" t="s">
        <v>607</v>
      </c>
      <c r="Z31" s="164">
        <v>-28</v>
      </c>
      <c r="AA31" s="164">
        <v>15</v>
      </c>
      <c r="AB31" s="163" t="s">
        <v>607</v>
      </c>
      <c r="AC31" s="164">
        <v>-22</v>
      </c>
      <c r="AD31" s="164">
        <v>19</v>
      </c>
      <c r="AE31" s="141"/>
      <c r="AF31" s="173">
        <v>2790</v>
      </c>
      <c r="AG31" s="173">
        <v>1710</v>
      </c>
      <c r="AH31" s="174">
        <v>4500</v>
      </c>
      <c r="AI31" s="173">
        <v>1260</v>
      </c>
      <c r="AJ31" s="173">
        <v>675</v>
      </c>
      <c r="AK31" s="174">
        <v>1935</v>
      </c>
      <c r="AL31" s="173">
        <v>990</v>
      </c>
      <c r="AM31" s="173">
        <v>855</v>
      </c>
      <c r="AN31" s="174">
        <v>1845</v>
      </c>
      <c r="AO31" s="337"/>
      <c r="AP31" s="167">
        <v>655</v>
      </c>
      <c r="AQ31" s="168">
        <v>0</v>
      </c>
      <c r="AR31" s="167">
        <v>290</v>
      </c>
      <c r="AS31" s="168">
        <v>0</v>
      </c>
      <c r="AT31" s="169">
        <v>945</v>
      </c>
      <c r="AU31" s="168">
        <v>0</v>
      </c>
      <c r="AV31" s="167">
        <v>268</v>
      </c>
      <c r="AW31" s="168">
        <v>0</v>
      </c>
      <c r="AX31" s="167">
        <v>108</v>
      </c>
      <c r="AY31" s="168">
        <v>0</v>
      </c>
      <c r="AZ31" s="169">
        <v>376</v>
      </c>
      <c r="BA31" s="168">
        <v>0</v>
      </c>
      <c r="BB31" s="167">
        <v>199</v>
      </c>
      <c r="BC31" s="168">
        <v>0</v>
      </c>
      <c r="BD31" s="167">
        <v>132</v>
      </c>
      <c r="BE31" s="168">
        <v>0</v>
      </c>
      <c r="BF31" s="169">
        <v>331</v>
      </c>
      <c r="BG31" s="168">
        <v>0</v>
      </c>
    </row>
    <row r="32" spans="2:59" ht="23.25" customHeight="1">
      <c r="B32" s="355" t="s">
        <v>550</v>
      </c>
      <c r="C32" s="356">
        <v>928</v>
      </c>
      <c r="D32" s="356">
        <v>253</v>
      </c>
      <c r="E32" s="356">
        <v>1181</v>
      </c>
      <c r="F32" s="348"/>
      <c r="G32" s="348"/>
      <c r="H32" s="348"/>
      <c r="I32" s="348"/>
      <c r="K32" s="349" t="s">
        <v>608</v>
      </c>
      <c r="L32" s="350">
        <v>74</v>
      </c>
      <c r="M32" s="351">
        <v>29</v>
      </c>
      <c r="N32" s="345">
        <v>103</v>
      </c>
      <c r="O32" s="350">
        <v>32</v>
      </c>
      <c r="P32" s="351">
        <v>12</v>
      </c>
      <c r="Q32" s="345">
        <v>44</v>
      </c>
      <c r="R32" s="350">
        <v>22</v>
      </c>
      <c r="S32" s="351">
        <v>13</v>
      </c>
      <c r="T32" s="345">
        <v>35</v>
      </c>
      <c r="U32" s="129"/>
      <c r="V32" s="163" t="s">
        <v>608</v>
      </c>
      <c r="W32" s="164">
        <v>-74</v>
      </c>
      <c r="X32" s="164">
        <v>29</v>
      </c>
      <c r="Y32" s="163" t="s">
        <v>608</v>
      </c>
      <c r="Z32" s="164">
        <v>-32</v>
      </c>
      <c r="AA32" s="164">
        <v>12</v>
      </c>
      <c r="AB32" s="163" t="s">
        <v>608</v>
      </c>
      <c r="AC32" s="164">
        <v>-22</v>
      </c>
      <c r="AD32" s="164">
        <v>13</v>
      </c>
      <c r="AE32" s="141"/>
      <c r="AF32" s="173">
        <v>3404</v>
      </c>
      <c r="AG32" s="173">
        <v>1334</v>
      </c>
      <c r="AH32" s="174">
        <v>4738</v>
      </c>
      <c r="AI32" s="173">
        <v>1472</v>
      </c>
      <c r="AJ32" s="173">
        <v>552</v>
      </c>
      <c r="AK32" s="174">
        <v>2024</v>
      </c>
      <c r="AL32" s="173">
        <v>1012</v>
      </c>
      <c r="AM32" s="173">
        <v>598</v>
      </c>
      <c r="AN32" s="174">
        <v>1610</v>
      </c>
      <c r="AO32" s="337"/>
      <c r="AP32" s="167">
        <v>729</v>
      </c>
      <c r="AQ32" s="168">
        <v>0</v>
      </c>
      <c r="AR32" s="167">
        <v>319</v>
      </c>
      <c r="AS32" s="168">
        <v>46.984375</v>
      </c>
      <c r="AT32" s="169">
        <v>1048</v>
      </c>
      <c r="AU32" s="168">
        <v>0</v>
      </c>
      <c r="AV32" s="167">
        <v>300</v>
      </c>
      <c r="AW32" s="168">
        <v>0</v>
      </c>
      <c r="AX32" s="167">
        <v>120</v>
      </c>
      <c r="AY32" s="168">
        <v>46.5</v>
      </c>
      <c r="AZ32" s="169">
        <v>420</v>
      </c>
      <c r="BA32" s="168">
        <v>0</v>
      </c>
      <c r="BB32" s="167">
        <v>221</v>
      </c>
      <c r="BC32" s="168">
        <v>0</v>
      </c>
      <c r="BD32" s="167">
        <v>145</v>
      </c>
      <c r="BE32" s="168">
        <v>0</v>
      </c>
      <c r="BF32" s="169">
        <v>366</v>
      </c>
      <c r="BG32" s="168">
        <v>0</v>
      </c>
    </row>
    <row r="33" spans="2:59" ht="23.25" customHeight="1">
      <c r="B33" s="357"/>
      <c r="C33" s="357"/>
      <c r="D33" s="357"/>
      <c r="E33" s="357"/>
      <c r="F33" s="357"/>
      <c r="G33" s="348"/>
      <c r="H33" s="348"/>
      <c r="I33" s="348"/>
      <c r="K33" s="349" t="s">
        <v>609</v>
      </c>
      <c r="L33" s="350">
        <v>74</v>
      </c>
      <c r="M33" s="351">
        <v>32</v>
      </c>
      <c r="N33" s="345">
        <v>106</v>
      </c>
      <c r="O33" s="350">
        <v>38</v>
      </c>
      <c r="P33" s="351">
        <v>13</v>
      </c>
      <c r="Q33" s="345">
        <v>51</v>
      </c>
      <c r="R33" s="350">
        <v>20</v>
      </c>
      <c r="S33" s="351">
        <v>16</v>
      </c>
      <c r="T33" s="345">
        <v>36</v>
      </c>
      <c r="U33" s="129"/>
      <c r="V33" s="163" t="s">
        <v>609</v>
      </c>
      <c r="W33" s="164">
        <v>-74</v>
      </c>
      <c r="X33" s="164">
        <v>32</v>
      </c>
      <c r="Y33" s="163" t="s">
        <v>609</v>
      </c>
      <c r="Z33" s="164">
        <v>-38</v>
      </c>
      <c r="AA33" s="164">
        <v>13</v>
      </c>
      <c r="AB33" s="163" t="s">
        <v>609</v>
      </c>
      <c r="AC33" s="164">
        <v>-20</v>
      </c>
      <c r="AD33" s="164">
        <v>16</v>
      </c>
      <c r="AE33" s="141"/>
      <c r="AF33" s="173">
        <v>3478</v>
      </c>
      <c r="AG33" s="173">
        <v>1504</v>
      </c>
      <c r="AH33" s="174">
        <v>4982</v>
      </c>
      <c r="AI33" s="173">
        <v>1786</v>
      </c>
      <c r="AJ33" s="173">
        <v>611</v>
      </c>
      <c r="AK33" s="174">
        <v>2397</v>
      </c>
      <c r="AL33" s="173">
        <v>940</v>
      </c>
      <c r="AM33" s="173">
        <v>752</v>
      </c>
      <c r="AN33" s="174">
        <v>1692</v>
      </c>
      <c r="AO33" s="337"/>
      <c r="AP33" s="167">
        <v>803</v>
      </c>
      <c r="AQ33" s="168">
        <v>0</v>
      </c>
      <c r="AR33" s="167">
        <v>351</v>
      </c>
      <c r="AS33" s="168">
        <v>0</v>
      </c>
      <c r="AT33" s="169">
        <v>1154</v>
      </c>
      <c r="AU33" s="168">
        <v>0</v>
      </c>
      <c r="AV33" s="167">
        <v>338</v>
      </c>
      <c r="AW33" s="168">
        <v>0</v>
      </c>
      <c r="AX33" s="167">
        <v>133</v>
      </c>
      <c r="AY33" s="168">
        <v>0</v>
      </c>
      <c r="AZ33" s="169">
        <v>471</v>
      </c>
      <c r="BA33" s="168">
        <v>0</v>
      </c>
      <c r="BB33" s="167">
        <v>241</v>
      </c>
      <c r="BC33" s="168">
        <v>0</v>
      </c>
      <c r="BD33" s="167">
        <v>161</v>
      </c>
      <c r="BE33" s="168">
        <v>47.071428571428569</v>
      </c>
      <c r="BF33" s="169">
        <v>402</v>
      </c>
      <c r="BG33" s="168">
        <v>0</v>
      </c>
    </row>
    <row r="34" spans="2:59" ht="23.25" customHeight="1">
      <c r="B34" s="330"/>
      <c r="C34" s="1985" t="s">
        <v>124</v>
      </c>
      <c r="D34" s="1985"/>
      <c r="E34" s="1985"/>
      <c r="F34" s="331"/>
      <c r="G34" s="330"/>
      <c r="H34" s="332"/>
      <c r="I34" s="332"/>
      <c r="K34" s="349" t="s">
        <v>610</v>
      </c>
      <c r="L34" s="350">
        <v>71</v>
      </c>
      <c r="M34" s="351">
        <v>32</v>
      </c>
      <c r="N34" s="345">
        <v>103</v>
      </c>
      <c r="O34" s="350">
        <v>39</v>
      </c>
      <c r="P34" s="351">
        <v>11</v>
      </c>
      <c r="Q34" s="345">
        <v>50</v>
      </c>
      <c r="R34" s="350">
        <v>17</v>
      </c>
      <c r="S34" s="351">
        <v>14</v>
      </c>
      <c r="T34" s="345">
        <v>31</v>
      </c>
      <c r="U34" s="129"/>
      <c r="V34" s="163" t="s">
        <v>610</v>
      </c>
      <c r="W34" s="164">
        <v>-71</v>
      </c>
      <c r="X34" s="164">
        <v>32</v>
      </c>
      <c r="Y34" s="163" t="s">
        <v>610</v>
      </c>
      <c r="Z34" s="164">
        <v>-39</v>
      </c>
      <c r="AA34" s="164">
        <v>11</v>
      </c>
      <c r="AB34" s="163" t="s">
        <v>610</v>
      </c>
      <c r="AC34" s="164">
        <v>-17</v>
      </c>
      <c r="AD34" s="164">
        <v>14</v>
      </c>
      <c r="AE34" s="141"/>
      <c r="AF34" s="173">
        <v>3408</v>
      </c>
      <c r="AG34" s="173">
        <v>1536</v>
      </c>
      <c r="AH34" s="174">
        <v>4944</v>
      </c>
      <c r="AI34" s="173">
        <v>1872</v>
      </c>
      <c r="AJ34" s="173">
        <v>528</v>
      </c>
      <c r="AK34" s="174">
        <v>2400</v>
      </c>
      <c r="AL34" s="173">
        <v>816</v>
      </c>
      <c r="AM34" s="173">
        <v>672</v>
      </c>
      <c r="AN34" s="174">
        <v>1488</v>
      </c>
      <c r="AO34" s="337"/>
      <c r="AP34" s="167">
        <v>874</v>
      </c>
      <c r="AQ34" s="168">
        <v>0</v>
      </c>
      <c r="AR34" s="167">
        <v>383</v>
      </c>
      <c r="AS34" s="168">
        <v>0</v>
      </c>
      <c r="AT34" s="169">
        <v>1257</v>
      </c>
      <c r="AU34" s="168">
        <v>0</v>
      </c>
      <c r="AV34" s="167">
        <v>377</v>
      </c>
      <c r="AW34" s="168">
        <v>0</v>
      </c>
      <c r="AX34" s="167">
        <v>144</v>
      </c>
      <c r="AY34" s="168">
        <v>0</v>
      </c>
      <c r="AZ34" s="169">
        <v>521</v>
      </c>
      <c r="BA34" s="168">
        <v>0</v>
      </c>
      <c r="BB34" s="167">
        <v>258</v>
      </c>
      <c r="BC34" s="168">
        <v>0</v>
      </c>
      <c r="BD34" s="167">
        <v>175</v>
      </c>
      <c r="BE34" s="168">
        <v>0</v>
      </c>
      <c r="BF34" s="169">
        <v>433</v>
      </c>
      <c r="BG34" s="168">
        <v>48.662162162162161</v>
      </c>
    </row>
    <row r="35" spans="2:59" ht="23.25" customHeight="1">
      <c r="B35" s="338" t="s">
        <v>122</v>
      </c>
      <c r="C35" s="339" t="s">
        <v>548</v>
      </c>
      <c r="D35" s="339" t="s">
        <v>547</v>
      </c>
      <c r="E35" s="340" t="s">
        <v>550</v>
      </c>
      <c r="F35" s="341"/>
      <c r="G35" s="1987" t="s">
        <v>124</v>
      </c>
      <c r="H35" s="1987"/>
      <c r="I35" s="1987"/>
      <c r="K35" s="349" t="s">
        <v>611</v>
      </c>
      <c r="L35" s="350">
        <v>69</v>
      </c>
      <c r="M35" s="351">
        <v>33</v>
      </c>
      <c r="N35" s="345">
        <v>102</v>
      </c>
      <c r="O35" s="350">
        <v>24</v>
      </c>
      <c r="P35" s="351">
        <v>12</v>
      </c>
      <c r="Q35" s="345">
        <v>36</v>
      </c>
      <c r="R35" s="350">
        <v>22</v>
      </c>
      <c r="S35" s="351">
        <v>15</v>
      </c>
      <c r="T35" s="345">
        <v>37</v>
      </c>
      <c r="U35" s="129"/>
      <c r="V35" s="163" t="s">
        <v>611</v>
      </c>
      <c r="W35" s="164">
        <v>-69</v>
      </c>
      <c r="X35" s="164">
        <v>33</v>
      </c>
      <c r="Y35" s="163" t="s">
        <v>611</v>
      </c>
      <c r="Z35" s="164">
        <v>-24</v>
      </c>
      <c r="AA35" s="164">
        <v>12</v>
      </c>
      <c r="AB35" s="163" t="s">
        <v>611</v>
      </c>
      <c r="AC35" s="164">
        <v>-22</v>
      </c>
      <c r="AD35" s="164">
        <v>15</v>
      </c>
      <c r="AE35" s="141"/>
      <c r="AF35" s="173">
        <v>3381</v>
      </c>
      <c r="AG35" s="173">
        <v>1617</v>
      </c>
      <c r="AH35" s="174">
        <v>4998</v>
      </c>
      <c r="AI35" s="173">
        <v>1176</v>
      </c>
      <c r="AJ35" s="173">
        <v>588</v>
      </c>
      <c r="AK35" s="174">
        <v>1764</v>
      </c>
      <c r="AL35" s="173">
        <v>1078</v>
      </c>
      <c r="AM35" s="173">
        <v>735</v>
      </c>
      <c r="AN35" s="174">
        <v>1813</v>
      </c>
      <c r="AO35" s="337"/>
      <c r="AP35" s="167">
        <v>943</v>
      </c>
      <c r="AQ35" s="168">
        <v>0</v>
      </c>
      <c r="AR35" s="167">
        <v>416</v>
      </c>
      <c r="AS35" s="168">
        <v>0</v>
      </c>
      <c r="AT35" s="169">
        <v>1359</v>
      </c>
      <c r="AU35" s="168">
        <v>49.29032258064516</v>
      </c>
      <c r="AV35" s="167">
        <v>401</v>
      </c>
      <c r="AW35" s="168">
        <v>0</v>
      </c>
      <c r="AX35" s="167">
        <v>156</v>
      </c>
      <c r="AY35" s="168">
        <v>0</v>
      </c>
      <c r="AZ35" s="169">
        <v>557</v>
      </c>
      <c r="BA35" s="168">
        <v>0</v>
      </c>
      <c r="BB35" s="167">
        <v>280</v>
      </c>
      <c r="BC35" s="168">
        <v>49.774999999999999</v>
      </c>
      <c r="BD35" s="167">
        <v>190</v>
      </c>
      <c r="BE35" s="168">
        <v>0</v>
      </c>
      <c r="BF35" s="169">
        <v>470</v>
      </c>
      <c r="BG35" s="168">
        <v>0</v>
      </c>
    </row>
    <row r="36" spans="2:59" ht="23.25" customHeight="1">
      <c r="B36" s="346" t="s">
        <v>397</v>
      </c>
      <c r="C36" s="347">
        <v>5</v>
      </c>
      <c r="D36" s="347">
        <v>0</v>
      </c>
      <c r="E36" s="347">
        <v>5</v>
      </c>
      <c r="F36" s="348"/>
      <c r="G36" s="339" t="s">
        <v>399</v>
      </c>
      <c r="H36" s="339" t="s">
        <v>400</v>
      </c>
      <c r="I36" s="340" t="s">
        <v>550</v>
      </c>
      <c r="K36" s="349" t="s">
        <v>612</v>
      </c>
      <c r="L36" s="350">
        <v>68</v>
      </c>
      <c r="M36" s="351">
        <v>25</v>
      </c>
      <c r="N36" s="345">
        <v>93</v>
      </c>
      <c r="O36" s="350">
        <v>27</v>
      </c>
      <c r="P36" s="351">
        <v>5</v>
      </c>
      <c r="Q36" s="345">
        <v>32</v>
      </c>
      <c r="R36" s="350">
        <v>20</v>
      </c>
      <c r="S36" s="351">
        <v>12</v>
      </c>
      <c r="T36" s="345">
        <v>32</v>
      </c>
      <c r="U36" s="129"/>
      <c r="V36" s="163" t="s">
        <v>612</v>
      </c>
      <c r="W36" s="164">
        <v>-68</v>
      </c>
      <c r="X36" s="164">
        <v>25</v>
      </c>
      <c r="Y36" s="163" t="s">
        <v>612</v>
      </c>
      <c r="Z36" s="164">
        <v>-27</v>
      </c>
      <c r="AA36" s="164">
        <v>5</v>
      </c>
      <c r="AB36" s="163" t="s">
        <v>612</v>
      </c>
      <c r="AC36" s="164">
        <v>-20</v>
      </c>
      <c r="AD36" s="164">
        <v>12</v>
      </c>
      <c r="AE36" s="141"/>
      <c r="AF36" s="173">
        <v>3400</v>
      </c>
      <c r="AG36" s="173">
        <v>1250</v>
      </c>
      <c r="AH36" s="174">
        <v>4650</v>
      </c>
      <c r="AI36" s="173">
        <v>1350</v>
      </c>
      <c r="AJ36" s="173">
        <v>250</v>
      </c>
      <c r="AK36" s="174">
        <v>1600</v>
      </c>
      <c r="AL36" s="173">
        <v>1000</v>
      </c>
      <c r="AM36" s="173">
        <v>600</v>
      </c>
      <c r="AN36" s="174">
        <v>1600</v>
      </c>
      <c r="AO36" s="337"/>
      <c r="AP36" s="167">
        <v>1011</v>
      </c>
      <c r="AQ36" s="168">
        <v>50.302469135802468</v>
      </c>
      <c r="AR36" s="167">
        <v>441</v>
      </c>
      <c r="AS36" s="168">
        <v>0</v>
      </c>
      <c r="AT36" s="169">
        <v>1452</v>
      </c>
      <c r="AU36" s="168">
        <v>0</v>
      </c>
      <c r="AV36" s="167">
        <v>428</v>
      </c>
      <c r="AW36" s="168">
        <v>0</v>
      </c>
      <c r="AX36" s="167">
        <v>161</v>
      </c>
      <c r="AY36" s="168">
        <v>0</v>
      </c>
      <c r="AZ36" s="169">
        <v>589</v>
      </c>
      <c r="BA36" s="168">
        <v>50.033333333333331</v>
      </c>
      <c r="BB36" s="167">
        <v>300</v>
      </c>
      <c r="BC36" s="168">
        <v>0</v>
      </c>
      <c r="BD36" s="167">
        <v>202</v>
      </c>
      <c r="BE36" s="168">
        <v>0</v>
      </c>
      <c r="BF36" s="169">
        <v>502</v>
      </c>
      <c r="BG36" s="168">
        <v>0</v>
      </c>
    </row>
    <row r="37" spans="2:59" ht="23.25" customHeight="1">
      <c r="B37" s="346" t="s">
        <v>398</v>
      </c>
      <c r="C37" s="347">
        <v>33</v>
      </c>
      <c r="D37" s="347">
        <v>22</v>
      </c>
      <c r="E37" s="347">
        <v>55</v>
      </c>
      <c r="F37" s="348"/>
      <c r="G37" s="352">
        <v>0.64590163934426226</v>
      </c>
      <c r="H37" s="352">
        <v>0.35409836065573769</v>
      </c>
      <c r="I37" s="353">
        <v>1</v>
      </c>
      <c r="K37" s="349" t="s">
        <v>613</v>
      </c>
      <c r="L37" s="350">
        <v>81</v>
      </c>
      <c r="M37" s="351">
        <v>30</v>
      </c>
      <c r="N37" s="345">
        <v>111</v>
      </c>
      <c r="O37" s="350">
        <v>34</v>
      </c>
      <c r="P37" s="351">
        <v>11</v>
      </c>
      <c r="Q37" s="345">
        <v>45</v>
      </c>
      <c r="R37" s="350">
        <v>20</v>
      </c>
      <c r="S37" s="351">
        <v>15</v>
      </c>
      <c r="T37" s="345">
        <v>35</v>
      </c>
      <c r="U37" s="129"/>
      <c r="V37" s="163" t="s">
        <v>613</v>
      </c>
      <c r="W37" s="164">
        <v>-81</v>
      </c>
      <c r="X37" s="164">
        <v>30</v>
      </c>
      <c r="Y37" s="163" t="s">
        <v>613</v>
      </c>
      <c r="Z37" s="164">
        <v>-34</v>
      </c>
      <c r="AA37" s="164">
        <v>11</v>
      </c>
      <c r="AB37" s="163" t="s">
        <v>613</v>
      </c>
      <c r="AC37" s="164">
        <v>-20</v>
      </c>
      <c r="AD37" s="164">
        <v>15</v>
      </c>
      <c r="AE37" s="141"/>
      <c r="AF37" s="173">
        <v>4131</v>
      </c>
      <c r="AG37" s="173">
        <v>1530</v>
      </c>
      <c r="AH37" s="174">
        <v>5661</v>
      </c>
      <c r="AI37" s="173">
        <v>1734</v>
      </c>
      <c r="AJ37" s="173">
        <v>561</v>
      </c>
      <c r="AK37" s="174">
        <v>2295</v>
      </c>
      <c r="AL37" s="173">
        <v>1020</v>
      </c>
      <c r="AM37" s="173">
        <v>765</v>
      </c>
      <c r="AN37" s="174">
        <v>1785</v>
      </c>
      <c r="AO37" s="337"/>
      <c r="AP37" s="167">
        <v>1092</v>
      </c>
      <c r="AQ37" s="168">
        <v>0</v>
      </c>
      <c r="AR37" s="167">
        <v>471</v>
      </c>
      <c r="AS37" s="168">
        <v>0</v>
      </c>
      <c r="AT37" s="169">
        <v>1563</v>
      </c>
      <c r="AU37" s="168">
        <v>0</v>
      </c>
      <c r="AV37" s="167">
        <v>462</v>
      </c>
      <c r="AW37" s="168">
        <v>51.055555555555557</v>
      </c>
      <c r="AX37" s="167">
        <v>172</v>
      </c>
      <c r="AY37" s="168">
        <v>0</v>
      </c>
      <c r="AZ37" s="169">
        <v>634</v>
      </c>
      <c r="BA37" s="168">
        <v>0</v>
      </c>
      <c r="BB37" s="167">
        <v>320</v>
      </c>
      <c r="BC37" s="168">
        <v>0</v>
      </c>
      <c r="BD37" s="167">
        <v>217</v>
      </c>
      <c r="BE37" s="168">
        <v>0</v>
      </c>
      <c r="BF37" s="169">
        <v>537</v>
      </c>
      <c r="BG37" s="168">
        <v>0</v>
      </c>
    </row>
    <row r="38" spans="2:59" ht="23.25" customHeight="1">
      <c r="B38" s="346" t="s">
        <v>401</v>
      </c>
      <c r="C38" s="347">
        <v>50</v>
      </c>
      <c r="D38" s="347">
        <v>36</v>
      </c>
      <c r="E38" s="347">
        <v>86</v>
      </c>
      <c r="F38" s="348"/>
      <c r="G38" s="1986" t="s">
        <v>403</v>
      </c>
      <c r="H38" s="1986"/>
      <c r="I38" s="1986"/>
      <c r="K38" s="349" t="s">
        <v>614</v>
      </c>
      <c r="L38" s="350">
        <v>87</v>
      </c>
      <c r="M38" s="351">
        <v>33</v>
      </c>
      <c r="N38" s="345">
        <v>120</v>
      </c>
      <c r="O38" s="350">
        <v>36</v>
      </c>
      <c r="P38" s="351">
        <v>13</v>
      </c>
      <c r="Q38" s="345">
        <v>49</v>
      </c>
      <c r="R38" s="350">
        <v>24</v>
      </c>
      <c r="S38" s="351">
        <v>15</v>
      </c>
      <c r="T38" s="345">
        <v>39</v>
      </c>
      <c r="U38" s="129"/>
      <c r="V38" s="163" t="s">
        <v>614</v>
      </c>
      <c r="W38" s="164">
        <v>-87</v>
      </c>
      <c r="X38" s="164">
        <v>33</v>
      </c>
      <c r="Y38" s="163" t="s">
        <v>614</v>
      </c>
      <c r="Z38" s="164">
        <v>-36</v>
      </c>
      <c r="AA38" s="164">
        <v>13</v>
      </c>
      <c r="AB38" s="163" t="s">
        <v>614</v>
      </c>
      <c r="AC38" s="164">
        <v>-24</v>
      </c>
      <c r="AD38" s="164">
        <v>15</v>
      </c>
      <c r="AE38" s="141"/>
      <c r="AF38" s="173">
        <v>4524</v>
      </c>
      <c r="AG38" s="173">
        <v>1716</v>
      </c>
      <c r="AH38" s="174">
        <v>6240</v>
      </c>
      <c r="AI38" s="173">
        <v>1872</v>
      </c>
      <c r="AJ38" s="173">
        <v>676</v>
      </c>
      <c r="AK38" s="174">
        <v>2548</v>
      </c>
      <c r="AL38" s="173">
        <v>1248</v>
      </c>
      <c r="AM38" s="173">
        <v>780</v>
      </c>
      <c r="AN38" s="174">
        <v>2028</v>
      </c>
      <c r="AO38" s="337"/>
      <c r="AP38" s="167">
        <v>1179</v>
      </c>
      <c r="AQ38" s="168">
        <v>0</v>
      </c>
      <c r="AR38" s="167">
        <v>504</v>
      </c>
      <c r="AS38" s="168">
        <v>0</v>
      </c>
      <c r="AT38" s="169">
        <v>1683</v>
      </c>
      <c r="AU38" s="168">
        <v>0</v>
      </c>
      <c r="AV38" s="167">
        <v>498</v>
      </c>
      <c r="AW38" s="168">
        <v>0</v>
      </c>
      <c r="AX38" s="167">
        <v>185</v>
      </c>
      <c r="AY38" s="168">
        <v>0</v>
      </c>
      <c r="AZ38" s="169">
        <v>683</v>
      </c>
      <c r="BA38" s="168">
        <v>0</v>
      </c>
      <c r="BB38" s="167">
        <v>344</v>
      </c>
      <c r="BC38" s="168">
        <v>0</v>
      </c>
      <c r="BD38" s="167">
        <v>232</v>
      </c>
      <c r="BE38" s="168">
        <v>0</v>
      </c>
      <c r="BF38" s="169">
        <v>576</v>
      </c>
      <c r="BG38" s="168">
        <v>0</v>
      </c>
    </row>
    <row r="39" spans="2:59" ht="23.25" customHeight="1">
      <c r="B39" s="346" t="s">
        <v>402</v>
      </c>
      <c r="C39" s="347">
        <v>89</v>
      </c>
      <c r="D39" s="347">
        <v>55</v>
      </c>
      <c r="E39" s="347">
        <v>144</v>
      </c>
      <c r="F39" s="348"/>
      <c r="G39" s="339" t="s">
        <v>548</v>
      </c>
      <c r="H39" s="339" t="s">
        <v>547</v>
      </c>
      <c r="I39" s="340" t="s">
        <v>550</v>
      </c>
      <c r="K39" s="349" t="s">
        <v>615</v>
      </c>
      <c r="L39" s="350">
        <v>86</v>
      </c>
      <c r="M39" s="351">
        <v>32</v>
      </c>
      <c r="N39" s="345">
        <v>118</v>
      </c>
      <c r="O39" s="350">
        <v>41</v>
      </c>
      <c r="P39" s="351">
        <v>10</v>
      </c>
      <c r="Q39" s="345">
        <v>51</v>
      </c>
      <c r="R39" s="350">
        <v>25</v>
      </c>
      <c r="S39" s="351">
        <v>13</v>
      </c>
      <c r="T39" s="345">
        <v>38</v>
      </c>
      <c r="U39" s="129"/>
      <c r="V39" s="163" t="s">
        <v>615</v>
      </c>
      <c r="W39" s="164">
        <v>-86</v>
      </c>
      <c r="X39" s="164">
        <v>32</v>
      </c>
      <c r="Y39" s="163" t="s">
        <v>615</v>
      </c>
      <c r="Z39" s="164">
        <v>-41</v>
      </c>
      <c r="AA39" s="164">
        <v>10</v>
      </c>
      <c r="AB39" s="163" t="s">
        <v>615</v>
      </c>
      <c r="AC39" s="164">
        <v>-25</v>
      </c>
      <c r="AD39" s="164">
        <v>13</v>
      </c>
      <c r="AE39" s="141"/>
      <c r="AF39" s="173">
        <v>4558</v>
      </c>
      <c r="AG39" s="173">
        <v>1696</v>
      </c>
      <c r="AH39" s="174">
        <v>6254</v>
      </c>
      <c r="AI39" s="173">
        <v>2173</v>
      </c>
      <c r="AJ39" s="173">
        <v>530</v>
      </c>
      <c r="AK39" s="174">
        <v>2703</v>
      </c>
      <c r="AL39" s="173">
        <v>1325</v>
      </c>
      <c r="AM39" s="173">
        <v>689</v>
      </c>
      <c r="AN39" s="174">
        <v>2014</v>
      </c>
      <c r="AO39" s="337"/>
      <c r="AP39" s="167">
        <v>1265</v>
      </c>
      <c r="AQ39" s="168">
        <v>0</v>
      </c>
      <c r="AR39" s="167">
        <v>536</v>
      </c>
      <c r="AS39" s="168">
        <v>0</v>
      </c>
      <c r="AT39" s="169">
        <v>1801</v>
      </c>
      <c r="AU39" s="168">
        <v>0</v>
      </c>
      <c r="AV39" s="167">
        <v>539</v>
      </c>
      <c r="AW39" s="168">
        <v>0</v>
      </c>
      <c r="AX39" s="167">
        <v>195</v>
      </c>
      <c r="AY39" s="168">
        <v>0</v>
      </c>
      <c r="AZ39" s="169">
        <v>734</v>
      </c>
      <c r="BA39" s="168">
        <v>0</v>
      </c>
      <c r="BB39" s="167">
        <v>369</v>
      </c>
      <c r="BC39" s="168">
        <v>0</v>
      </c>
      <c r="BD39" s="167">
        <v>245</v>
      </c>
      <c r="BE39" s="168">
        <v>0</v>
      </c>
      <c r="BF39" s="169">
        <v>614</v>
      </c>
      <c r="BG39" s="168">
        <v>0</v>
      </c>
    </row>
    <row r="40" spans="2:59" ht="23.25" customHeight="1">
      <c r="B40" s="346" t="s">
        <v>404</v>
      </c>
      <c r="C40" s="347">
        <v>103</v>
      </c>
      <c r="D40" s="347">
        <v>77</v>
      </c>
      <c r="E40" s="347">
        <v>180</v>
      </c>
      <c r="F40" s="348"/>
      <c r="G40" s="339" t="s">
        <v>1441</v>
      </c>
      <c r="H40" s="339" t="s">
        <v>1442</v>
      </c>
      <c r="I40" s="339" t="s">
        <v>1443</v>
      </c>
      <c r="K40" s="349" t="s">
        <v>616</v>
      </c>
      <c r="L40" s="350">
        <v>93</v>
      </c>
      <c r="M40" s="351">
        <v>28</v>
      </c>
      <c r="N40" s="345">
        <v>121</v>
      </c>
      <c r="O40" s="350">
        <v>42</v>
      </c>
      <c r="P40" s="351">
        <v>11</v>
      </c>
      <c r="Q40" s="345">
        <v>53</v>
      </c>
      <c r="R40" s="350">
        <v>27</v>
      </c>
      <c r="S40" s="351">
        <v>11</v>
      </c>
      <c r="T40" s="345">
        <v>38</v>
      </c>
      <c r="U40" s="129"/>
      <c r="V40" s="163" t="s">
        <v>616</v>
      </c>
      <c r="W40" s="164">
        <v>-93</v>
      </c>
      <c r="X40" s="164">
        <v>28</v>
      </c>
      <c r="Y40" s="163" t="s">
        <v>616</v>
      </c>
      <c r="Z40" s="164">
        <v>-42</v>
      </c>
      <c r="AA40" s="164">
        <v>11</v>
      </c>
      <c r="AB40" s="163" t="s">
        <v>616</v>
      </c>
      <c r="AC40" s="164">
        <v>-27</v>
      </c>
      <c r="AD40" s="164">
        <v>11</v>
      </c>
      <c r="AE40" s="141"/>
      <c r="AF40" s="173">
        <v>5022</v>
      </c>
      <c r="AG40" s="173">
        <v>1512</v>
      </c>
      <c r="AH40" s="174">
        <v>6534</v>
      </c>
      <c r="AI40" s="173">
        <v>2268</v>
      </c>
      <c r="AJ40" s="173">
        <v>594</v>
      </c>
      <c r="AK40" s="174">
        <v>2862</v>
      </c>
      <c r="AL40" s="173">
        <v>1458</v>
      </c>
      <c r="AM40" s="173">
        <v>594</v>
      </c>
      <c r="AN40" s="174">
        <v>2052</v>
      </c>
      <c r="AO40" s="337"/>
      <c r="AP40" s="167">
        <v>1358</v>
      </c>
      <c r="AQ40" s="168">
        <v>0</v>
      </c>
      <c r="AR40" s="167">
        <v>564</v>
      </c>
      <c r="AS40" s="168">
        <v>0</v>
      </c>
      <c r="AT40" s="169">
        <v>1922</v>
      </c>
      <c r="AU40" s="168">
        <v>0</v>
      </c>
      <c r="AV40" s="167">
        <v>581</v>
      </c>
      <c r="AW40" s="168">
        <v>0</v>
      </c>
      <c r="AX40" s="167">
        <v>206</v>
      </c>
      <c r="AY40" s="168">
        <v>0</v>
      </c>
      <c r="AZ40" s="169">
        <v>787</v>
      </c>
      <c r="BA40" s="168">
        <v>0</v>
      </c>
      <c r="BB40" s="167">
        <v>396</v>
      </c>
      <c r="BC40" s="168">
        <v>0</v>
      </c>
      <c r="BD40" s="167">
        <v>256</v>
      </c>
      <c r="BE40" s="168">
        <v>0</v>
      </c>
      <c r="BF40" s="169">
        <v>652</v>
      </c>
      <c r="BG40" s="168">
        <v>0</v>
      </c>
    </row>
    <row r="41" spans="2:59" ht="23.25" customHeight="1">
      <c r="B41" s="346" t="s">
        <v>405</v>
      </c>
      <c r="C41" s="347">
        <v>116</v>
      </c>
      <c r="D41" s="347">
        <v>66</v>
      </c>
      <c r="E41" s="347">
        <v>182</v>
      </c>
      <c r="F41" s="348"/>
      <c r="G41" s="1986" t="s">
        <v>407</v>
      </c>
      <c r="H41" s="1986"/>
      <c r="I41" s="1986"/>
      <c r="K41" s="349" t="s">
        <v>617</v>
      </c>
      <c r="L41" s="350">
        <v>78</v>
      </c>
      <c r="M41" s="351">
        <v>22</v>
      </c>
      <c r="N41" s="345">
        <v>100</v>
      </c>
      <c r="O41" s="350">
        <v>37</v>
      </c>
      <c r="P41" s="351">
        <v>9</v>
      </c>
      <c r="Q41" s="345">
        <v>46</v>
      </c>
      <c r="R41" s="350">
        <v>18</v>
      </c>
      <c r="S41" s="351">
        <v>9</v>
      </c>
      <c r="T41" s="345">
        <v>27</v>
      </c>
      <c r="U41" s="129"/>
      <c r="V41" s="163" t="s">
        <v>617</v>
      </c>
      <c r="W41" s="164">
        <v>-78</v>
      </c>
      <c r="X41" s="164">
        <v>22</v>
      </c>
      <c r="Y41" s="163" t="s">
        <v>617</v>
      </c>
      <c r="Z41" s="164">
        <v>-37</v>
      </c>
      <c r="AA41" s="164">
        <v>9</v>
      </c>
      <c r="AB41" s="163" t="s">
        <v>617</v>
      </c>
      <c r="AC41" s="164">
        <v>-18</v>
      </c>
      <c r="AD41" s="164">
        <v>9</v>
      </c>
      <c r="AE41" s="141"/>
      <c r="AF41" s="173">
        <v>4290</v>
      </c>
      <c r="AG41" s="173">
        <v>1210</v>
      </c>
      <c r="AH41" s="174">
        <v>5500</v>
      </c>
      <c r="AI41" s="173">
        <v>2035</v>
      </c>
      <c r="AJ41" s="173">
        <v>495</v>
      </c>
      <c r="AK41" s="174">
        <v>2530</v>
      </c>
      <c r="AL41" s="173">
        <v>990</v>
      </c>
      <c r="AM41" s="173">
        <v>495</v>
      </c>
      <c r="AN41" s="174">
        <v>1485</v>
      </c>
      <c r="AO41" s="337"/>
      <c r="AP41" s="167">
        <v>1436</v>
      </c>
      <c r="AQ41" s="168">
        <v>0</v>
      </c>
      <c r="AR41" s="167">
        <v>586</v>
      </c>
      <c r="AS41" s="168">
        <v>0</v>
      </c>
      <c r="AT41" s="169">
        <v>2022</v>
      </c>
      <c r="AU41" s="168">
        <v>0</v>
      </c>
      <c r="AV41" s="167">
        <v>618</v>
      </c>
      <c r="AW41" s="168">
        <v>0</v>
      </c>
      <c r="AX41" s="167">
        <v>215</v>
      </c>
      <c r="AY41" s="168">
        <v>0</v>
      </c>
      <c r="AZ41" s="169">
        <v>833</v>
      </c>
      <c r="BA41" s="168">
        <v>0</v>
      </c>
      <c r="BB41" s="167">
        <v>414</v>
      </c>
      <c r="BC41" s="168">
        <v>0</v>
      </c>
      <c r="BD41" s="167">
        <v>265</v>
      </c>
      <c r="BE41" s="168">
        <v>0</v>
      </c>
      <c r="BF41" s="169">
        <v>679</v>
      </c>
      <c r="BG41" s="168">
        <v>0</v>
      </c>
    </row>
    <row r="42" spans="2:59" ht="23.25" customHeight="1">
      <c r="B42" s="346" t="s">
        <v>406</v>
      </c>
      <c r="C42" s="347">
        <v>108</v>
      </c>
      <c r="D42" s="347">
        <v>45</v>
      </c>
      <c r="E42" s="347">
        <v>153</v>
      </c>
      <c r="F42" s="348"/>
      <c r="G42" s="339" t="s">
        <v>548</v>
      </c>
      <c r="H42" s="339" t="s">
        <v>547</v>
      </c>
      <c r="I42" s="340" t="s">
        <v>550</v>
      </c>
      <c r="K42" s="349" t="s">
        <v>618</v>
      </c>
      <c r="L42" s="350">
        <v>77</v>
      </c>
      <c r="M42" s="351">
        <v>18</v>
      </c>
      <c r="N42" s="345">
        <v>95</v>
      </c>
      <c r="O42" s="350">
        <v>39</v>
      </c>
      <c r="P42" s="351">
        <v>5</v>
      </c>
      <c r="Q42" s="345">
        <v>44</v>
      </c>
      <c r="R42" s="350">
        <v>17</v>
      </c>
      <c r="S42" s="351">
        <v>8</v>
      </c>
      <c r="T42" s="345">
        <v>25</v>
      </c>
      <c r="U42" s="129"/>
      <c r="V42" s="163" t="s">
        <v>618</v>
      </c>
      <c r="W42" s="164">
        <v>-77</v>
      </c>
      <c r="X42" s="164">
        <v>18</v>
      </c>
      <c r="Y42" s="163" t="s">
        <v>618</v>
      </c>
      <c r="Z42" s="164">
        <v>-39</v>
      </c>
      <c r="AA42" s="164">
        <v>5</v>
      </c>
      <c r="AB42" s="163" t="s">
        <v>618</v>
      </c>
      <c r="AC42" s="164">
        <v>-17</v>
      </c>
      <c r="AD42" s="164">
        <v>8</v>
      </c>
      <c r="AE42" s="141"/>
      <c r="AF42" s="173">
        <v>4312</v>
      </c>
      <c r="AG42" s="173">
        <v>1008</v>
      </c>
      <c r="AH42" s="174">
        <v>5320</v>
      </c>
      <c r="AI42" s="173">
        <v>2184</v>
      </c>
      <c r="AJ42" s="173">
        <v>280</v>
      </c>
      <c r="AK42" s="174">
        <v>2464</v>
      </c>
      <c r="AL42" s="173">
        <v>952</v>
      </c>
      <c r="AM42" s="173">
        <v>448</v>
      </c>
      <c r="AN42" s="174">
        <v>1400</v>
      </c>
      <c r="AO42" s="337"/>
      <c r="AP42" s="167">
        <v>1513</v>
      </c>
      <c r="AQ42" s="168">
        <v>0</v>
      </c>
      <c r="AR42" s="167">
        <v>604</v>
      </c>
      <c r="AS42" s="168">
        <v>0</v>
      </c>
      <c r="AT42" s="169">
        <v>2117</v>
      </c>
      <c r="AU42" s="168">
        <v>0</v>
      </c>
      <c r="AV42" s="167">
        <v>657</v>
      </c>
      <c r="AW42" s="168">
        <v>0</v>
      </c>
      <c r="AX42" s="167">
        <v>220</v>
      </c>
      <c r="AY42" s="168">
        <v>0</v>
      </c>
      <c r="AZ42" s="169">
        <v>877</v>
      </c>
      <c r="BA42" s="168">
        <v>0</v>
      </c>
      <c r="BB42" s="167">
        <v>431</v>
      </c>
      <c r="BC42" s="168">
        <v>0</v>
      </c>
      <c r="BD42" s="167">
        <v>273</v>
      </c>
      <c r="BE42" s="168">
        <v>0</v>
      </c>
      <c r="BF42" s="169">
        <v>704</v>
      </c>
      <c r="BG42" s="168">
        <v>0</v>
      </c>
    </row>
    <row r="43" spans="2:59" ht="23.25" customHeight="1">
      <c r="B43" s="346" t="s">
        <v>408</v>
      </c>
      <c r="C43" s="347">
        <v>81</v>
      </c>
      <c r="D43" s="347">
        <v>19</v>
      </c>
      <c r="E43" s="347">
        <v>100</v>
      </c>
      <c r="F43" s="348"/>
      <c r="G43" s="339" t="s">
        <v>1444</v>
      </c>
      <c r="H43" s="339" t="s">
        <v>1445</v>
      </c>
      <c r="I43" s="340" t="s">
        <v>1446</v>
      </c>
      <c r="K43" s="349" t="s">
        <v>619</v>
      </c>
      <c r="L43" s="350">
        <v>88</v>
      </c>
      <c r="M43" s="351">
        <v>21</v>
      </c>
      <c r="N43" s="345">
        <v>109</v>
      </c>
      <c r="O43" s="350">
        <v>38</v>
      </c>
      <c r="P43" s="351">
        <v>10</v>
      </c>
      <c r="Q43" s="345">
        <v>48</v>
      </c>
      <c r="R43" s="350">
        <v>23</v>
      </c>
      <c r="S43" s="351">
        <v>8</v>
      </c>
      <c r="T43" s="345">
        <v>31</v>
      </c>
      <c r="U43" s="129"/>
      <c r="V43" s="163" t="s">
        <v>619</v>
      </c>
      <c r="W43" s="164">
        <v>-88</v>
      </c>
      <c r="X43" s="164">
        <v>21</v>
      </c>
      <c r="Y43" s="163" t="s">
        <v>619</v>
      </c>
      <c r="Z43" s="164">
        <v>-38</v>
      </c>
      <c r="AA43" s="164">
        <v>10</v>
      </c>
      <c r="AB43" s="163" t="s">
        <v>619</v>
      </c>
      <c r="AC43" s="164">
        <v>-23</v>
      </c>
      <c r="AD43" s="164">
        <v>8</v>
      </c>
      <c r="AE43" s="141"/>
      <c r="AF43" s="173">
        <v>5016</v>
      </c>
      <c r="AG43" s="173">
        <v>1197</v>
      </c>
      <c r="AH43" s="174">
        <v>6213</v>
      </c>
      <c r="AI43" s="173">
        <v>2166</v>
      </c>
      <c r="AJ43" s="173">
        <v>570</v>
      </c>
      <c r="AK43" s="174">
        <v>2736</v>
      </c>
      <c r="AL43" s="173">
        <v>1311</v>
      </c>
      <c r="AM43" s="173">
        <v>456</v>
      </c>
      <c r="AN43" s="174">
        <v>1767</v>
      </c>
      <c r="AO43" s="337"/>
      <c r="AP43" s="167">
        <v>1601</v>
      </c>
      <c r="AQ43" s="168">
        <v>0</v>
      </c>
      <c r="AR43" s="167">
        <v>625</v>
      </c>
      <c r="AS43" s="168">
        <v>0</v>
      </c>
      <c r="AT43" s="169">
        <v>2226</v>
      </c>
      <c r="AU43" s="168">
        <v>0</v>
      </c>
      <c r="AV43" s="167">
        <v>695</v>
      </c>
      <c r="AW43" s="168">
        <v>0</v>
      </c>
      <c r="AX43" s="167">
        <v>230</v>
      </c>
      <c r="AY43" s="168">
        <v>0</v>
      </c>
      <c r="AZ43" s="169">
        <v>925</v>
      </c>
      <c r="BA43" s="168">
        <v>0</v>
      </c>
      <c r="BB43" s="167">
        <v>454</v>
      </c>
      <c r="BC43" s="168">
        <v>0</v>
      </c>
      <c r="BD43" s="167">
        <v>281</v>
      </c>
      <c r="BE43" s="168">
        <v>0</v>
      </c>
      <c r="BF43" s="169">
        <v>735</v>
      </c>
      <c r="BG43" s="168">
        <v>0</v>
      </c>
    </row>
    <row r="44" spans="2:59" ht="23.25" customHeight="1">
      <c r="B44" s="354" t="s">
        <v>409</v>
      </c>
      <c r="C44" s="347">
        <v>6</v>
      </c>
      <c r="D44" s="347">
        <v>4</v>
      </c>
      <c r="E44" s="347">
        <v>10</v>
      </c>
      <c r="F44" s="348"/>
      <c r="G44" s="348"/>
      <c r="H44" s="348"/>
      <c r="I44" s="348"/>
      <c r="K44" s="349" t="s">
        <v>620</v>
      </c>
      <c r="L44" s="350">
        <v>79</v>
      </c>
      <c r="M44" s="351">
        <v>14</v>
      </c>
      <c r="N44" s="345">
        <v>93</v>
      </c>
      <c r="O44" s="350">
        <v>34</v>
      </c>
      <c r="P44" s="351">
        <v>3</v>
      </c>
      <c r="Q44" s="345">
        <v>37</v>
      </c>
      <c r="R44" s="350">
        <v>31</v>
      </c>
      <c r="S44" s="351">
        <v>9</v>
      </c>
      <c r="T44" s="345">
        <v>40</v>
      </c>
      <c r="U44" s="129"/>
      <c r="V44" s="163" t="s">
        <v>620</v>
      </c>
      <c r="W44" s="164">
        <v>-79</v>
      </c>
      <c r="X44" s="164">
        <v>14</v>
      </c>
      <c r="Y44" s="163" t="s">
        <v>620</v>
      </c>
      <c r="Z44" s="164">
        <v>-34</v>
      </c>
      <c r="AA44" s="164">
        <v>3</v>
      </c>
      <c r="AB44" s="163" t="s">
        <v>620</v>
      </c>
      <c r="AC44" s="164">
        <v>-31</v>
      </c>
      <c r="AD44" s="164">
        <v>9</v>
      </c>
      <c r="AE44" s="141"/>
      <c r="AF44" s="173">
        <v>4582</v>
      </c>
      <c r="AG44" s="173">
        <v>812</v>
      </c>
      <c r="AH44" s="174">
        <v>5394</v>
      </c>
      <c r="AI44" s="173">
        <v>1972</v>
      </c>
      <c r="AJ44" s="173">
        <v>174</v>
      </c>
      <c r="AK44" s="174">
        <v>2146</v>
      </c>
      <c r="AL44" s="173">
        <v>1798</v>
      </c>
      <c r="AM44" s="173">
        <v>522</v>
      </c>
      <c r="AN44" s="174">
        <v>2320</v>
      </c>
      <c r="AO44" s="337"/>
      <c r="AP44" s="167">
        <v>1680</v>
      </c>
      <c r="AQ44" s="168">
        <v>0</v>
      </c>
      <c r="AR44" s="167">
        <v>639</v>
      </c>
      <c r="AS44" s="168">
        <v>0</v>
      </c>
      <c r="AT44" s="169">
        <v>2319</v>
      </c>
      <c r="AU44" s="168">
        <v>0</v>
      </c>
      <c r="AV44" s="167">
        <v>729</v>
      </c>
      <c r="AW44" s="168">
        <v>0</v>
      </c>
      <c r="AX44" s="167">
        <v>233</v>
      </c>
      <c r="AY44" s="168">
        <v>0</v>
      </c>
      <c r="AZ44" s="169">
        <v>962</v>
      </c>
      <c r="BA44" s="168">
        <v>0</v>
      </c>
      <c r="BB44" s="167">
        <v>485</v>
      </c>
      <c r="BC44" s="168">
        <v>0</v>
      </c>
      <c r="BD44" s="167">
        <v>290</v>
      </c>
      <c r="BE44" s="168">
        <v>0</v>
      </c>
      <c r="BF44" s="169">
        <v>775</v>
      </c>
      <c r="BG44" s="168">
        <v>0</v>
      </c>
    </row>
    <row r="45" spans="2:59" ht="23.25" customHeight="1">
      <c r="B45" s="355" t="s">
        <v>550</v>
      </c>
      <c r="C45" s="356">
        <v>591</v>
      </c>
      <c r="D45" s="356">
        <v>324</v>
      </c>
      <c r="E45" s="356">
        <v>915</v>
      </c>
      <c r="F45" s="348"/>
      <c r="G45" s="348"/>
      <c r="H45" s="348"/>
      <c r="I45" s="348"/>
      <c r="K45" s="349" t="s">
        <v>621</v>
      </c>
      <c r="L45" s="350">
        <v>75</v>
      </c>
      <c r="M45" s="351">
        <v>21</v>
      </c>
      <c r="N45" s="345">
        <v>96</v>
      </c>
      <c r="O45" s="350">
        <v>39</v>
      </c>
      <c r="P45" s="351">
        <v>7</v>
      </c>
      <c r="Q45" s="345">
        <v>46</v>
      </c>
      <c r="R45" s="350">
        <v>19</v>
      </c>
      <c r="S45" s="351">
        <v>11</v>
      </c>
      <c r="T45" s="345">
        <v>30</v>
      </c>
      <c r="U45" s="129"/>
      <c r="V45" s="163" t="s">
        <v>621</v>
      </c>
      <c r="W45" s="164">
        <v>-75</v>
      </c>
      <c r="X45" s="164">
        <v>21</v>
      </c>
      <c r="Y45" s="163" t="s">
        <v>621</v>
      </c>
      <c r="Z45" s="164">
        <v>-39</v>
      </c>
      <c r="AA45" s="164">
        <v>7</v>
      </c>
      <c r="AB45" s="163" t="s">
        <v>621</v>
      </c>
      <c r="AC45" s="164">
        <v>-19</v>
      </c>
      <c r="AD45" s="164">
        <v>11</v>
      </c>
      <c r="AE45" s="141"/>
      <c r="AF45" s="173">
        <v>4425</v>
      </c>
      <c r="AG45" s="173">
        <v>1239</v>
      </c>
      <c r="AH45" s="174">
        <v>5664</v>
      </c>
      <c r="AI45" s="173">
        <v>2301</v>
      </c>
      <c r="AJ45" s="173">
        <v>413</v>
      </c>
      <c r="AK45" s="174">
        <v>2714</v>
      </c>
      <c r="AL45" s="173">
        <v>1121</v>
      </c>
      <c r="AM45" s="173">
        <v>649</v>
      </c>
      <c r="AN45" s="174">
        <v>1770</v>
      </c>
      <c r="AO45" s="337"/>
      <c r="AP45" s="167">
        <v>1755</v>
      </c>
      <c r="AQ45" s="168">
        <v>0</v>
      </c>
      <c r="AR45" s="167">
        <v>660</v>
      </c>
      <c r="AS45" s="168">
        <v>0</v>
      </c>
      <c r="AT45" s="169">
        <v>2415</v>
      </c>
      <c r="AU45" s="168">
        <v>0</v>
      </c>
      <c r="AV45" s="167">
        <v>768</v>
      </c>
      <c r="AW45" s="168">
        <v>0</v>
      </c>
      <c r="AX45" s="167">
        <v>240</v>
      </c>
      <c r="AY45" s="168">
        <v>0</v>
      </c>
      <c r="AZ45" s="169">
        <v>1008</v>
      </c>
      <c r="BA45" s="168">
        <v>0</v>
      </c>
      <c r="BB45" s="167">
        <v>504</v>
      </c>
      <c r="BC45" s="168">
        <v>0</v>
      </c>
      <c r="BD45" s="167">
        <v>301</v>
      </c>
      <c r="BE45" s="168">
        <v>0</v>
      </c>
      <c r="BF45" s="169">
        <v>805</v>
      </c>
      <c r="BG45" s="168">
        <v>0</v>
      </c>
    </row>
    <row r="46" spans="2:59" ht="23.25" customHeight="1">
      <c r="B46" s="318" t="s">
        <v>1165</v>
      </c>
      <c r="C46" s="124"/>
      <c r="D46" s="124"/>
      <c r="E46" s="124"/>
      <c r="F46" s="124"/>
      <c r="G46" s="177"/>
      <c r="H46" s="177"/>
      <c r="I46" s="177"/>
      <c r="K46" s="349" t="s">
        <v>622</v>
      </c>
      <c r="L46" s="350">
        <v>77</v>
      </c>
      <c r="M46" s="351">
        <v>13</v>
      </c>
      <c r="N46" s="345">
        <v>90</v>
      </c>
      <c r="O46" s="350">
        <v>35</v>
      </c>
      <c r="P46" s="351">
        <v>4</v>
      </c>
      <c r="Q46" s="345">
        <v>39</v>
      </c>
      <c r="R46" s="350">
        <v>21</v>
      </c>
      <c r="S46" s="351">
        <v>6</v>
      </c>
      <c r="T46" s="345">
        <v>27</v>
      </c>
      <c r="U46" s="129"/>
      <c r="V46" s="163" t="s">
        <v>622</v>
      </c>
      <c r="W46" s="164">
        <v>-77</v>
      </c>
      <c r="X46" s="164">
        <v>13</v>
      </c>
      <c r="Y46" s="163" t="s">
        <v>622</v>
      </c>
      <c r="Z46" s="164">
        <v>-35</v>
      </c>
      <c r="AA46" s="164">
        <v>4</v>
      </c>
      <c r="AB46" s="163" t="s">
        <v>622</v>
      </c>
      <c r="AC46" s="164">
        <v>-21</v>
      </c>
      <c r="AD46" s="164">
        <v>6</v>
      </c>
      <c r="AE46" s="141"/>
      <c r="AF46" s="173">
        <v>4620</v>
      </c>
      <c r="AG46" s="173">
        <v>780</v>
      </c>
      <c r="AH46" s="174">
        <v>5400</v>
      </c>
      <c r="AI46" s="173">
        <v>2100</v>
      </c>
      <c r="AJ46" s="173">
        <v>240</v>
      </c>
      <c r="AK46" s="174">
        <v>2340</v>
      </c>
      <c r="AL46" s="173">
        <v>1260</v>
      </c>
      <c r="AM46" s="173">
        <v>360</v>
      </c>
      <c r="AN46" s="174">
        <v>1620</v>
      </c>
      <c r="AO46" s="337"/>
      <c r="AP46" s="167">
        <v>1832</v>
      </c>
      <c r="AQ46" s="168">
        <v>0</v>
      </c>
      <c r="AR46" s="167">
        <v>673</v>
      </c>
      <c r="AS46" s="168">
        <v>0</v>
      </c>
      <c r="AT46" s="169">
        <v>2505</v>
      </c>
      <c r="AU46" s="168">
        <v>0</v>
      </c>
      <c r="AV46" s="167">
        <v>803</v>
      </c>
      <c r="AW46" s="168">
        <v>0</v>
      </c>
      <c r="AX46" s="167">
        <v>244</v>
      </c>
      <c r="AY46" s="168">
        <v>0</v>
      </c>
      <c r="AZ46" s="169">
        <v>1047</v>
      </c>
      <c r="BA46" s="168">
        <v>0</v>
      </c>
      <c r="BB46" s="167">
        <v>525</v>
      </c>
      <c r="BC46" s="168">
        <v>0</v>
      </c>
      <c r="BD46" s="167">
        <v>307</v>
      </c>
      <c r="BE46" s="168">
        <v>0</v>
      </c>
      <c r="BF46" s="169">
        <v>832</v>
      </c>
      <c r="BG46" s="168">
        <v>0</v>
      </c>
    </row>
    <row r="47" spans="2:59" ht="23.25" customHeight="1">
      <c r="B47" s="358"/>
      <c r="C47" s="86"/>
      <c r="D47"/>
      <c r="E47"/>
      <c r="F47"/>
      <c r="G47"/>
      <c r="H47"/>
      <c r="I47"/>
      <c r="K47" s="349" t="s">
        <v>623</v>
      </c>
      <c r="L47" s="350">
        <v>63</v>
      </c>
      <c r="M47" s="351">
        <v>9</v>
      </c>
      <c r="N47" s="345">
        <v>72</v>
      </c>
      <c r="O47" s="350">
        <v>28</v>
      </c>
      <c r="P47" s="351">
        <v>2</v>
      </c>
      <c r="Q47" s="345">
        <v>30</v>
      </c>
      <c r="R47" s="350">
        <v>18</v>
      </c>
      <c r="S47" s="351">
        <v>7</v>
      </c>
      <c r="T47" s="345">
        <v>25</v>
      </c>
      <c r="U47" s="129"/>
      <c r="V47" s="163" t="s">
        <v>623</v>
      </c>
      <c r="W47" s="164">
        <v>-63</v>
      </c>
      <c r="X47" s="164">
        <v>9</v>
      </c>
      <c r="Y47" s="163" t="s">
        <v>623</v>
      </c>
      <c r="Z47" s="164">
        <v>-28</v>
      </c>
      <c r="AA47" s="164">
        <v>2</v>
      </c>
      <c r="AB47" s="163" t="s">
        <v>623</v>
      </c>
      <c r="AC47" s="164">
        <v>-18</v>
      </c>
      <c r="AD47" s="164">
        <v>7</v>
      </c>
      <c r="AE47" s="141"/>
      <c r="AF47" s="173">
        <v>3843</v>
      </c>
      <c r="AG47" s="173">
        <v>549</v>
      </c>
      <c r="AH47" s="174">
        <v>4392</v>
      </c>
      <c r="AI47" s="173">
        <v>1708</v>
      </c>
      <c r="AJ47" s="173">
        <v>122</v>
      </c>
      <c r="AK47" s="174">
        <v>1830</v>
      </c>
      <c r="AL47" s="173">
        <v>1098</v>
      </c>
      <c r="AM47" s="173">
        <v>427</v>
      </c>
      <c r="AN47" s="174">
        <v>1525</v>
      </c>
      <c r="AO47" s="337"/>
      <c r="AP47" s="167">
        <v>1895</v>
      </c>
      <c r="AQ47" s="168">
        <v>0</v>
      </c>
      <c r="AR47" s="167">
        <v>682</v>
      </c>
      <c r="AS47" s="168">
        <v>0</v>
      </c>
      <c r="AT47" s="169">
        <v>2577</v>
      </c>
      <c r="AU47" s="168">
        <v>0</v>
      </c>
      <c r="AV47" s="167">
        <v>831</v>
      </c>
      <c r="AW47" s="168">
        <v>0</v>
      </c>
      <c r="AX47" s="167">
        <v>246</v>
      </c>
      <c r="AY47" s="168">
        <v>0</v>
      </c>
      <c r="AZ47" s="169">
        <v>1077</v>
      </c>
      <c r="BA47" s="168">
        <v>0</v>
      </c>
      <c r="BB47" s="167">
        <v>543</v>
      </c>
      <c r="BC47" s="168">
        <v>0</v>
      </c>
      <c r="BD47" s="167">
        <v>314</v>
      </c>
      <c r="BE47" s="168">
        <v>0</v>
      </c>
      <c r="BF47" s="169">
        <v>857</v>
      </c>
      <c r="BG47" s="168">
        <v>0</v>
      </c>
    </row>
    <row r="48" spans="2:59" ht="23.25" customHeight="1">
      <c r="B48"/>
      <c r="C48"/>
      <c r="D48"/>
      <c r="E48"/>
      <c r="F48"/>
      <c r="G48"/>
      <c r="H48"/>
      <c r="I48"/>
      <c r="K48" s="349" t="s">
        <v>624</v>
      </c>
      <c r="L48" s="350">
        <v>53</v>
      </c>
      <c r="M48" s="351">
        <v>9</v>
      </c>
      <c r="N48" s="345">
        <v>62</v>
      </c>
      <c r="O48" s="350">
        <v>32</v>
      </c>
      <c r="P48" s="351">
        <v>5</v>
      </c>
      <c r="Q48" s="345">
        <v>37</v>
      </c>
      <c r="R48" s="350">
        <v>12</v>
      </c>
      <c r="S48" s="351">
        <v>3</v>
      </c>
      <c r="T48" s="345">
        <v>15</v>
      </c>
      <c r="U48" s="129"/>
      <c r="V48" s="163" t="s">
        <v>624</v>
      </c>
      <c r="W48" s="164">
        <v>-53</v>
      </c>
      <c r="X48" s="164">
        <v>9</v>
      </c>
      <c r="Y48" s="163" t="s">
        <v>624</v>
      </c>
      <c r="Z48" s="164">
        <v>-32</v>
      </c>
      <c r="AA48" s="164">
        <v>5</v>
      </c>
      <c r="AB48" s="163" t="s">
        <v>624</v>
      </c>
      <c r="AC48" s="164">
        <v>-12</v>
      </c>
      <c r="AD48" s="164">
        <v>3</v>
      </c>
      <c r="AE48" s="141"/>
      <c r="AF48" s="173">
        <v>3286</v>
      </c>
      <c r="AG48" s="173">
        <v>558</v>
      </c>
      <c r="AH48" s="174">
        <v>3844</v>
      </c>
      <c r="AI48" s="173">
        <v>1984</v>
      </c>
      <c r="AJ48" s="173">
        <v>310</v>
      </c>
      <c r="AK48" s="174">
        <v>2294</v>
      </c>
      <c r="AL48" s="173">
        <v>744</v>
      </c>
      <c r="AM48" s="173">
        <v>186</v>
      </c>
      <c r="AN48" s="174">
        <v>930</v>
      </c>
      <c r="AO48" s="337"/>
      <c r="AP48" s="167">
        <v>1948</v>
      </c>
      <c r="AQ48" s="168">
        <v>0</v>
      </c>
      <c r="AR48" s="167">
        <v>691</v>
      </c>
      <c r="AS48" s="168">
        <v>0</v>
      </c>
      <c r="AT48" s="169">
        <v>2639</v>
      </c>
      <c r="AU48" s="168">
        <v>0</v>
      </c>
      <c r="AV48" s="167">
        <v>863</v>
      </c>
      <c r="AW48" s="168">
        <v>0</v>
      </c>
      <c r="AX48" s="167">
        <v>251</v>
      </c>
      <c r="AY48" s="168">
        <v>0</v>
      </c>
      <c r="AZ48" s="169">
        <v>1114</v>
      </c>
      <c r="BA48" s="168">
        <v>0</v>
      </c>
      <c r="BB48" s="167">
        <v>555</v>
      </c>
      <c r="BC48" s="168">
        <v>0</v>
      </c>
      <c r="BD48" s="167">
        <v>317</v>
      </c>
      <c r="BE48" s="168">
        <v>0</v>
      </c>
      <c r="BF48" s="169">
        <v>872</v>
      </c>
      <c r="BG48" s="168">
        <v>0</v>
      </c>
    </row>
    <row r="49" spans="2:59" ht="23.25" customHeight="1">
      <c r="B49"/>
      <c r="C49"/>
      <c r="D49"/>
      <c r="E49"/>
      <c r="F49"/>
      <c r="G49"/>
      <c r="H49"/>
      <c r="I49"/>
      <c r="K49" s="349" t="s">
        <v>625</v>
      </c>
      <c r="L49" s="350">
        <v>57</v>
      </c>
      <c r="M49" s="351">
        <v>3</v>
      </c>
      <c r="N49" s="345">
        <v>60</v>
      </c>
      <c r="O49" s="350">
        <v>35</v>
      </c>
      <c r="P49" s="351">
        <v>1</v>
      </c>
      <c r="Q49" s="345">
        <v>36</v>
      </c>
      <c r="R49" s="350">
        <v>14</v>
      </c>
      <c r="S49" s="351">
        <v>2</v>
      </c>
      <c r="T49" s="345">
        <v>16</v>
      </c>
      <c r="U49" s="129"/>
      <c r="V49" s="163" t="s">
        <v>625</v>
      </c>
      <c r="W49" s="164">
        <v>-57</v>
      </c>
      <c r="X49" s="164">
        <v>3</v>
      </c>
      <c r="Y49" s="163" t="s">
        <v>625</v>
      </c>
      <c r="Z49" s="164">
        <v>-35</v>
      </c>
      <c r="AA49" s="164">
        <v>1</v>
      </c>
      <c r="AB49" s="163" t="s">
        <v>625</v>
      </c>
      <c r="AC49" s="164">
        <v>-14</v>
      </c>
      <c r="AD49" s="164">
        <v>2</v>
      </c>
      <c r="AE49" s="141"/>
      <c r="AF49" s="173">
        <v>3591</v>
      </c>
      <c r="AG49" s="173">
        <v>189</v>
      </c>
      <c r="AH49" s="174">
        <v>3780</v>
      </c>
      <c r="AI49" s="173">
        <v>2205</v>
      </c>
      <c r="AJ49" s="173">
        <v>63</v>
      </c>
      <c r="AK49" s="174">
        <v>2268</v>
      </c>
      <c r="AL49" s="173">
        <v>882</v>
      </c>
      <c r="AM49" s="173">
        <v>126</v>
      </c>
      <c r="AN49" s="174">
        <v>1008</v>
      </c>
      <c r="AO49" s="337"/>
      <c r="AP49" s="167">
        <v>2005</v>
      </c>
      <c r="AQ49" s="168">
        <v>0</v>
      </c>
      <c r="AR49" s="167">
        <v>694</v>
      </c>
      <c r="AS49" s="168">
        <v>0</v>
      </c>
      <c r="AT49" s="169">
        <v>2699</v>
      </c>
      <c r="AU49" s="168">
        <v>0</v>
      </c>
      <c r="AV49" s="167">
        <v>898</v>
      </c>
      <c r="AW49" s="168">
        <v>0</v>
      </c>
      <c r="AX49" s="167">
        <v>252</v>
      </c>
      <c r="AY49" s="168">
        <v>0</v>
      </c>
      <c r="AZ49" s="169">
        <v>1150</v>
      </c>
      <c r="BA49" s="168">
        <v>0</v>
      </c>
      <c r="BB49" s="167">
        <v>569</v>
      </c>
      <c r="BC49" s="168">
        <v>0</v>
      </c>
      <c r="BD49" s="167">
        <v>319</v>
      </c>
      <c r="BE49" s="168">
        <v>0</v>
      </c>
      <c r="BF49" s="169">
        <v>888</v>
      </c>
      <c r="BG49" s="168">
        <v>0</v>
      </c>
    </row>
    <row r="50" spans="2:59" ht="23.25" customHeight="1">
      <c r="B50"/>
      <c r="C50"/>
      <c r="D50"/>
      <c r="E50"/>
      <c r="F50"/>
      <c r="G50"/>
      <c r="H50"/>
      <c r="I50"/>
      <c r="K50" s="349" t="s">
        <v>626</v>
      </c>
      <c r="L50" s="350">
        <v>47</v>
      </c>
      <c r="M50" s="351">
        <v>1</v>
      </c>
      <c r="N50" s="345">
        <v>48</v>
      </c>
      <c r="O50" s="350">
        <v>20</v>
      </c>
      <c r="P50" s="351"/>
      <c r="Q50" s="345">
        <v>20</v>
      </c>
      <c r="R50" s="350">
        <v>16</v>
      </c>
      <c r="S50" s="351">
        <v>1</v>
      </c>
      <c r="T50" s="345">
        <v>17</v>
      </c>
      <c r="U50" s="129"/>
      <c r="V50" s="163" t="s">
        <v>626</v>
      </c>
      <c r="W50" s="164">
        <v>-47</v>
      </c>
      <c r="X50" s="164">
        <v>1</v>
      </c>
      <c r="Y50" s="163" t="s">
        <v>626</v>
      </c>
      <c r="Z50" s="164">
        <v>-20</v>
      </c>
      <c r="AA50" s="164">
        <v>0</v>
      </c>
      <c r="AB50" s="163" t="s">
        <v>626</v>
      </c>
      <c r="AC50" s="164">
        <v>-16</v>
      </c>
      <c r="AD50" s="164">
        <v>1</v>
      </c>
      <c r="AE50" s="141"/>
      <c r="AF50" s="173">
        <v>3008</v>
      </c>
      <c r="AG50" s="173">
        <v>64</v>
      </c>
      <c r="AH50" s="174">
        <v>3072</v>
      </c>
      <c r="AI50" s="173">
        <v>1280</v>
      </c>
      <c r="AJ50" s="173">
        <v>0</v>
      </c>
      <c r="AK50" s="174">
        <v>1280</v>
      </c>
      <c r="AL50" s="173">
        <v>1024</v>
      </c>
      <c r="AM50" s="173">
        <v>64</v>
      </c>
      <c r="AN50" s="174">
        <v>1088</v>
      </c>
      <c r="AO50" s="337"/>
      <c r="AP50" s="167">
        <v>2052</v>
      </c>
      <c r="AQ50" s="168">
        <v>0</v>
      </c>
      <c r="AR50" s="167">
        <v>695</v>
      </c>
      <c r="AS50" s="168">
        <v>0</v>
      </c>
      <c r="AT50" s="169">
        <v>2747</v>
      </c>
      <c r="AU50" s="168">
        <v>0</v>
      </c>
      <c r="AV50" s="167">
        <v>918</v>
      </c>
      <c r="AW50" s="168">
        <v>0</v>
      </c>
      <c r="AX50" s="167">
        <v>252</v>
      </c>
      <c r="AY50" s="168">
        <v>0</v>
      </c>
      <c r="AZ50" s="169">
        <v>1170</v>
      </c>
      <c r="BA50" s="168">
        <v>0</v>
      </c>
      <c r="BB50" s="167">
        <v>585</v>
      </c>
      <c r="BC50" s="168">
        <v>0</v>
      </c>
      <c r="BD50" s="167">
        <v>320</v>
      </c>
      <c r="BE50" s="168">
        <v>0</v>
      </c>
      <c r="BF50" s="169">
        <v>905</v>
      </c>
      <c r="BG50" s="168">
        <v>0</v>
      </c>
    </row>
    <row r="51" spans="2:59" ht="23.25" customHeight="1">
      <c r="B51"/>
      <c r="C51"/>
      <c r="D51"/>
      <c r="E51"/>
      <c r="F51"/>
      <c r="G51"/>
      <c r="H51"/>
      <c r="I51"/>
      <c r="K51" s="349" t="s">
        <v>627</v>
      </c>
      <c r="L51" s="350">
        <v>14</v>
      </c>
      <c r="M51" s="351">
        <v>5</v>
      </c>
      <c r="N51" s="345">
        <v>19</v>
      </c>
      <c r="O51" s="350">
        <v>8</v>
      </c>
      <c r="P51" s="351">
        <v>1</v>
      </c>
      <c r="Q51" s="345">
        <v>9</v>
      </c>
      <c r="R51" s="350">
        <v>3</v>
      </c>
      <c r="S51" s="351">
        <v>4</v>
      </c>
      <c r="T51" s="345">
        <v>7</v>
      </c>
      <c r="U51" s="129"/>
      <c r="V51" s="163" t="s">
        <v>627</v>
      </c>
      <c r="W51" s="164">
        <v>-14</v>
      </c>
      <c r="X51" s="164">
        <v>5</v>
      </c>
      <c r="Y51" s="163" t="s">
        <v>627</v>
      </c>
      <c r="Z51" s="164">
        <v>-8</v>
      </c>
      <c r="AA51" s="164">
        <v>1</v>
      </c>
      <c r="AB51" s="163" t="s">
        <v>627</v>
      </c>
      <c r="AC51" s="164">
        <v>-3</v>
      </c>
      <c r="AD51" s="164">
        <v>4</v>
      </c>
      <c r="AE51" s="141"/>
      <c r="AF51" s="173">
        <v>910</v>
      </c>
      <c r="AG51" s="173">
        <v>325</v>
      </c>
      <c r="AH51" s="174">
        <v>1235</v>
      </c>
      <c r="AI51" s="173">
        <v>520</v>
      </c>
      <c r="AJ51" s="173">
        <v>65</v>
      </c>
      <c r="AK51" s="174">
        <v>585</v>
      </c>
      <c r="AL51" s="173">
        <v>195</v>
      </c>
      <c r="AM51" s="173">
        <v>260</v>
      </c>
      <c r="AN51" s="174">
        <v>455</v>
      </c>
      <c r="AO51" s="337"/>
      <c r="AP51" s="167">
        <v>2066</v>
      </c>
      <c r="AQ51" s="168">
        <v>0</v>
      </c>
      <c r="AR51" s="167">
        <v>700</v>
      </c>
      <c r="AS51" s="168">
        <v>0</v>
      </c>
      <c r="AT51" s="169">
        <v>2766</v>
      </c>
      <c r="AU51" s="168">
        <v>0</v>
      </c>
      <c r="AV51" s="167">
        <v>926</v>
      </c>
      <c r="AW51" s="168">
        <v>0</v>
      </c>
      <c r="AX51" s="167">
        <v>253</v>
      </c>
      <c r="AY51" s="168">
        <v>0</v>
      </c>
      <c r="AZ51" s="169">
        <v>1179</v>
      </c>
      <c r="BA51" s="168">
        <v>0</v>
      </c>
      <c r="BB51" s="167">
        <v>588</v>
      </c>
      <c r="BC51" s="168">
        <v>0</v>
      </c>
      <c r="BD51" s="167">
        <v>324</v>
      </c>
      <c r="BE51" s="168">
        <v>0</v>
      </c>
      <c r="BF51" s="169">
        <v>912</v>
      </c>
      <c r="BG51" s="168">
        <v>0</v>
      </c>
    </row>
    <row r="52" spans="2:59" ht="23.25" customHeight="1">
      <c r="B52"/>
      <c r="C52"/>
      <c r="D52"/>
      <c r="E52"/>
      <c r="F52"/>
      <c r="G52"/>
      <c r="H52"/>
      <c r="I52"/>
      <c r="K52" s="349" t="s">
        <v>748</v>
      </c>
      <c r="L52" s="350">
        <v>4</v>
      </c>
      <c r="M52" s="351">
        <v>1</v>
      </c>
      <c r="N52" s="345">
        <v>5</v>
      </c>
      <c r="O52" s="350">
        <v>2</v>
      </c>
      <c r="P52" s="351"/>
      <c r="Q52" s="345">
        <v>2</v>
      </c>
      <c r="R52" s="350">
        <v>2</v>
      </c>
      <c r="S52" s="351"/>
      <c r="T52" s="345">
        <v>2</v>
      </c>
      <c r="U52" s="129"/>
      <c r="V52" s="163" t="s">
        <v>748</v>
      </c>
      <c r="W52" s="164">
        <v>-4</v>
      </c>
      <c r="X52" s="164">
        <v>1</v>
      </c>
      <c r="Y52" s="163" t="s">
        <v>748</v>
      </c>
      <c r="Z52" s="164">
        <v>-2</v>
      </c>
      <c r="AA52" s="164">
        <v>0</v>
      </c>
      <c r="AB52" s="163" t="s">
        <v>748</v>
      </c>
      <c r="AC52" s="164">
        <v>-2</v>
      </c>
      <c r="AD52" s="164">
        <v>0</v>
      </c>
      <c r="AE52" s="141"/>
      <c r="AF52" s="173">
        <v>264</v>
      </c>
      <c r="AG52" s="173">
        <v>66</v>
      </c>
      <c r="AH52" s="174">
        <v>330</v>
      </c>
      <c r="AI52" s="173">
        <v>132</v>
      </c>
      <c r="AJ52" s="173">
        <v>0</v>
      </c>
      <c r="AK52" s="174">
        <v>132</v>
      </c>
      <c r="AL52" s="173">
        <v>132</v>
      </c>
      <c r="AM52" s="173">
        <v>0</v>
      </c>
      <c r="AN52" s="174">
        <v>132</v>
      </c>
      <c r="AO52" s="337"/>
      <c r="AP52" s="167">
        <v>2070</v>
      </c>
      <c r="AQ52" s="168">
        <v>0</v>
      </c>
      <c r="AR52" s="167">
        <v>701</v>
      </c>
      <c r="AS52" s="168">
        <v>0</v>
      </c>
      <c r="AT52" s="169">
        <v>2771</v>
      </c>
      <c r="AU52" s="168">
        <v>0</v>
      </c>
      <c r="AV52" s="167">
        <v>928</v>
      </c>
      <c r="AW52" s="168">
        <v>0</v>
      </c>
      <c r="AX52" s="167">
        <v>253</v>
      </c>
      <c r="AY52" s="168">
        <v>0</v>
      </c>
      <c r="AZ52" s="169">
        <v>1181</v>
      </c>
      <c r="BA52" s="168">
        <v>0</v>
      </c>
      <c r="BB52" s="167">
        <v>590</v>
      </c>
      <c r="BC52" s="168">
        <v>0</v>
      </c>
      <c r="BD52" s="167">
        <v>324</v>
      </c>
      <c r="BE52" s="168">
        <v>0</v>
      </c>
      <c r="BF52" s="169">
        <v>914</v>
      </c>
      <c r="BG52" s="168">
        <v>0</v>
      </c>
    </row>
    <row r="53" spans="2:59" ht="23.25" customHeight="1">
      <c r="B53"/>
      <c r="C53"/>
      <c r="D53"/>
      <c r="E53"/>
      <c r="F53"/>
      <c r="G53"/>
      <c r="H53"/>
      <c r="I53"/>
      <c r="K53" s="349" t="s">
        <v>749</v>
      </c>
      <c r="L53" s="350">
        <v>1</v>
      </c>
      <c r="M53" s="351"/>
      <c r="N53" s="345">
        <v>1</v>
      </c>
      <c r="O53" s="350"/>
      <c r="P53" s="351"/>
      <c r="Q53" s="345"/>
      <c r="R53" s="350">
        <v>1</v>
      </c>
      <c r="S53" s="351"/>
      <c r="T53" s="345">
        <v>1</v>
      </c>
      <c r="U53" s="129"/>
      <c r="V53" s="163" t="s">
        <v>749</v>
      </c>
      <c r="W53" s="164">
        <v>-1</v>
      </c>
      <c r="X53" s="164">
        <v>0</v>
      </c>
      <c r="Y53" s="163" t="s">
        <v>749</v>
      </c>
      <c r="Z53" s="164">
        <v>0</v>
      </c>
      <c r="AA53" s="164">
        <v>0</v>
      </c>
      <c r="AB53" s="163" t="s">
        <v>749</v>
      </c>
      <c r="AC53" s="164">
        <v>-1</v>
      </c>
      <c r="AD53" s="164">
        <v>0</v>
      </c>
      <c r="AE53" s="141"/>
      <c r="AF53" s="173">
        <v>67</v>
      </c>
      <c r="AG53" s="173">
        <v>0</v>
      </c>
      <c r="AH53" s="174">
        <v>67</v>
      </c>
      <c r="AI53" s="173">
        <v>0</v>
      </c>
      <c r="AJ53" s="173">
        <v>0</v>
      </c>
      <c r="AK53" s="174">
        <v>0</v>
      </c>
      <c r="AL53" s="173">
        <v>67</v>
      </c>
      <c r="AM53" s="173">
        <v>0</v>
      </c>
      <c r="AN53" s="174">
        <v>67</v>
      </c>
      <c r="AO53" s="337"/>
      <c r="AP53" s="167">
        <v>2071</v>
      </c>
      <c r="AQ53" s="168">
        <v>0</v>
      </c>
      <c r="AR53" s="167">
        <v>701</v>
      </c>
      <c r="AS53" s="168">
        <v>0</v>
      </c>
      <c r="AT53" s="169">
        <v>2772</v>
      </c>
      <c r="AU53" s="168">
        <v>0</v>
      </c>
      <c r="AV53" s="167">
        <v>928</v>
      </c>
      <c r="AW53" s="168">
        <v>0</v>
      </c>
      <c r="AX53" s="167">
        <v>253</v>
      </c>
      <c r="AY53" s="168">
        <v>0</v>
      </c>
      <c r="AZ53" s="169">
        <v>1181</v>
      </c>
      <c r="BA53" s="168">
        <v>0</v>
      </c>
      <c r="BB53" s="167">
        <v>591</v>
      </c>
      <c r="BC53" s="168">
        <v>0</v>
      </c>
      <c r="BD53" s="167">
        <v>324</v>
      </c>
      <c r="BE53" s="168">
        <v>0</v>
      </c>
      <c r="BF53" s="169">
        <v>915</v>
      </c>
      <c r="BG53" s="168">
        <v>0</v>
      </c>
    </row>
    <row r="54" spans="2:59" ht="23.25" customHeight="1">
      <c r="B54" s="1034"/>
      <c r="C54" s="1034"/>
      <c r="D54" s="1034"/>
      <c r="E54" s="1034"/>
      <c r="F54" s="1034"/>
      <c r="G54" s="1034"/>
      <c r="H54" s="1034"/>
      <c r="I54" s="1034"/>
      <c r="K54" s="349">
        <v>68</v>
      </c>
      <c r="L54" s="350"/>
      <c r="M54" s="351"/>
      <c r="N54" s="345"/>
      <c r="O54" s="350"/>
      <c r="P54" s="351"/>
      <c r="Q54" s="345"/>
      <c r="R54" s="350"/>
      <c r="S54" s="351"/>
      <c r="T54" s="345"/>
      <c r="U54" s="129"/>
      <c r="V54" s="163">
        <v>68</v>
      </c>
      <c r="W54" s="164">
        <v>0</v>
      </c>
      <c r="X54" s="164">
        <v>0</v>
      </c>
      <c r="Y54" s="163">
        <v>68</v>
      </c>
      <c r="Z54" s="164">
        <v>0</v>
      </c>
      <c r="AA54" s="164">
        <v>0</v>
      </c>
      <c r="AB54" s="163">
        <v>68</v>
      </c>
      <c r="AC54" s="164">
        <v>0</v>
      </c>
      <c r="AD54" s="164">
        <v>0</v>
      </c>
      <c r="AE54" s="141"/>
      <c r="AF54" s="173">
        <v>0</v>
      </c>
      <c r="AG54" s="173">
        <v>0</v>
      </c>
      <c r="AH54" s="174">
        <v>0</v>
      </c>
      <c r="AI54" s="173">
        <v>0</v>
      </c>
      <c r="AJ54" s="173">
        <v>0</v>
      </c>
      <c r="AK54" s="174">
        <v>0</v>
      </c>
      <c r="AL54" s="173">
        <v>0</v>
      </c>
      <c r="AM54" s="173">
        <v>0</v>
      </c>
      <c r="AN54" s="174">
        <v>0</v>
      </c>
      <c r="AO54" s="337"/>
      <c r="AP54" s="167"/>
      <c r="AQ54" s="168"/>
      <c r="AR54" s="167"/>
      <c r="AS54" s="168"/>
      <c r="AT54" s="169"/>
      <c r="AU54" s="168"/>
      <c r="AV54" s="167"/>
      <c r="AW54" s="168"/>
      <c r="AX54" s="167"/>
      <c r="AY54" s="168"/>
      <c r="AZ54" s="169"/>
      <c r="BA54" s="168"/>
      <c r="BB54" s="167"/>
      <c r="BC54" s="168"/>
      <c r="BD54" s="167"/>
      <c r="BE54" s="168"/>
      <c r="BF54" s="169"/>
      <c r="BG54" s="168"/>
    </row>
    <row r="55" spans="2:59" ht="21" customHeight="1">
      <c r="B55"/>
      <c r="C55"/>
      <c r="D55"/>
      <c r="E55"/>
      <c r="F55"/>
      <c r="G55"/>
      <c r="H55"/>
      <c r="I55"/>
      <c r="K55" s="349" t="s">
        <v>550</v>
      </c>
      <c r="L55" s="350">
        <v>2072</v>
      </c>
      <c r="M55" s="350">
        <v>701</v>
      </c>
      <c r="N55" s="350">
        <v>2773</v>
      </c>
      <c r="O55" s="350">
        <v>928</v>
      </c>
      <c r="P55" s="350">
        <v>253</v>
      </c>
      <c r="Q55" s="350">
        <v>1181</v>
      </c>
      <c r="R55" s="350">
        <v>591</v>
      </c>
      <c r="S55" s="350">
        <v>324</v>
      </c>
      <c r="T55" s="350">
        <v>915</v>
      </c>
      <c r="U55" s="129"/>
      <c r="V55" s="163"/>
      <c r="W55" s="164"/>
      <c r="X55" s="164"/>
      <c r="Y55" s="163"/>
      <c r="Z55" s="164"/>
      <c r="AA55" s="164"/>
      <c r="AB55" s="163"/>
      <c r="AC55" s="164"/>
      <c r="AD55" s="164"/>
      <c r="AE55" s="141"/>
      <c r="AF55" s="173"/>
      <c r="AG55" s="173"/>
      <c r="AH55" s="174"/>
      <c r="AI55" s="173"/>
      <c r="AJ55" s="173"/>
      <c r="AK55" s="174"/>
      <c r="AL55" s="173"/>
      <c r="AM55" s="173"/>
      <c r="AN55" s="174"/>
      <c r="AO55" s="337"/>
      <c r="AP55" s="167"/>
      <c r="AQ55" s="168"/>
      <c r="AR55" s="167"/>
      <c r="AS55" s="168"/>
      <c r="AT55" s="169"/>
      <c r="AU55" s="168"/>
      <c r="AV55" s="167"/>
      <c r="AW55" s="168"/>
      <c r="AX55" s="167"/>
      <c r="AY55" s="168"/>
      <c r="AZ55" s="169"/>
      <c r="BA55" s="168"/>
      <c r="BB55" s="167"/>
      <c r="BC55" s="168"/>
      <c r="BD55" s="167"/>
      <c r="BE55" s="168"/>
      <c r="BF55" s="169"/>
      <c r="BG55" s="168"/>
    </row>
    <row r="56" spans="2:59" ht="21" customHeight="1">
      <c r="B56"/>
      <c r="C56"/>
      <c r="D56"/>
      <c r="E56"/>
      <c r="F56"/>
      <c r="G56"/>
      <c r="H56"/>
      <c r="I56"/>
      <c r="K56" s="359"/>
      <c r="L56" s="360">
        <v>0.74720519293184273</v>
      </c>
      <c r="M56" s="361">
        <v>0.25279480706815721</v>
      </c>
      <c r="N56" s="362">
        <v>1</v>
      </c>
      <c r="O56" s="360">
        <v>0.78577476714648598</v>
      </c>
      <c r="P56" s="360">
        <v>0.21422523285351397</v>
      </c>
      <c r="Q56" s="362">
        <v>1</v>
      </c>
      <c r="R56" s="360">
        <v>0.64590163934426226</v>
      </c>
      <c r="S56" s="360">
        <v>0.35409836065573769</v>
      </c>
      <c r="T56" s="362">
        <v>1</v>
      </c>
      <c r="U56" s="129"/>
      <c r="V56" s="163"/>
      <c r="W56" s="164"/>
      <c r="X56" s="164"/>
      <c r="Y56" s="163"/>
      <c r="Z56" s="164"/>
      <c r="AA56" s="164"/>
      <c r="AB56" s="163"/>
      <c r="AC56" s="164"/>
      <c r="AD56" s="164"/>
      <c r="AE56" s="141"/>
      <c r="AF56" s="173"/>
      <c r="AG56" s="173"/>
      <c r="AH56" s="174"/>
      <c r="AI56" s="173"/>
      <c r="AJ56" s="173"/>
      <c r="AK56" s="174"/>
      <c r="AL56" s="173"/>
      <c r="AM56" s="173"/>
      <c r="AN56" s="174"/>
      <c r="AO56" s="337"/>
      <c r="AP56" s="167"/>
      <c r="AQ56" s="168"/>
      <c r="AR56" s="167"/>
      <c r="AS56" s="168"/>
      <c r="AT56" s="169"/>
      <c r="AU56" s="168"/>
      <c r="AV56" s="167"/>
      <c r="AW56" s="168"/>
      <c r="AX56" s="167"/>
      <c r="AY56" s="168"/>
      <c r="AZ56" s="169"/>
      <c r="BA56" s="168"/>
      <c r="BB56" s="167"/>
      <c r="BC56" s="168"/>
      <c r="BD56" s="167"/>
      <c r="BE56" s="168"/>
      <c r="BF56" s="169"/>
      <c r="BG56" s="168"/>
    </row>
    <row r="57" spans="2:59" ht="21" customHeight="1">
      <c r="B57"/>
      <c r="C57"/>
      <c r="D57"/>
      <c r="E57"/>
      <c r="F57"/>
      <c r="G57"/>
      <c r="H57"/>
      <c r="I57"/>
      <c r="K57" s="363"/>
      <c r="L57" s="364"/>
      <c r="M57" s="364"/>
      <c r="N57" s="364"/>
      <c r="O57" s="364"/>
      <c r="P57" s="364"/>
      <c r="Q57" s="364"/>
      <c r="R57" s="364"/>
      <c r="S57" s="364"/>
      <c r="T57" s="365"/>
      <c r="U57" s="129"/>
      <c r="V57" s="163"/>
      <c r="W57" s="164"/>
      <c r="X57" s="164"/>
      <c r="Y57" s="163"/>
      <c r="Z57" s="164"/>
      <c r="AA57" s="164"/>
      <c r="AB57" s="163"/>
      <c r="AC57" s="164"/>
      <c r="AD57" s="164"/>
      <c r="AE57" s="141"/>
      <c r="AF57" s="173"/>
      <c r="AG57" s="173"/>
      <c r="AH57" s="174"/>
      <c r="AI57" s="173"/>
      <c r="AJ57" s="173"/>
      <c r="AK57" s="174"/>
      <c r="AL57" s="173"/>
      <c r="AM57" s="173"/>
      <c r="AN57" s="174"/>
      <c r="AO57" s="337"/>
      <c r="AP57" s="167"/>
      <c r="AQ57" s="168"/>
      <c r="AR57" s="167"/>
      <c r="AS57" s="168"/>
      <c r="AT57" s="169"/>
      <c r="AU57" s="168"/>
      <c r="AV57" s="167"/>
      <c r="AW57" s="168"/>
      <c r="AX57" s="167"/>
      <c r="AY57" s="168"/>
      <c r="AZ57" s="169"/>
      <c r="BA57" s="168"/>
      <c r="BB57" s="167"/>
      <c r="BC57" s="168"/>
      <c r="BD57" s="167"/>
      <c r="BE57" s="168"/>
      <c r="BF57" s="169"/>
      <c r="BG57" s="168"/>
    </row>
    <row r="58" spans="2:59" ht="21" customHeight="1">
      <c r="B58"/>
      <c r="C58"/>
      <c r="D58"/>
      <c r="E58"/>
      <c r="F58"/>
      <c r="G58"/>
      <c r="H58"/>
      <c r="I58"/>
      <c r="K58" s="366"/>
      <c r="L58" s="367"/>
      <c r="M58" s="367"/>
      <c r="N58" s="367"/>
      <c r="O58" s="367"/>
      <c r="P58" s="367"/>
      <c r="Q58" s="367"/>
      <c r="R58" s="367"/>
      <c r="S58" s="367"/>
      <c r="T58" s="365"/>
      <c r="U58" s="129"/>
      <c r="V58" s="163"/>
      <c r="W58" s="164"/>
      <c r="X58" s="164"/>
      <c r="Y58" s="163"/>
      <c r="Z58" s="164"/>
      <c r="AA58" s="164"/>
      <c r="AB58" s="163"/>
      <c r="AC58" s="164"/>
      <c r="AD58" s="164"/>
      <c r="AE58" s="141"/>
      <c r="AF58" s="173"/>
      <c r="AG58" s="173"/>
      <c r="AH58" s="174"/>
      <c r="AI58" s="173"/>
      <c r="AJ58" s="173"/>
      <c r="AK58" s="174"/>
      <c r="AL58" s="173"/>
      <c r="AM58" s="173"/>
      <c r="AN58" s="174"/>
      <c r="AO58" s="337"/>
      <c r="AP58" s="167"/>
      <c r="AQ58" s="168"/>
      <c r="AR58" s="167"/>
      <c r="AS58" s="168"/>
      <c r="AT58" s="169"/>
      <c r="AU58" s="168"/>
      <c r="AV58" s="167"/>
      <c r="AW58" s="168"/>
      <c r="AX58" s="167"/>
      <c r="AY58" s="168"/>
      <c r="AZ58" s="169"/>
      <c r="BA58" s="168"/>
      <c r="BB58" s="167"/>
      <c r="BC58" s="168"/>
      <c r="BD58" s="167"/>
      <c r="BE58" s="168"/>
      <c r="BF58" s="169"/>
      <c r="BG58" s="168"/>
    </row>
    <row r="59" spans="2:59" ht="21" customHeight="1">
      <c r="B59"/>
      <c r="C59"/>
      <c r="D59"/>
      <c r="E59"/>
      <c r="F59"/>
      <c r="G59"/>
      <c r="H59"/>
      <c r="I59"/>
      <c r="K59" s="368"/>
      <c r="L59" s="369">
        <v>2072</v>
      </c>
      <c r="M59" s="369">
        <v>701</v>
      </c>
      <c r="N59" s="369">
        <v>2773</v>
      </c>
      <c r="O59" s="369">
        <v>928</v>
      </c>
      <c r="P59" s="369">
        <v>253</v>
      </c>
      <c r="Q59" s="369">
        <v>1181</v>
      </c>
      <c r="R59" s="369">
        <v>591</v>
      </c>
      <c r="S59" s="369">
        <v>324</v>
      </c>
      <c r="T59" s="369">
        <v>915</v>
      </c>
      <c r="U59" s="129"/>
      <c r="V59" s="183" t="s">
        <v>447</v>
      </c>
      <c r="W59" s="184">
        <v>-2072</v>
      </c>
      <c r="X59" s="184">
        <v>701</v>
      </c>
      <c r="Y59" s="140"/>
      <c r="Z59" s="184">
        <v>-928</v>
      </c>
      <c r="AA59" s="184">
        <v>253</v>
      </c>
      <c r="AB59" s="140"/>
      <c r="AC59" s="184">
        <v>-591</v>
      </c>
      <c r="AD59" s="184">
        <v>324</v>
      </c>
      <c r="AE59" s="141"/>
      <c r="AF59" s="185">
        <v>103390</v>
      </c>
      <c r="AG59" s="185">
        <v>33106</v>
      </c>
      <c r="AH59" s="186">
        <v>136496</v>
      </c>
      <c r="AI59" s="185">
        <v>46998</v>
      </c>
      <c r="AJ59" s="185">
        <v>11924</v>
      </c>
      <c r="AK59" s="186">
        <v>58922</v>
      </c>
      <c r="AL59" s="185">
        <v>29300</v>
      </c>
      <c r="AM59" s="185">
        <v>15390</v>
      </c>
      <c r="AN59" s="186">
        <v>44690</v>
      </c>
      <c r="AO59" s="337"/>
      <c r="AP59" s="187" t="s">
        <v>412</v>
      </c>
      <c r="AQ59" s="156"/>
      <c r="AR59" s="187" t="s">
        <v>412</v>
      </c>
      <c r="AS59" s="156"/>
      <c r="AT59" s="187" t="s">
        <v>412</v>
      </c>
      <c r="AU59" s="156"/>
      <c r="AV59" s="187" t="s">
        <v>412</v>
      </c>
      <c r="AW59" s="156"/>
      <c r="AX59" s="187" t="s">
        <v>412</v>
      </c>
      <c r="AY59" s="156"/>
      <c r="AZ59" s="187" t="s">
        <v>412</v>
      </c>
      <c r="BA59" s="156"/>
      <c r="BB59" s="187" t="s">
        <v>412</v>
      </c>
      <c r="BC59" s="156"/>
      <c r="BD59" s="187" t="s">
        <v>412</v>
      </c>
      <c r="BE59" s="156"/>
      <c r="BF59" s="187" t="s">
        <v>412</v>
      </c>
      <c r="BG59" s="156"/>
    </row>
    <row r="60" spans="2:59" ht="21" customHeight="1">
      <c r="B60" s="124"/>
      <c r="C60" s="124"/>
      <c r="D60" s="124"/>
      <c r="E60" s="124"/>
      <c r="F60" s="124"/>
      <c r="G60" s="177"/>
      <c r="H60" s="177"/>
      <c r="I60" s="177"/>
      <c r="K60" s="141"/>
      <c r="L60" s="188"/>
      <c r="M60" s="188"/>
      <c r="N60" s="188"/>
      <c r="O60" s="188"/>
      <c r="P60" s="188"/>
      <c r="Q60" s="188"/>
      <c r="R60" s="188"/>
      <c r="S60" s="188"/>
      <c r="T60" s="188"/>
      <c r="V60" s="141"/>
      <c r="W60" s="141"/>
      <c r="X60" s="141"/>
      <c r="Y60" s="140"/>
      <c r="Z60" s="141"/>
      <c r="AA60" s="141"/>
      <c r="AB60" s="140"/>
      <c r="AC60" s="141"/>
      <c r="AD60" s="141"/>
      <c r="AE60" s="141"/>
      <c r="AF60" s="189">
        <v>49.898648648648646</v>
      </c>
      <c r="AG60" s="189">
        <v>47.226818830242507</v>
      </c>
      <c r="AH60" s="189">
        <v>49.223223945185723</v>
      </c>
      <c r="AI60" s="189">
        <v>50.644396551724135</v>
      </c>
      <c r="AJ60" s="189">
        <v>47.130434782608695</v>
      </c>
      <c r="AK60" s="189">
        <v>49.891617273497033</v>
      </c>
      <c r="AL60" s="189">
        <v>49.57698815566836</v>
      </c>
      <c r="AM60" s="189">
        <v>47.5</v>
      </c>
      <c r="AN60" s="189">
        <v>48.841530054644807</v>
      </c>
      <c r="AO60" s="337"/>
      <c r="AP60" s="167">
        <v>1035.5</v>
      </c>
      <c r="AQ60" s="156"/>
      <c r="AR60" s="167">
        <v>350.5</v>
      </c>
      <c r="AS60" s="156"/>
      <c r="AT60" s="167">
        <v>1386</v>
      </c>
      <c r="AU60" s="156"/>
      <c r="AV60" s="167">
        <v>464</v>
      </c>
      <c r="AW60" s="156"/>
      <c r="AX60" s="167">
        <v>126.5</v>
      </c>
      <c r="AY60" s="156"/>
      <c r="AZ60" s="167">
        <v>590.5</v>
      </c>
      <c r="BA60" s="156"/>
      <c r="BB60" s="167">
        <v>295.5</v>
      </c>
      <c r="BC60" s="156"/>
      <c r="BD60" s="167">
        <v>162</v>
      </c>
      <c r="BE60" s="168"/>
      <c r="BF60" s="167">
        <v>457.5</v>
      </c>
      <c r="BG60" s="156"/>
    </row>
    <row r="61" spans="2:59" ht="21" customHeight="1">
      <c r="B61" s="124"/>
      <c r="C61" s="124"/>
      <c r="D61" s="124"/>
      <c r="E61" s="124"/>
      <c r="G61" s="177"/>
      <c r="H61" s="177"/>
      <c r="I61" s="177"/>
      <c r="K61" s="141"/>
      <c r="L61" s="190"/>
      <c r="M61" s="190"/>
      <c r="N61" s="190"/>
      <c r="V61" s="141"/>
      <c r="W61" s="141"/>
      <c r="X61" s="141"/>
      <c r="Y61" s="140"/>
      <c r="Z61" s="141"/>
      <c r="AA61" s="141"/>
      <c r="AB61" s="140"/>
      <c r="AC61" s="141"/>
      <c r="AD61" s="141"/>
      <c r="AE61" s="141"/>
      <c r="AF61" s="1873" t="s">
        <v>550</v>
      </c>
      <c r="AG61" s="1873"/>
      <c r="AH61" s="1873"/>
      <c r="AI61" s="142" t="s">
        <v>112</v>
      </c>
      <c r="AJ61" s="143"/>
      <c r="AK61" s="191"/>
      <c r="AL61" s="142" t="s">
        <v>376</v>
      </c>
      <c r="AM61" s="143"/>
      <c r="AN61" s="191"/>
      <c r="AO61" s="337"/>
      <c r="AP61" s="167"/>
      <c r="AQ61" s="168">
        <v>50.302469135802468</v>
      </c>
      <c r="AR61" s="167"/>
      <c r="AS61" s="168">
        <v>46.984375</v>
      </c>
      <c r="AT61" s="167"/>
      <c r="AU61" s="168">
        <v>49.29032258064516</v>
      </c>
      <c r="AV61" s="167"/>
      <c r="AW61" s="168">
        <v>51.055555555555557</v>
      </c>
      <c r="AX61" s="167"/>
      <c r="AY61" s="168">
        <v>46.5</v>
      </c>
      <c r="AZ61" s="167"/>
      <c r="BA61" s="168">
        <v>50.033333333333331</v>
      </c>
      <c r="BB61" s="167"/>
      <c r="BC61" s="168">
        <v>49.774999999999999</v>
      </c>
      <c r="BD61" s="167"/>
      <c r="BE61" s="168">
        <v>47.071428571428569</v>
      </c>
      <c r="BF61" s="167"/>
      <c r="BG61" s="168">
        <v>48.662162162162161</v>
      </c>
    </row>
    <row r="62" spans="2:59" ht="21" customHeight="1">
      <c r="B62" s="124"/>
      <c r="C62" s="124"/>
      <c r="D62" s="124"/>
      <c r="E62" s="124"/>
      <c r="G62" s="124"/>
      <c r="H62" s="124"/>
      <c r="I62" s="124"/>
      <c r="K62" s="141"/>
      <c r="L62" s="190"/>
      <c r="M62" s="190"/>
      <c r="N62" s="190"/>
      <c r="V62" s="141"/>
      <c r="W62" s="141"/>
      <c r="X62" s="141"/>
      <c r="Y62" s="140"/>
      <c r="Z62" s="141"/>
      <c r="AA62" s="141"/>
      <c r="AB62" s="140"/>
      <c r="AC62" s="141"/>
      <c r="AD62" s="141"/>
      <c r="AE62" s="141"/>
      <c r="AF62" s="143" t="s">
        <v>548</v>
      </c>
      <c r="AG62" s="143" t="s">
        <v>547</v>
      </c>
      <c r="AH62" s="142" t="s">
        <v>550</v>
      </c>
      <c r="AI62" s="143" t="s">
        <v>548</v>
      </c>
      <c r="AJ62" s="143" t="s">
        <v>547</v>
      </c>
      <c r="AK62" s="142" t="s">
        <v>550</v>
      </c>
      <c r="AL62" s="143" t="s">
        <v>548</v>
      </c>
      <c r="AM62" s="143" t="s">
        <v>547</v>
      </c>
      <c r="AN62" s="142" t="s">
        <v>550</v>
      </c>
      <c r="AO62" s="337"/>
      <c r="AP62" s="167"/>
      <c r="AQ62" s="192" t="s">
        <v>1433</v>
      </c>
      <c r="AR62" s="167"/>
      <c r="AS62" s="192" t="s">
        <v>1434</v>
      </c>
      <c r="AT62" s="167"/>
      <c r="AU62" s="192" t="s">
        <v>1435</v>
      </c>
      <c r="AV62" s="167"/>
      <c r="AW62" s="192" t="s">
        <v>1438</v>
      </c>
      <c r="AX62" s="167"/>
      <c r="AY62" s="192" t="s">
        <v>1439</v>
      </c>
      <c r="AZ62" s="167"/>
      <c r="BA62" s="192" t="s">
        <v>1440</v>
      </c>
      <c r="BB62" s="167"/>
      <c r="BC62" s="192" t="s">
        <v>1444</v>
      </c>
      <c r="BD62" s="167"/>
      <c r="BE62" s="192" t="s">
        <v>1445</v>
      </c>
      <c r="BF62" s="167"/>
      <c r="BG62" s="192" t="s">
        <v>1446</v>
      </c>
    </row>
    <row r="63" spans="2:59" ht="21" customHeight="1">
      <c r="B63" s="124"/>
      <c r="C63" s="124"/>
      <c r="D63" s="124"/>
      <c r="E63" s="124"/>
      <c r="K63" s="141"/>
      <c r="L63" s="190"/>
      <c r="M63" s="190"/>
      <c r="N63" s="190"/>
      <c r="V63" s="141"/>
      <c r="W63" s="141"/>
      <c r="X63" s="141"/>
      <c r="Y63" s="140"/>
      <c r="Z63" s="141"/>
      <c r="AA63" s="141"/>
      <c r="AB63" s="140"/>
      <c r="AC63" s="141"/>
      <c r="AD63" s="141"/>
      <c r="AE63" s="141"/>
      <c r="AF63" s="193" t="s">
        <v>1447</v>
      </c>
      <c r="AG63" s="193" t="s">
        <v>1445</v>
      </c>
      <c r="AH63" s="194" t="s">
        <v>1447</v>
      </c>
      <c r="AI63" s="193" t="s">
        <v>1440</v>
      </c>
      <c r="AJ63" s="193" t="s">
        <v>1445</v>
      </c>
      <c r="AK63" s="193" t="s">
        <v>1447</v>
      </c>
      <c r="AL63" s="193" t="s">
        <v>1447</v>
      </c>
      <c r="AM63" s="193" t="s">
        <v>1445</v>
      </c>
      <c r="AN63" s="193" t="s">
        <v>1448</v>
      </c>
      <c r="AO63" s="337"/>
      <c r="AP63" s="167"/>
      <c r="AQ63" s="156"/>
      <c r="AR63" s="167"/>
      <c r="AS63" s="156"/>
      <c r="AT63" s="167"/>
      <c r="AU63" s="156"/>
      <c r="AV63" s="167"/>
      <c r="AW63" s="156"/>
      <c r="AX63" s="167"/>
      <c r="AY63" s="156"/>
      <c r="AZ63" s="167"/>
      <c r="BA63" s="156"/>
      <c r="BB63" s="167"/>
      <c r="BC63" s="156"/>
      <c r="BD63" s="167"/>
      <c r="BE63" s="156"/>
      <c r="BF63" s="167"/>
      <c r="BG63" s="156"/>
    </row>
    <row r="64" spans="2:59" ht="21" customHeight="1">
      <c r="B64" s="124"/>
      <c r="C64" s="124"/>
      <c r="D64" s="124"/>
      <c r="E64" s="124"/>
      <c r="K64" s="141"/>
      <c r="L64" s="190"/>
      <c r="M64" s="190"/>
      <c r="N64" s="190"/>
      <c r="V64" s="141"/>
      <c r="W64" s="141"/>
      <c r="X64" s="141"/>
      <c r="Y64" s="140"/>
      <c r="Z64" s="141"/>
      <c r="AA64" s="141"/>
      <c r="AB64" s="140"/>
      <c r="AC64" s="141"/>
      <c r="AD64" s="141"/>
      <c r="AE64" s="141"/>
      <c r="AF64" s="192" t="s">
        <v>1399</v>
      </c>
      <c r="AG64" s="192" t="s">
        <v>1449</v>
      </c>
      <c r="AH64" s="195" t="s">
        <v>1449</v>
      </c>
      <c r="AI64" s="192" t="s">
        <v>1422</v>
      </c>
      <c r="AJ64" s="192" t="s">
        <v>1402</v>
      </c>
      <c r="AK64" s="192" t="s">
        <v>1399</v>
      </c>
      <c r="AL64" s="192" t="s">
        <v>1450</v>
      </c>
      <c r="AM64" s="192" t="s">
        <v>1450</v>
      </c>
      <c r="AN64" s="192" t="s">
        <v>1399</v>
      </c>
      <c r="AO64" s="337"/>
      <c r="AP64" s="167"/>
      <c r="AQ64" s="156"/>
      <c r="AR64" s="167"/>
      <c r="AS64" s="156"/>
      <c r="AT64" s="167"/>
      <c r="AU64" s="156"/>
      <c r="AV64" s="167"/>
      <c r="AW64" s="156"/>
      <c r="AX64" s="167"/>
      <c r="AY64" s="156"/>
      <c r="AZ64" s="167"/>
      <c r="BA64" s="156"/>
      <c r="BB64" s="167"/>
      <c r="BC64" s="156"/>
      <c r="BD64" s="167"/>
      <c r="BE64" s="156"/>
      <c r="BF64" s="167"/>
      <c r="BG64" s="156"/>
    </row>
    <row r="65" spans="2:59" ht="21" customHeight="1">
      <c r="B65" s="124"/>
      <c r="C65" s="124"/>
      <c r="D65" s="124"/>
      <c r="E65" s="124"/>
      <c r="N65" s="147"/>
      <c r="O65" s="129"/>
      <c r="AI65" s="147"/>
      <c r="AJ65" s="147"/>
      <c r="AK65" s="147"/>
      <c r="AL65" s="190"/>
      <c r="AM65" s="156"/>
      <c r="AN65" s="190"/>
      <c r="AO65" s="326"/>
      <c r="AP65" s="167"/>
      <c r="AQ65" s="156"/>
      <c r="AR65" s="167"/>
      <c r="AS65" s="156"/>
      <c r="AT65" s="167"/>
      <c r="AU65" s="156"/>
      <c r="AV65" s="167"/>
      <c r="AW65" s="156"/>
      <c r="AX65" s="167"/>
      <c r="AY65" s="156"/>
      <c r="AZ65" s="167"/>
      <c r="BA65" s="156"/>
      <c r="BB65" s="167"/>
      <c r="BC65" s="156"/>
      <c r="BD65" s="167"/>
      <c r="BE65" s="156"/>
      <c r="BF65" s="167"/>
      <c r="BG65" s="156"/>
    </row>
    <row r="66" spans="2:59" ht="21" customHeight="1">
      <c r="N66" s="147"/>
      <c r="O66" s="129"/>
      <c r="AI66" s="147"/>
      <c r="AJ66" s="147"/>
      <c r="AK66" s="147"/>
      <c r="AL66" s="190"/>
      <c r="AM66" s="156"/>
      <c r="AN66" s="190"/>
      <c r="AO66" s="326"/>
      <c r="AP66" s="167"/>
      <c r="AQ66" s="156"/>
      <c r="AR66" s="167"/>
      <c r="AS66" s="156"/>
      <c r="AT66" s="167"/>
      <c r="AU66" s="156"/>
      <c r="AV66" s="167"/>
      <c r="AW66" s="156"/>
      <c r="AX66" s="167"/>
      <c r="AY66" s="156"/>
      <c r="AZ66" s="167"/>
      <c r="BA66" s="156"/>
      <c r="BB66" s="167"/>
      <c r="BC66" s="156"/>
      <c r="BD66" s="167"/>
      <c r="BE66" s="156"/>
      <c r="BF66" s="167"/>
      <c r="BG66" s="156"/>
    </row>
    <row r="67" spans="2:59" ht="21" customHeight="1">
      <c r="N67" s="147"/>
      <c r="O67" s="129"/>
      <c r="AI67" s="147"/>
      <c r="AJ67" s="147"/>
      <c r="AK67" s="147"/>
      <c r="AL67" s="190"/>
      <c r="AM67" s="156"/>
      <c r="AN67" s="190"/>
      <c r="AO67" s="326"/>
      <c r="AP67" s="167"/>
      <c r="AQ67" s="156"/>
      <c r="AR67" s="167"/>
      <c r="AS67" s="156"/>
      <c r="AT67" s="167"/>
      <c r="AU67" s="156"/>
      <c r="AV67" s="167"/>
      <c r="AW67" s="156"/>
      <c r="AX67" s="167"/>
      <c r="AY67" s="156"/>
      <c r="AZ67" s="167"/>
      <c r="BA67" s="156"/>
      <c r="BB67" s="167"/>
      <c r="BC67" s="156"/>
      <c r="BD67" s="167"/>
      <c r="BE67" s="156"/>
      <c r="BF67" s="167"/>
      <c r="BG67" s="156"/>
    </row>
    <row r="68" spans="2:59" ht="21" customHeight="1">
      <c r="N68" s="147"/>
      <c r="O68" s="129"/>
      <c r="AI68" s="147"/>
      <c r="AJ68" s="147"/>
      <c r="AK68" s="147"/>
      <c r="AL68" s="190"/>
      <c r="AM68" s="156"/>
      <c r="AN68" s="190"/>
      <c r="AO68" s="326"/>
      <c r="AP68" s="167"/>
      <c r="AQ68" s="156"/>
      <c r="AR68" s="167"/>
      <c r="AS68" s="156"/>
      <c r="AT68" s="167"/>
      <c r="AU68" s="156"/>
      <c r="AV68" s="167"/>
      <c r="AW68" s="156"/>
      <c r="AX68" s="167"/>
      <c r="AY68" s="156"/>
      <c r="AZ68" s="167"/>
      <c r="BA68" s="156"/>
      <c r="BB68" s="167"/>
      <c r="BC68" s="156"/>
      <c r="BD68" s="167"/>
      <c r="BE68" s="156"/>
      <c r="BF68" s="167"/>
      <c r="BG68" s="156"/>
    </row>
    <row r="69" spans="2:59" ht="21" customHeight="1">
      <c r="N69" s="147"/>
      <c r="O69" s="129"/>
      <c r="AI69" s="147"/>
      <c r="AJ69" s="147"/>
      <c r="AK69" s="147"/>
      <c r="AL69" s="190"/>
      <c r="AM69" s="156"/>
      <c r="AN69" s="190"/>
      <c r="AO69" s="326"/>
      <c r="AP69" s="167"/>
      <c r="AQ69" s="156"/>
      <c r="AR69" s="167"/>
      <c r="AS69" s="156"/>
      <c r="AT69" s="167"/>
      <c r="AU69" s="156"/>
      <c r="AV69" s="167"/>
      <c r="AW69" s="156"/>
      <c r="AX69" s="167"/>
      <c r="AY69" s="156"/>
      <c r="AZ69" s="167"/>
      <c r="BA69" s="156"/>
      <c r="BB69" s="167"/>
      <c r="BC69" s="156"/>
      <c r="BD69" s="167"/>
      <c r="BE69" s="156"/>
      <c r="BF69" s="167"/>
      <c r="BG69" s="156"/>
    </row>
    <row r="70" spans="2:59" ht="21" customHeight="1">
      <c r="N70" s="147"/>
      <c r="O70" s="129"/>
      <c r="AI70" s="147"/>
      <c r="AJ70" s="147"/>
      <c r="AL70" s="156"/>
      <c r="AM70" s="190"/>
      <c r="AO70" s="370"/>
      <c r="AP70" s="167"/>
      <c r="AQ70" s="156"/>
      <c r="AR70" s="167"/>
      <c r="AS70" s="156"/>
      <c r="AT70" s="167"/>
      <c r="AU70" s="156"/>
      <c r="AV70" s="167"/>
      <c r="AW70" s="156"/>
      <c r="AX70" s="167"/>
      <c r="AY70" s="156"/>
      <c r="AZ70" s="167"/>
      <c r="BA70" s="156"/>
      <c r="BB70" s="167"/>
      <c r="BC70" s="156"/>
      <c r="BD70" s="167"/>
      <c r="BE70" s="156"/>
      <c r="BF70" s="167"/>
      <c r="BG70" s="156"/>
    </row>
    <row r="71" spans="2:59" ht="21" customHeight="1">
      <c r="N71" s="147"/>
      <c r="O71" s="129"/>
      <c r="AI71" s="147"/>
      <c r="AJ71" s="147"/>
      <c r="AL71" s="156"/>
      <c r="AM71" s="190"/>
      <c r="AO71" s="370"/>
      <c r="AP71" s="167"/>
      <c r="AQ71" s="156"/>
      <c r="AR71" s="167"/>
      <c r="AS71" s="156"/>
      <c r="AT71" s="167"/>
      <c r="AU71" s="156"/>
      <c r="AV71" s="167"/>
      <c r="AW71" s="156"/>
      <c r="AX71" s="167"/>
      <c r="AY71" s="156"/>
      <c r="AZ71" s="167"/>
      <c r="BA71" s="156"/>
      <c r="BB71" s="167"/>
      <c r="BC71" s="156"/>
      <c r="BD71" s="167"/>
      <c r="BE71" s="156"/>
      <c r="BF71" s="167"/>
      <c r="BG71" s="156"/>
    </row>
    <row r="72" spans="2:59" ht="21" customHeight="1">
      <c r="N72" s="147"/>
      <c r="O72" s="129"/>
      <c r="AI72" s="147"/>
      <c r="AJ72" s="147"/>
      <c r="AL72" s="156"/>
      <c r="AM72" s="190"/>
      <c r="AO72" s="370"/>
      <c r="AP72" s="167"/>
      <c r="AQ72" s="156"/>
      <c r="AR72" s="167"/>
      <c r="AS72" s="156"/>
      <c r="AT72" s="167"/>
      <c r="AU72" s="156"/>
      <c r="AV72" s="167"/>
      <c r="AW72" s="156"/>
      <c r="AX72" s="167"/>
      <c r="AY72" s="156"/>
      <c r="AZ72" s="167"/>
      <c r="BA72" s="156"/>
      <c r="BB72" s="167"/>
      <c r="BC72" s="156"/>
      <c r="BD72" s="167"/>
      <c r="BE72" s="156"/>
      <c r="BF72" s="167"/>
      <c r="BG72" s="156"/>
    </row>
    <row r="73" spans="2:59" ht="21" customHeight="1">
      <c r="N73" s="147"/>
      <c r="O73" s="129"/>
      <c r="AI73" s="147"/>
      <c r="AJ73" s="147"/>
      <c r="AL73" s="156"/>
      <c r="AM73" s="190"/>
      <c r="AO73" s="370"/>
      <c r="AP73" s="167"/>
      <c r="AQ73" s="156"/>
      <c r="AR73" s="167"/>
      <c r="AS73" s="156"/>
      <c r="AT73" s="167"/>
      <c r="AU73" s="156"/>
      <c r="AV73" s="167"/>
      <c r="AW73" s="156"/>
      <c r="AX73" s="167"/>
      <c r="AY73" s="156"/>
      <c r="AZ73" s="167"/>
      <c r="BA73" s="156"/>
      <c r="BB73" s="167"/>
      <c r="BC73" s="156"/>
      <c r="BD73" s="167"/>
      <c r="BE73" s="156"/>
      <c r="BF73" s="167"/>
      <c r="BG73" s="156"/>
    </row>
    <row r="74" spans="2:59" ht="21" customHeight="1">
      <c r="N74" s="147"/>
      <c r="O74" s="129"/>
      <c r="AI74" s="147"/>
      <c r="AJ74" s="147"/>
      <c r="AL74" s="156"/>
      <c r="AM74" s="190"/>
      <c r="AO74" s="370"/>
      <c r="AP74" s="167"/>
      <c r="AQ74" s="156"/>
      <c r="AR74" s="167"/>
      <c r="AS74" s="156"/>
      <c r="AT74" s="167"/>
      <c r="AU74" s="156"/>
      <c r="AV74" s="167"/>
      <c r="AW74" s="156"/>
      <c r="AX74" s="167"/>
      <c r="AY74" s="156"/>
      <c r="AZ74" s="167"/>
      <c r="BA74" s="156"/>
      <c r="BB74" s="167"/>
      <c r="BC74" s="156"/>
      <c r="BD74" s="167"/>
      <c r="BE74" s="156"/>
      <c r="BF74" s="167"/>
      <c r="BG74" s="156"/>
    </row>
    <row r="75" spans="2:59" ht="21" customHeight="1">
      <c r="N75" s="147"/>
      <c r="O75" s="129"/>
      <c r="AI75" s="147"/>
      <c r="AJ75" s="147"/>
      <c r="AL75" s="156"/>
      <c r="AM75" s="190"/>
      <c r="AO75" s="370"/>
      <c r="AP75" s="167"/>
      <c r="AQ75" s="156"/>
      <c r="AR75" s="167"/>
      <c r="AS75" s="156"/>
      <c r="AT75" s="167"/>
      <c r="AU75" s="156"/>
      <c r="AV75" s="167"/>
      <c r="AW75" s="156"/>
      <c r="AX75" s="167"/>
      <c r="AY75" s="156"/>
      <c r="AZ75" s="167"/>
      <c r="BA75" s="156"/>
      <c r="BB75" s="167"/>
      <c r="BC75" s="156"/>
      <c r="BD75" s="167"/>
      <c r="BE75" s="156"/>
      <c r="BF75" s="167"/>
      <c r="BG75" s="156"/>
    </row>
    <row r="76" spans="2:59" ht="21" customHeight="1">
      <c r="N76" s="147"/>
      <c r="O76" s="129"/>
      <c r="AI76" s="147"/>
      <c r="AJ76" s="147"/>
      <c r="AL76" s="156"/>
      <c r="AM76" s="190"/>
      <c r="AO76" s="370"/>
      <c r="AP76" s="167"/>
      <c r="AQ76" s="156"/>
      <c r="AR76" s="167"/>
      <c r="AS76" s="156"/>
      <c r="AT76" s="167"/>
      <c r="AU76" s="156"/>
      <c r="AV76" s="167"/>
      <c r="AW76" s="156"/>
      <c r="AX76" s="167"/>
      <c r="AY76" s="156"/>
      <c r="AZ76" s="167"/>
      <c r="BA76" s="156"/>
      <c r="BB76" s="167"/>
      <c r="BC76" s="156"/>
      <c r="BD76" s="167"/>
      <c r="BE76" s="156"/>
      <c r="BF76" s="167"/>
      <c r="BG76" s="156"/>
    </row>
    <row r="77" spans="2:59" ht="21" customHeight="1">
      <c r="N77" s="147"/>
      <c r="O77" s="129"/>
      <c r="AI77" s="147"/>
      <c r="AJ77" s="147"/>
      <c r="AL77" s="156"/>
      <c r="AM77" s="190"/>
      <c r="AO77" s="370"/>
      <c r="AP77" s="167"/>
      <c r="AQ77" s="156"/>
      <c r="AR77" s="167"/>
      <c r="AS77" s="156"/>
      <c r="AT77" s="167"/>
      <c r="AU77" s="156"/>
      <c r="AV77" s="167"/>
      <c r="AW77" s="156"/>
      <c r="AX77" s="167"/>
      <c r="AY77" s="156"/>
      <c r="AZ77" s="167"/>
      <c r="BA77" s="156"/>
      <c r="BB77" s="167"/>
      <c r="BC77" s="156"/>
      <c r="BD77" s="167"/>
      <c r="BE77" s="156"/>
      <c r="BF77" s="167"/>
      <c r="BG77" s="156"/>
    </row>
    <row r="78" spans="2:59" ht="21" customHeight="1">
      <c r="N78" s="147"/>
      <c r="O78" s="129"/>
      <c r="AI78" s="147"/>
      <c r="AJ78" s="147"/>
      <c r="AL78" s="156"/>
      <c r="AM78" s="190"/>
      <c r="AO78" s="370"/>
      <c r="AP78" s="167"/>
      <c r="AQ78" s="156"/>
      <c r="AR78" s="167"/>
      <c r="AS78" s="156"/>
      <c r="AT78" s="167"/>
      <c r="AU78" s="156"/>
      <c r="AV78" s="167"/>
      <c r="AW78" s="156"/>
      <c r="AX78" s="167"/>
      <c r="AY78" s="156"/>
      <c r="AZ78" s="167"/>
      <c r="BA78" s="156"/>
      <c r="BB78" s="167"/>
      <c r="BC78" s="156"/>
      <c r="BD78" s="167"/>
      <c r="BE78" s="156"/>
      <c r="BF78" s="167"/>
      <c r="BG78" s="156"/>
    </row>
    <row r="79" spans="2:59" ht="21" customHeight="1">
      <c r="N79" s="147"/>
      <c r="O79" s="129"/>
      <c r="AI79" s="147"/>
      <c r="AJ79" s="147"/>
      <c r="AL79" s="156"/>
      <c r="AM79" s="190"/>
      <c r="AO79" s="370"/>
      <c r="AP79" s="167"/>
      <c r="AQ79" s="156"/>
      <c r="AR79" s="167"/>
      <c r="AS79" s="156"/>
      <c r="AT79" s="167"/>
      <c r="AU79" s="156"/>
      <c r="AV79" s="167"/>
      <c r="AW79" s="156"/>
      <c r="AX79" s="167"/>
      <c r="AY79" s="156"/>
      <c r="AZ79" s="167"/>
      <c r="BA79" s="156"/>
      <c r="BB79" s="167"/>
      <c r="BC79" s="156"/>
      <c r="BD79" s="167"/>
      <c r="BE79" s="156"/>
      <c r="BF79" s="167"/>
      <c r="BG79" s="156"/>
    </row>
    <row r="80" spans="2:59" ht="21" customHeight="1">
      <c r="N80" s="147"/>
      <c r="O80" s="129"/>
      <c r="AI80" s="147"/>
      <c r="AJ80" s="147"/>
      <c r="AL80" s="156"/>
      <c r="AM80" s="190"/>
      <c r="AO80" s="370"/>
      <c r="AP80" s="167"/>
      <c r="AQ80" s="156"/>
      <c r="AR80" s="167"/>
      <c r="AS80" s="156"/>
      <c r="AT80" s="167"/>
      <c r="AU80" s="156"/>
      <c r="AV80" s="167"/>
      <c r="AW80" s="156"/>
      <c r="AX80" s="167"/>
      <c r="AY80" s="156"/>
      <c r="AZ80" s="167"/>
      <c r="BA80" s="156"/>
      <c r="BB80" s="167"/>
      <c r="BC80" s="156"/>
      <c r="BD80" s="167"/>
      <c r="BE80" s="156"/>
      <c r="BF80" s="167"/>
      <c r="BG80" s="156"/>
    </row>
    <row r="81" spans="14:59" ht="21" customHeight="1">
      <c r="N81" s="147"/>
      <c r="O81" s="129"/>
      <c r="AI81" s="147"/>
      <c r="AJ81" s="147"/>
      <c r="AL81" s="156"/>
      <c r="AM81" s="190"/>
      <c r="AO81" s="370"/>
      <c r="AP81" s="167"/>
      <c r="AQ81" s="156"/>
      <c r="AR81" s="167"/>
      <c r="AS81" s="156"/>
      <c r="AT81" s="167"/>
      <c r="AU81" s="156"/>
      <c r="AV81" s="167"/>
      <c r="AW81" s="156"/>
      <c r="AX81" s="167"/>
      <c r="AY81" s="156"/>
      <c r="AZ81" s="167"/>
      <c r="BA81" s="156"/>
      <c r="BB81" s="167"/>
      <c r="BC81" s="156"/>
      <c r="BD81" s="167"/>
      <c r="BE81" s="156"/>
      <c r="BF81" s="167"/>
      <c r="BG81" s="156"/>
    </row>
    <row r="82" spans="14:59" ht="21" customHeight="1">
      <c r="N82" s="147"/>
      <c r="O82" s="129"/>
      <c r="AI82" s="147"/>
      <c r="AJ82" s="147"/>
      <c r="AL82" s="156"/>
      <c r="AM82" s="190"/>
      <c r="AO82" s="370"/>
      <c r="AP82" s="167"/>
      <c r="AQ82" s="156"/>
      <c r="AR82" s="167"/>
      <c r="AS82" s="156"/>
      <c r="AT82" s="167"/>
      <c r="AU82" s="156"/>
      <c r="AV82" s="167"/>
      <c r="AW82" s="156"/>
      <c r="AX82" s="167"/>
      <c r="AY82" s="156"/>
      <c r="AZ82" s="167"/>
      <c r="BA82" s="156"/>
      <c r="BB82" s="167"/>
      <c r="BC82" s="156"/>
      <c r="BD82" s="167"/>
      <c r="BE82" s="156"/>
      <c r="BF82" s="167"/>
      <c r="BG82" s="156"/>
    </row>
    <row r="83" spans="14:59" ht="21" customHeight="1">
      <c r="N83" s="147"/>
      <c r="O83" s="129"/>
      <c r="AI83" s="147"/>
      <c r="AJ83" s="147"/>
      <c r="AL83" s="156"/>
      <c r="AM83" s="190"/>
      <c r="AO83" s="370"/>
      <c r="AP83" s="167"/>
      <c r="AQ83" s="156"/>
      <c r="AR83" s="167"/>
      <c r="AS83" s="156"/>
      <c r="AT83" s="167"/>
      <c r="AU83" s="156"/>
      <c r="AV83" s="167"/>
      <c r="AW83" s="156"/>
      <c r="AX83" s="167"/>
      <c r="AY83" s="156"/>
      <c r="AZ83" s="167"/>
      <c r="BA83" s="156"/>
      <c r="BB83" s="167"/>
      <c r="BC83" s="156"/>
      <c r="BD83" s="167"/>
      <c r="BE83" s="156"/>
      <c r="BF83" s="167"/>
      <c r="BG83" s="156"/>
    </row>
    <row r="84" spans="14:59" ht="21" customHeight="1">
      <c r="N84" s="147"/>
      <c r="O84" s="129"/>
      <c r="AI84" s="147"/>
      <c r="AJ84" s="147"/>
      <c r="AL84" s="156"/>
      <c r="AM84" s="190"/>
      <c r="AO84" s="370"/>
      <c r="AP84" s="167"/>
      <c r="AQ84" s="156"/>
      <c r="AR84" s="167"/>
      <c r="AS84" s="156"/>
      <c r="AT84" s="167"/>
      <c r="AU84" s="156"/>
      <c r="AV84" s="167"/>
      <c r="AW84" s="156"/>
      <c r="AX84" s="167"/>
      <c r="AY84" s="156"/>
      <c r="AZ84" s="167"/>
      <c r="BA84" s="156"/>
      <c r="BB84" s="167"/>
      <c r="BC84" s="156"/>
      <c r="BD84" s="167"/>
      <c r="BE84" s="156"/>
      <c r="BF84" s="167"/>
      <c r="BG84" s="156"/>
    </row>
    <row r="85" spans="14:59" ht="21" customHeight="1">
      <c r="N85" s="147"/>
      <c r="O85" s="129"/>
      <c r="AI85" s="147"/>
      <c r="AJ85" s="147"/>
      <c r="AL85" s="156"/>
      <c r="AM85" s="190"/>
      <c r="AO85" s="370"/>
      <c r="AP85" s="167"/>
      <c r="AQ85" s="156"/>
      <c r="AR85" s="167"/>
      <c r="AS85" s="156"/>
      <c r="AT85" s="167"/>
      <c r="AU85" s="156"/>
      <c r="AV85" s="167"/>
      <c r="AW85" s="156"/>
      <c r="AX85" s="167"/>
      <c r="AY85" s="156"/>
      <c r="AZ85" s="167"/>
      <c r="BA85" s="156"/>
      <c r="BB85" s="167"/>
      <c r="BC85" s="156"/>
      <c r="BD85" s="167"/>
      <c r="BE85" s="156"/>
      <c r="BF85" s="167"/>
      <c r="BG85" s="156"/>
    </row>
    <row r="86" spans="14:59" ht="21" customHeight="1">
      <c r="N86" s="147"/>
      <c r="O86" s="129"/>
      <c r="AI86" s="147"/>
      <c r="AJ86" s="147"/>
      <c r="AL86" s="156"/>
      <c r="AM86" s="190"/>
      <c r="AO86" s="370"/>
      <c r="AP86" s="167"/>
      <c r="AQ86" s="156"/>
      <c r="AR86" s="167"/>
      <c r="AS86" s="156"/>
      <c r="AT86" s="167"/>
      <c r="AU86" s="156"/>
      <c r="AV86" s="167"/>
      <c r="AW86" s="156"/>
      <c r="AX86" s="167"/>
      <c r="AY86" s="156"/>
      <c r="AZ86" s="167"/>
      <c r="BA86" s="156"/>
      <c r="BB86" s="167"/>
      <c r="BC86" s="156"/>
      <c r="BD86" s="167"/>
      <c r="BE86" s="156"/>
      <c r="BF86" s="167"/>
      <c r="BG86" s="156"/>
    </row>
    <row r="87" spans="14:59" ht="21" customHeight="1">
      <c r="N87" s="147"/>
      <c r="O87" s="129"/>
      <c r="AI87" s="147"/>
      <c r="AJ87" s="147"/>
      <c r="AL87" s="156"/>
      <c r="AM87" s="190"/>
      <c r="AO87" s="370"/>
      <c r="AP87" s="167"/>
      <c r="AQ87" s="156"/>
      <c r="AR87" s="167"/>
      <c r="AS87" s="156"/>
      <c r="AT87" s="167"/>
      <c r="AU87" s="156"/>
      <c r="AV87" s="167"/>
      <c r="AW87" s="156"/>
      <c r="AX87" s="167"/>
      <c r="AY87" s="156"/>
      <c r="AZ87" s="167"/>
      <c r="BA87" s="156"/>
      <c r="BB87" s="167"/>
      <c r="BC87" s="156"/>
      <c r="BD87" s="167"/>
      <c r="BE87" s="156"/>
      <c r="BF87" s="167"/>
      <c r="BG87" s="156"/>
    </row>
    <row r="88" spans="14:59" ht="21" customHeight="1">
      <c r="N88" s="147"/>
      <c r="O88" s="129"/>
      <c r="AI88" s="147"/>
      <c r="AJ88" s="147"/>
      <c r="AL88" s="156"/>
      <c r="AM88" s="190"/>
      <c r="AO88" s="370"/>
      <c r="AP88" s="167"/>
      <c r="AQ88" s="156"/>
      <c r="AR88" s="167"/>
      <c r="AS88" s="156"/>
      <c r="AT88" s="167"/>
      <c r="AU88" s="156"/>
      <c r="AV88" s="167"/>
      <c r="AW88" s="156"/>
      <c r="AX88" s="167"/>
      <c r="AY88" s="156"/>
      <c r="AZ88" s="167"/>
      <c r="BA88" s="156"/>
      <c r="BB88" s="167"/>
      <c r="BC88" s="156"/>
      <c r="BD88" s="167"/>
      <c r="BE88" s="156"/>
      <c r="BF88" s="167"/>
      <c r="BG88" s="156"/>
    </row>
    <row r="89" spans="14:59" ht="21" customHeight="1">
      <c r="N89" s="147"/>
      <c r="O89" s="129"/>
      <c r="AI89" s="147"/>
      <c r="AJ89" s="147"/>
      <c r="AL89" s="156"/>
      <c r="AM89" s="190"/>
      <c r="AO89" s="370"/>
      <c r="AP89" s="167"/>
      <c r="AQ89" s="156"/>
      <c r="AR89" s="167"/>
      <c r="AS89" s="156"/>
      <c r="AT89" s="167"/>
      <c r="AU89" s="156"/>
      <c r="AV89" s="167"/>
      <c r="AW89" s="156"/>
      <c r="AX89" s="167"/>
      <c r="AY89" s="156"/>
      <c r="AZ89" s="167"/>
      <c r="BA89" s="156"/>
      <c r="BB89" s="167"/>
      <c r="BC89" s="156"/>
      <c r="BD89" s="167"/>
      <c r="BE89" s="156"/>
      <c r="BF89" s="167"/>
      <c r="BG89" s="156"/>
    </row>
    <row r="90" spans="14:59" ht="21" customHeight="1">
      <c r="N90" s="147"/>
      <c r="O90" s="129"/>
      <c r="AI90" s="147"/>
      <c r="AJ90" s="147"/>
      <c r="AL90" s="156"/>
      <c r="AM90" s="190"/>
      <c r="AO90" s="370"/>
      <c r="AP90" s="167"/>
      <c r="AQ90" s="156"/>
      <c r="AR90" s="167"/>
      <c r="AS90" s="156"/>
      <c r="AT90" s="167"/>
      <c r="AU90" s="156"/>
      <c r="AV90" s="167"/>
      <c r="AW90" s="156"/>
      <c r="AX90" s="167"/>
      <c r="AY90" s="156"/>
      <c r="AZ90" s="167"/>
      <c r="BA90" s="156"/>
      <c r="BB90" s="167"/>
      <c r="BC90" s="156"/>
      <c r="BD90" s="167"/>
      <c r="BE90" s="156"/>
      <c r="BF90" s="167"/>
      <c r="BG90" s="156"/>
    </row>
    <row r="91" spans="14:59" ht="21" customHeight="1">
      <c r="N91" s="147"/>
      <c r="O91" s="129"/>
      <c r="AI91" s="147"/>
      <c r="AJ91" s="147"/>
      <c r="AL91" s="156"/>
      <c r="AM91" s="190"/>
      <c r="AO91" s="370"/>
      <c r="AP91" s="167"/>
      <c r="AQ91" s="156"/>
      <c r="AR91" s="167"/>
      <c r="AS91" s="156"/>
      <c r="AT91" s="167"/>
      <c r="AU91" s="156"/>
      <c r="AV91" s="167"/>
      <c r="AW91" s="156"/>
      <c r="AX91" s="167"/>
      <c r="AY91" s="156"/>
      <c r="AZ91" s="167"/>
      <c r="BA91" s="156"/>
      <c r="BB91" s="167"/>
      <c r="BC91" s="156"/>
      <c r="BD91" s="167"/>
      <c r="BE91" s="156"/>
      <c r="BF91" s="167"/>
      <c r="BG91" s="156"/>
    </row>
    <row r="92" spans="14:59" ht="21" customHeight="1">
      <c r="N92" s="147"/>
      <c r="O92" s="129"/>
      <c r="AI92" s="147"/>
      <c r="AJ92" s="147"/>
      <c r="AL92" s="156"/>
      <c r="AM92" s="190"/>
      <c r="AO92" s="370"/>
      <c r="AP92" s="167"/>
      <c r="AQ92" s="156"/>
      <c r="AR92" s="167"/>
      <c r="AS92" s="156"/>
      <c r="AT92" s="167"/>
      <c r="AU92" s="156"/>
      <c r="AV92" s="167"/>
      <c r="AW92" s="156"/>
      <c r="AX92" s="167"/>
      <c r="AY92" s="156"/>
      <c r="AZ92" s="167"/>
      <c r="BA92" s="156"/>
      <c r="BB92" s="167"/>
      <c r="BC92" s="156"/>
      <c r="BD92" s="167"/>
      <c r="BE92" s="156"/>
      <c r="BF92" s="167"/>
      <c r="BG92" s="156"/>
    </row>
    <row r="93" spans="14:59" ht="21" customHeight="1">
      <c r="N93" s="147"/>
      <c r="O93" s="129"/>
      <c r="AI93" s="147"/>
      <c r="AJ93" s="147"/>
      <c r="AL93" s="156"/>
      <c r="AM93" s="190"/>
      <c r="AO93" s="370"/>
      <c r="AP93" s="167"/>
      <c r="AQ93" s="156"/>
      <c r="AR93" s="167"/>
      <c r="AS93" s="156"/>
      <c r="AT93" s="167"/>
      <c r="AU93" s="156"/>
      <c r="AV93" s="167"/>
      <c r="AW93" s="156"/>
      <c r="AX93" s="167"/>
      <c r="AY93" s="156"/>
      <c r="AZ93" s="167"/>
      <c r="BA93" s="156"/>
      <c r="BB93" s="167"/>
      <c r="BC93" s="156"/>
      <c r="BD93" s="167"/>
      <c r="BE93" s="156"/>
      <c r="BF93" s="167"/>
      <c r="BG93" s="156"/>
    </row>
    <row r="94" spans="14:59" ht="21" customHeight="1">
      <c r="N94" s="147"/>
      <c r="O94" s="129"/>
      <c r="AI94" s="147"/>
      <c r="AJ94" s="147"/>
      <c r="AL94" s="156"/>
      <c r="AM94" s="190"/>
      <c r="AO94" s="370"/>
      <c r="AP94" s="167"/>
      <c r="AQ94" s="156"/>
      <c r="AR94" s="167"/>
      <c r="AS94" s="156"/>
      <c r="AT94" s="167"/>
      <c r="AU94" s="156"/>
      <c r="AV94" s="167"/>
      <c r="AW94" s="156"/>
      <c r="AX94" s="167"/>
      <c r="AY94" s="156"/>
      <c r="AZ94" s="167"/>
      <c r="BA94" s="156"/>
      <c r="BB94" s="167"/>
      <c r="BC94" s="156"/>
      <c r="BD94" s="167"/>
      <c r="BE94" s="156"/>
      <c r="BF94" s="167"/>
      <c r="BG94" s="156"/>
    </row>
    <row r="95" spans="14:59" ht="21" customHeight="1">
      <c r="N95" s="147"/>
      <c r="O95" s="129"/>
      <c r="AI95" s="147"/>
      <c r="AJ95" s="147"/>
      <c r="AL95" s="156"/>
      <c r="AM95" s="190"/>
      <c r="AO95" s="370"/>
      <c r="AP95" s="167"/>
      <c r="AQ95" s="156"/>
      <c r="AR95" s="167"/>
      <c r="AS95" s="156"/>
      <c r="AT95" s="167"/>
      <c r="AU95" s="156"/>
      <c r="AV95" s="167"/>
      <c r="AW95" s="156"/>
      <c r="AX95" s="167"/>
      <c r="AY95" s="156"/>
      <c r="AZ95" s="167"/>
      <c r="BA95" s="156"/>
      <c r="BB95" s="167"/>
      <c r="BC95" s="156"/>
      <c r="BD95" s="167"/>
      <c r="BE95" s="156"/>
      <c r="BF95" s="167"/>
      <c r="BG95" s="156"/>
    </row>
    <row r="96" spans="14:59" ht="21" customHeight="1">
      <c r="N96" s="147"/>
      <c r="O96" s="129"/>
      <c r="AI96" s="147"/>
      <c r="AJ96" s="147"/>
      <c r="AL96" s="156"/>
      <c r="AM96" s="190"/>
      <c r="AO96" s="370"/>
      <c r="AP96" s="167"/>
      <c r="AQ96" s="156"/>
      <c r="AR96" s="167"/>
      <c r="AS96" s="156"/>
      <c r="AT96" s="167"/>
      <c r="AU96" s="156"/>
      <c r="AV96" s="167"/>
      <c r="AW96" s="156"/>
      <c r="AX96" s="167"/>
      <c r="AY96" s="156"/>
      <c r="AZ96" s="167"/>
      <c r="BA96" s="156"/>
      <c r="BB96" s="167"/>
      <c r="BC96" s="156"/>
      <c r="BD96" s="167"/>
      <c r="BE96" s="156"/>
      <c r="BF96" s="167"/>
      <c r="BG96" s="156"/>
    </row>
    <row r="97" spans="14:59" ht="21" customHeight="1">
      <c r="N97" s="147"/>
      <c r="O97" s="129"/>
      <c r="AI97" s="147"/>
      <c r="AJ97" s="147"/>
      <c r="AL97" s="156"/>
      <c r="AM97" s="190"/>
      <c r="AO97" s="370"/>
      <c r="AP97" s="167"/>
      <c r="AQ97" s="156"/>
      <c r="AR97" s="167"/>
      <c r="AS97" s="156"/>
      <c r="AT97" s="167"/>
      <c r="AU97" s="156"/>
      <c r="AV97" s="167"/>
      <c r="AW97" s="156"/>
      <c r="AX97" s="167"/>
      <c r="AY97" s="156"/>
      <c r="AZ97" s="167"/>
      <c r="BA97" s="156"/>
      <c r="BB97" s="167"/>
      <c r="BC97" s="156"/>
      <c r="BD97" s="167"/>
      <c r="BE97" s="156"/>
      <c r="BF97" s="167"/>
      <c r="BG97" s="156"/>
    </row>
    <row r="98" spans="14:59" ht="21" customHeight="1">
      <c r="N98" s="147"/>
      <c r="O98" s="129"/>
      <c r="AI98" s="147"/>
      <c r="AJ98" s="147"/>
      <c r="AL98" s="156"/>
      <c r="AM98" s="190"/>
      <c r="AO98" s="370"/>
      <c r="AP98" s="167"/>
      <c r="AQ98" s="156"/>
      <c r="AR98" s="167"/>
      <c r="AS98" s="156"/>
      <c r="AT98" s="167"/>
      <c r="AU98" s="156"/>
      <c r="AV98" s="167"/>
      <c r="AW98" s="156"/>
      <c r="AX98" s="167"/>
      <c r="AY98" s="156"/>
      <c r="AZ98" s="167"/>
      <c r="BA98" s="156"/>
      <c r="BB98" s="167"/>
      <c r="BC98" s="156"/>
      <c r="BD98" s="167"/>
      <c r="BE98" s="156"/>
      <c r="BF98" s="167"/>
      <c r="BG98" s="156"/>
    </row>
    <row r="99" spans="14:59" ht="21" customHeight="1">
      <c r="N99" s="147"/>
      <c r="O99" s="129"/>
      <c r="AI99" s="147"/>
      <c r="AJ99" s="147"/>
      <c r="AL99" s="156"/>
      <c r="AM99" s="190"/>
      <c r="AO99" s="370"/>
      <c r="AP99" s="167"/>
      <c r="AQ99" s="156"/>
      <c r="AR99" s="167"/>
      <c r="AS99" s="156"/>
      <c r="AT99" s="167"/>
      <c r="AU99" s="156"/>
      <c r="AV99" s="167"/>
      <c r="AW99" s="156"/>
      <c r="AX99" s="167"/>
      <c r="AY99" s="156"/>
      <c r="AZ99" s="167"/>
      <c r="BA99" s="156"/>
      <c r="BB99" s="167"/>
      <c r="BC99" s="156"/>
      <c r="BD99" s="167"/>
      <c r="BE99" s="156"/>
      <c r="BF99" s="167"/>
      <c r="BG99" s="156"/>
    </row>
    <row r="100" spans="14:59" ht="21" customHeight="1">
      <c r="N100" s="147"/>
      <c r="O100" s="129"/>
      <c r="AI100" s="147"/>
      <c r="AJ100" s="147"/>
      <c r="AL100" s="156"/>
      <c r="AM100" s="190"/>
      <c r="AO100" s="370"/>
      <c r="AP100" s="167"/>
      <c r="AQ100" s="156"/>
      <c r="AR100" s="167"/>
      <c r="AS100" s="156"/>
      <c r="AT100" s="167"/>
      <c r="AU100" s="156"/>
      <c r="AV100" s="167"/>
      <c r="AW100" s="156"/>
      <c r="AX100" s="167"/>
      <c r="AY100" s="156"/>
      <c r="AZ100" s="167"/>
      <c r="BA100" s="156"/>
      <c r="BB100" s="167"/>
      <c r="BC100" s="156"/>
      <c r="BD100" s="167"/>
      <c r="BE100" s="156"/>
      <c r="BF100" s="167"/>
      <c r="BG100" s="156"/>
    </row>
    <row r="101" spans="14:59" ht="21" customHeight="1">
      <c r="N101" s="147"/>
      <c r="O101" s="129"/>
      <c r="AI101" s="147"/>
      <c r="AJ101" s="147"/>
      <c r="AL101" s="156"/>
      <c r="AM101" s="190"/>
      <c r="AO101" s="370"/>
      <c r="AP101" s="167"/>
      <c r="AQ101" s="156"/>
      <c r="AR101" s="167"/>
      <c r="AS101" s="156"/>
      <c r="AT101" s="167"/>
      <c r="AU101" s="156"/>
      <c r="AV101" s="167"/>
      <c r="AW101" s="156"/>
      <c r="AX101" s="167"/>
      <c r="AY101" s="156"/>
      <c r="AZ101" s="167"/>
      <c r="BA101" s="156"/>
      <c r="BB101" s="167"/>
      <c r="BC101" s="156"/>
      <c r="BD101" s="167"/>
      <c r="BE101" s="156"/>
      <c r="BF101" s="167"/>
      <c r="BG101" s="156"/>
    </row>
    <row r="102" spans="14:59" ht="21" customHeight="1">
      <c r="N102" s="147"/>
      <c r="O102" s="129"/>
      <c r="AI102" s="147"/>
      <c r="AJ102" s="147"/>
      <c r="AL102" s="156"/>
      <c r="AM102" s="190"/>
      <c r="AO102" s="370"/>
      <c r="AP102" s="167"/>
      <c r="AQ102" s="156"/>
      <c r="AR102" s="167"/>
      <c r="AS102" s="156"/>
      <c r="AT102" s="167"/>
      <c r="AU102" s="156"/>
      <c r="AV102" s="167"/>
      <c r="AW102" s="156"/>
      <c r="AX102" s="167"/>
      <c r="AY102" s="156"/>
      <c r="AZ102" s="167"/>
      <c r="BA102" s="156"/>
      <c r="BB102" s="167"/>
      <c r="BC102" s="156"/>
      <c r="BD102" s="167"/>
      <c r="BE102" s="156"/>
      <c r="BF102" s="167"/>
      <c r="BG102" s="156"/>
    </row>
    <row r="103" spans="14:59" ht="21" customHeight="1">
      <c r="N103" s="147"/>
      <c r="O103" s="129"/>
      <c r="AI103" s="147"/>
      <c r="AJ103" s="147"/>
      <c r="AL103" s="156"/>
      <c r="AM103" s="190"/>
      <c r="AO103" s="370"/>
      <c r="AP103" s="167"/>
      <c r="AQ103" s="156"/>
      <c r="AR103" s="167"/>
      <c r="AS103" s="156"/>
      <c r="AT103" s="167"/>
      <c r="AU103" s="156"/>
      <c r="AV103" s="167"/>
      <c r="AW103" s="156"/>
      <c r="AX103" s="167"/>
      <c r="AY103" s="156"/>
      <c r="AZ103" s="167"/>
      <c r="BA103" s="156"/>
      <c r="BB103" s="167"/>
      <c r="BC103" s="156"/>
      <c r="BD103" s="167"/>
      <c r="BE103" s="156"/>
      <c r="BF103" s="167"/>
      <c r="BG103" s="156"/>
    </row>
    <row r="104" spans="14:59" ht="21" customHeight="1">
      <c r="N104" s="147"/>
      <c r="O104" s="129"/>
      <c r="AI104" s="147"/>
      <c r="AJ104" s="147"/>
      <c r="AL104" s="156"/>
      <c r="AM104" s="190"/>
      <c r="AO104" s="370"/>
      <c r="AP104" s="167"/>
      <c r="AQ104" s="156"/>
      <c r="AR104" s="167"/>
      <c r="AS104" s="156"/>
      <c r="AT104" s="167"/>
      <c r="AU104" s="156"/>
      <c r="AV104" s="167"/>
      <c r="AW104" s="156"/>
      <c r="AX104" s="167"/>
      <c r="AY104" s="156"/>
      <c r="AZ104" s="167"/>
      <c r="BA104" s="156"/>
      <c r="BB104" s="167"/>
      <c r="BC104" s="156"/>
      <c r="BD104" s="167"/>
      <c r="BE104" s="156"/>
      <c r="BF104" s="167"/>
      <c r="BG104" s="156"/>
    </row>
    <row r="105" spans="14:59" ht="21" customHeight="1">
      <c r="N105" s="147"/>
      <c r="O105" s="129"/>
      <c r="AI105" s="147"/>
      <c r="AJ105" s="147"/>
      <c r="AL105" s="156"/>
      <c r="AM105" s="190"/>
      <c r="AO105" s="370"/>
      <c r="AP105" s="167"/>
      <c r="AQ105" s="156"/>
      <c r="AR105" s="167"/>
      <c r="AS105" s="156"/>
      <c r="AT105" s="167"/>
      <c r="AU105" s="156"/>
      <c r="AV105" s="167"/>
      <c r="AW105" s="156"/>
      <c r="AX105" s="167"/>
      <c r="AY105" s="156"/>
      <c r="AZ105" s="167"/>
      <c r="BA105" s="156"/>
      <c r="BB105" s="167"/>
      <c r="BC105" s="156"/>
      <c r="BD105" s="167"/>
      <c r="BE105" s="156"/>
      <c r="BF105" s="167"/>
      <c r="BG105" s="156"/>
    </row>
    <row r="106" spans="14:59" ht="21" customHeight="1">
      <c r="N106" s="147"/>
      <c r="O106" s="129"/>
      <c r="AI106" s="147"/>
      <c r="AJ106" s="147"/>
      <c r="AL106" s="156"/>
      <c r="AM106" s="190"/>
      <c r="AO106" s="370"/>
      <c r="AP106" s="167"/>
      <c r="AQ106" s="156"/>
      <c r="AR106" s="167"/>
      <c r="AS106" s="156"/>
      <c r="AT106" s="167"/>
      <c r="AU106" s="156"/>
      <c r="AV106" s="167"/>
      <c r="AW106" s="156"/>
      <c r="AX106" s="167"/>
      <c r="AY106" s="156"/>
      <c r="AZ106" s="167"/>
      <c r="BA106" s="156"/>
      <c r="BB106" s="167"/>
      <c r="BC106" s="156"/>
      <c r="BD106" s="167"/>
      <c r="BE106" s="156"/>
      <c r="BF106" s="167"/>
      <c r="BG106" s="156"/>
    </row>
    <row r="107" spans="14:59" ht="21" customHeight="1">
      <c r="N107" s="147"/>
      <c r="O107" s="129"/>
      <c r="AI107" s="147"/>
      <c r="AJ107" s="147"/>
      <c r="AL107" s="156"/>
      <c r="AM107" s="190"/>
      <c r="AO107" s="370"/>
      <c r="AP107" s="167"/>
      <c r="AQ107" s="156"/>
      <c r="AR107" s="167"/>
      <c r="AS107" s="156"/>
      <c r="AT107" s="167"/>
      <c r="AU107" s="156"/>
      <c r="AV107" s="167"/>
      <c r="AW107" s="156"/>
      <c r="AX107" s="167"/>
      <c r="AY107" s="156"/>
      <c r="AZ107" s="167"/>
      <c r="BA107" s="156"/>
      <c r="BB107" s="167"/>
      <c r="BC107" s="156"/>
      <c r="BD107" s="167"/>
      <c r="BE107" s="156"/>
      <c r="BF107" s="167"/>
      <c r="BG107" s="156"/>
    </row>
    <row r="108" spans="14:59" ht="21" customHeight="1">
      <c r="N108" s="147"/>
      <c r="O108" s="129"/>
      <c r="AI108" s="147"/>
      <c r="AJ108" s="147"/>
      <c r="AL108" s="156"/>
      <c r="AM108" s="190"/>
      <c r="AO108" s="370"/>
      <c r="AP108" s="167"/>
      <c r="AQ108" s="156"/>
      <c r="AR108" s="167"/>
      <c r="AS108" s="156"/>
      <c r="AT108" s="167"/>
      <c r="AU108" s="156"/>
      <c r="AV108" s="167"/>
      <c r="AW108" s="156"/>
      <c r="AX108" s="167"/>
      <c r="AY108" s="156"/>
      <c r="AZ108" s="167"/>
      <c r="BA108" s="156"/>
      <c r="BB108" s="167"/>
      <c r="BC108" s="156"/>
      <c r="BD108" s="167"/>
      <c r="BE108" s="156"/>
      <c r="BF108" s="167"/>
      <c r="BG108" s="156"/>
    </row>
    <row r="109" spans="14:59" ht="21" customHeight="1">
      <c r="N109" s="147"/>
      <c r="O109" s="129"/>
      <c r="AI109" s="147"/>
      <c r="AJ109" s="147"/>
      <c r="AL109" s="156"/>
      <c r="AM109" s="190"/>
      <c r="AO109" s="370"/>
      <c r="AP109" s="167"/>
      <c r="AQ109" s="156"/>
      <c r="AR109" s="167"/>
      <c r="AS109" s="156"/>
      <c r="AT109" s="167"/>
      <c r="AU109" s="156"/>
      <c r="AV109" s="167"/>
      <c r="AW109" s="156"/>
      <c r="AX109" s="167"/>
      <c r="AY109" s="156"/>
      <c r="AZ109" s="167"/>
      <c r="BA109" s="156"/>
      <c r="BB109" s="167"/>
      <c r="BC109" s="156"/>
      <c r="BD109" s="167"/>
      <c r="BE109" s="156"/>
      <c r="BF109" s="167"/>
      <c r="BG109" s="156"/>
    </row>
    <row r="110" spans="14:59" ht="21" customHeight="1">
      <c r="N110" s="147"/>
      <c r="O110" s="129"/>
      <c r="AI110" s="147"/>
      <c r="AJ110" s="147"/>
      <c r="AL110" s="156"/>
      <c r="AM110" s="190"/>
      <c r="AO110" s="370"/>
      <c r="AP110" s="167"/>
      <c r="AQ110" s="156"/>
      <c r="AR110" s="167"/>
      <c r="AS110" s="156"/>
      <c r="AT110" s="167"/>
      <c r="AU110" s="156"/>
      <c r="AV110" s="167"/>
      <c r="AW110" s="156"/>
      <c r="AX110" s="167"/>
      <c r="AY110" s="156"/>
      <c r="AZ110" s="167"/>
      <c r="BA110" s="156"/>
      <c r="BB110" s="167"/>
      <c r="BC110" s="156"/>
      <c r="BD110" s="167"/>
      <c r="BE110" s="156"/>
      <c r="BF110" s="167"/>
      <c r="BG110" s="156"/>
    </row>
    <row r="111" spans="14:59" ht="21" customHeight="1">
      <c r="N111" s="147"/>
      <c r="O111" s="129"/>
      <c r="AI111" s="147"/>
      <c r="AJ111" s="147"/>
      <c r="AL111" s="156"/>
      <c r="AM111" s="190"/>
      <c r="AO111" s="370"/>
      <c r="AP111" s="167"/>
      <c r="AQ111" s="156"/>
      <c r="AR111" s="167"/>
      <c r="AS111" s="156"/>
      <c r="AT111" s="167"/>
      <c r="AU111" s="156"/>
      <c r="AV111" s="167"/>
      <c r="AW111" s="156"/>
      <c r="AX111" s="167"/>
      <c r="AY111" s="156"/>
      <c r="AZ111" s="167"/>
      <c r="BA111" s="156"/>
      <c r="BB111" s="167"/>
      <c r="BC111" s="156"/>
      <c r="BD111" s="167"/>
      <c r="BE111" s="156"/>
      <c r="BF111" s="167"/>
      <c r="BG111" s="156"/>
    </row>
    <row r="112" spans="14:59" ht="21" customHeight="1">
      <c r="N112" s="147"/>
      <c r="O112" s="129"/>
      <c r="AI112" s="147"/>
      <c r="AJ112" s="147"/>
      <c r="AL112" s="156"/>
      <c r="AM112" s="190"/>
      <c r="AO112" s="370"/>
      <c r="AP112" s="167"/>
      <c r="AQ112" s="156"/>
      <c r="AR112" s="167"/>
      <c r="AS112" s="156"/>
      <c r="AT112" s="167"/>
      <c r="AU112" s="156"/>
      <c r="AV112" s="167"/>
      <c r="AW112" s="156"/>
      <c r="AX112" s="167"/>
      <c r="AY112" s="156"/>
      <c r="AZ112" s="167"/>
      <c r="BA112" s="156"/>
      <c r="BB112" s="167"/>
      <c r="BC112" s="156"/>
      <c r="BD112" s="167"/>
      <c r="BE112" s="156"/>
      <c r="BF112" s="167"/>
      <c r="BG112" s="156"/>
    </row>
    <row r="113" spans="14:59" ht="21" customHeight="1">
      <c r="N113" s="147"/>
      <c r="O113" s="129"/>
      <c r="AI113" s="147"/>
      <c r="AJ113" s="147"/>
      <c r="AL113" s="156"/>
      <c r="AM113" s="190"/>
      <c r="AO113" s="370"/>
      <c r="AP113" s="167"/>
      <c r="AQ113" s="156"/>
      <c r="AR113" s="167"/>
      <c r="AS113" s="156"/>
      <c r="AT113" s="167"/>
      <c r="AU113" s="156"/>
      <c r="AV113" s="167"/>
      <c r="AW113" s="156"/>
      <c r="AX113" s="167"/>
      <c r="AY113" s="156"/>
      <c r="AZ113" s="167"/>
      <c r="BA113" s="156"/>
      <c r="BB113" s="167"/>
      <c r="BC113" s="156"/>
      <c r="BD113" s="167"/>
      <c r="BE113" s="156"/>
      <c r="BF113" s="167"/>
      <c r="BG113" s="156"/>
    </row>
    <row r="114" spans="14:59" ht="21" customHeight="1">
      <c r="N114" s="147"/>
      <c r="O114" s="129"/>
      <c r="AI114" s="147"/>
      <c r="AJ114" s="147"/>
      <c r="AL114" s="156"/>
      <c r="AM114" s="190"/>
      <c r="AO114" s="370"/>
      <c r="AP114" s="167"/>
      <c r="AQ114" s="156"/>
      <c r="AR114" s="167"/>
      <c r="AS114" s="156"/>
      <c r="AT114" s="167"/>
      <c r="AU114" s="156"/>
      <c r="AV114" s="167"/>
      <c r="AW114" s="156"/>
      <c r="AX114" s="167"/>
      <c r="AY114" s="156"/>
      <c r="AZ114" s="167"/>
      <c r="BA114" s="156"/>
      <c r="BB114" s="167"/>
      <c r="BC114" s="156"/>
      <c r="BD114" s="167"/>
      <c r="BE114" s="156"/>
      <c r="BF114" s="167"/>
      <c r="BG114" s="156"/>
    </row>
    <row r="115" spans="14:59" ht="21" customHeight="1">
      <c r="N115" s="147"/>
      <c r="O115" s="129"/>
      <c r="AI115" s="147"/>
      <c r="AJ115" s="147"/>
      <c r="AL115" s="156"/>
      <c r="AM115" s="190"/>
      <c r="AO115" s="370"/>
      <c r="AP115" s="167"/>
      <c r="AQ115" s="156"/>
      <c r="AR115" s="167"/>
      <c r="AS115" s="156"/>
      <c r="AT115" s="167"/>
      <c r="AU115" s="156"/>
      <c r="AV115" s="167"/>
      <c r="AW115" s="156"/>
      <c r="AX115" s="167"/>
      <c r="AY115" s="156"/>
      <c r="AZ115" s="167"/>
      <c r="BA115" s="156"/>
      <c r="BB115" s="167"/>
      <c r="BC115" s="156"/>
      <c r="BD115" s="167"/>
      <c r="BE115" s="156"/>
      <c r="BF115" s="167"/>
      <c r="BG115" s="156"/>
    </row>
    <row r="116" spans="14:59" ht="21" customHeight="1">
      <c r="N116" s="147"/>
      <c r="O116" s="129"/>
      <c r="AI116" s="147"/>
      <c r="AJ116" s="147"/>
      <c r="AL116" s="156"/>
      <c r="AM116" s="190"/>
      <c r="AO116" s="370"/>
      <c r="AP116" s="167"/>
      <c r="AQ116" s="156"/>
      <c r="AR116" s="167"/>
      <c r="AS116" s="156"/>
      <c r="AT116" s="167"/>
      <c r="AU116" s="156"/>
      <c r="AV116" s="167"/>
      <c r="AW116" s="156"/>
      <c r="AX116" s="167"/>
      <c r="AY116" s="156"/>
      <c r="AZ116" s="167"/>
      <c r="BA116" s="156"/>
      <c r="BB116" s="167"/>
      <c r="BC116" s="156"/>
      <c r="BD116" s="167"/>
      <c r="BE116" s="156"/>
      <c r="BF116" s="167"/>
      <c r="BG116" s="156"/>
    </row>
    <row r="117" spans="14:59" ht="21" customHeight="1">
      <c r="N117" s="147"/>
      <c r="O117" s="129"/>
      <c r="AI117" s="147"/>
      <c r="AJ117" s="147"/>
      <c r="AL117" s="156"/>
      <c r="AM117" s="190"/>
      <c r="AO117" s="370"/>
      <c r="AP117" s="167"/>
      <c r="AQ117" s="156"/>
      <c r="AR117" s="167"/>
      <c r="AS117" s="156"/>
      <c r="AT117" s="167"/>
      <c r="AU117" s="156"/>
      <c r="AV117" s="167"/>
      <c r="AW117" s="156"/>
      <c r="AX117" s="167"/>
      <c r="AY117" s="156"/>
      <c r="AZ117" s="167"/>
      <c r="BA117" s="156"/>
      <c r="BB117" s="167"/>
      <c r="BC117" s="156"/>
      <c r="BD117" s="167"/>
      <c r="BE117" s="156"/>
      <c r="BF117" s="167"/>
      <c r="BG117" s="156"/>
    </row>
    <row r="118" spans="14:59" ht="21" customHeight="1">
      <c r="N118" s="147"/>
      <c r="O118" s="129"/>
      <c r="AI118" s="147"/>
      <c r="AJ118" s="147"/>
      <c r="AL118" s="156"/>
      <c r="AM118" s="190"/>
      <c r="AO118" s="370"/>
      <c r="AP118" s="167"/>
      <c r="AQ118" s="156"/>
      <c r="AR118" s="167"/>
      <c r="AS118" s="156"/>
      <c r="AT118" s="167"/>
      <c r="AU118" s="156"/>
      <c r="AV118" s="167"/>
      <c r="AW118" s="156"/>
      <c r="AX118" s="167"/>
      <c r="AY118" s="156"/>
      <c r="AZ118" s="167"/>
      <c r="BA118" s="156"/>
      <c r="BB118" s="167"/>
      <c r="BC118" s="156"/>
      <c r="BD118" s="167"/>
      <c r="BE118" s="156"/>
      <c r="BF118" s="167"/>
      <c r="BG118" s="156"/>
    </row>
    <row r="119" spans="14:59" ht="21" customHeight="1">
      <c r="N119" s="147"/>
      <c r="O119" s="129"/>
      <c r="AI119" s="147"/>
      <c r="AJ119" s="147"/>
      <c r="AL119" s="156"/>
      <c r="AM119" s="190"/>
      <c r="AO119" s="370"/>
      <c r="AP119" s="167"/>
      <c r="AQ119" s="156"/>
      <c r="AR119" s="167"/>
      <c r="AS119" s="156"/>
      <c r="AT119" s="167"/>
      <c r="AU119" s="156"/>
      <c r="AV119" s="167"/>
      <c r="AW119" s="156"/>
      <c r="AX119" s="167"/>
      <c r="AY119" s="156"/>
      <c r="AZ119" s="167"/>
      <c r="BA119" s="156"/>
      <c r="BB119" s="167"/>
      <c r="BC119" s="156"/>
      <c r="BD119" s="167"/>
      <c r="BE119" s="156"/>
      <c r="BF119" s="167"/>
      <c r="BG119" s="156"/>
    </row>
    <row r="120" spans="14:59" ht="21" customHeight="1">
      <c r="N120" s="147"/>
      <c r="O120" s="129"/>
      <c r="AI120" s="147"/>
      <c r="AJ120" s="147"/>
      <c r="AL120" s="156"/>
      <c r="AM120" s="190"/>
      <c r="AO120" s="370"/>
      <c r="AP120" s="167"/>
      <c r="AQ120" s="156"/>
      <c r="AR120" s="167"/>
      <c r="AS120" s="156"/>
      <c r="AT120" s="167"/>
      <c r="AU120" s="156"/>
      <c r="AV120" s="167"/>
      <c r="AW120" s="156"/>
      <c r="AX120" s="167"/>
      <c r="AY120" s="156"/>
      <c r="AZ120" s="167"/>
      <c r="BA120" s="156"/>
      <c r="BB120" s="167"/>
      <c r="BC120" s="156"/>
      <c r="BD120" s="167"/>
      <c r="BE120" s="156"/>
      <c r="BF120" s="167"/>
      <c r="BG120" s="156"/>
    </row>
    <row r="121" spans="14:59" ht="21" customHeight="1">
      <c r="N121" s="147"/>
      <c r="O121" s="129"/>
      <c r="AI121" s="147"/>
      <c r="AJ121" s="147"/>
      <c r="AL121" s="156"/>
      <c r="AM121" s="190"/>
      <c r="AO121" s="370"/>
      <c r="AP121" s="167"/>
      <c r="AQ121" s="156"/>
      <c r="AR121" s="167"/>
      <c r="AS121" s="156"/>
      <c r="AT121" s="167"/>
      <c r="AU121" s="156"/>
      <c r="AV121" s="167"/>
      <c r="AW121" s="156"/>
      <c r="AX121" s="167"/>
      <c r="AY121" s="156"/>
      <c r="AZ121" s="167"/>
      <c r="BA121" s="156"/>
      <c r="BB121" s="167"/>
      <c r="BC121" s="156"/>
      <c r="BD121" s="167"/>
      <c r="BE121" s="156"/>
      <c r="BF121" s="167"/>
      <c r="BG121" s="156"/>
    </row>
    <row r="122" spans="14:59" ht="21" customHeight="1">
      <c r="N122" s="147"/>
      <c r="O122" s="129"/>
      <c r="AI122" s="147"/>
      <c r="AJ122" s="147"/>
      <c r="AL122" s="156"/>
      <c r="AM122" s="190"/>
      <c r="AO122" s="370"/>
      <c r="AP122" s="167"/>
      <c r="AQ122" s="156"/>
      <c r="AR122" s="167"/>
      <c r="AS122" s="156"/>
      <c r="AT122" s="167"/>
      <c r="AU122" s="156"/>
      <c r="AV122" s="167"/>
      <c r="AW122" s="156"/>
      <c r="AX122" s="167"/>
      <c r="AY122" s="156"/>
      <c r="AZ122" s="167"/>
      <c r="BA122" s="156"/>
      <c r="BB122" s="167"/>
      <c r="BC122" s="156"/>
      <c r="BD122" s="167"/>
      <c r="BE122" s="156"/>
      <c r="BF122" s="167"/>
      <c r="BG122" s="156"/>
    </row>
    <row r="123" spans="14:59" ht="21" customHeight="1">
      <c r="N123" s="147"/>
      <c r="O123" s="129"/>
      <c r="AI123" s="147"/>
      <c r="AJ123" s="147"/>
      <c r="AL123" s="156"/>
      <c r="AM123" s="190"/>
      <c r="AO123" s="370"/>
      <c r="AP123" s="167"/>
      <c r="AQ123" s="156"/>
      <c r="AR123" s="167"/>
      <c r="AS123" s="156"/>
      <c r="AT123" s="167"/>
      <c r="AU123" s="156"/>
      <c r="AV123" s="167"/>
      <c r="AW123" s="156"/>
      <c r="AX123" s="167"/>
      <c r="AY123" s="156"/>
      <c r="AZ123" s="167"/>
      <c r="BA123" s="156"/>
      <c r="BB123" s="167"/>
      <c r="BC123" s="156"/>
      <c r="BD123" s="167"/>
      <c r="BE123" s="156"/>
      <c r="BF123" s="167"/>
      <c r="BG123" s="156"/>
    </row>
    <row r="124" spans="14:59" ht="21" customHeight="1">
      <c r="N124" s="147"/>
      <c r="O124" s="129"/>
      <c r="AI124" s="147"/>
      <c r="AJ124" s="147"/>
      <c r="AL124" s="156"/>
      <c r="AM124" s="190"/>
      <c r="AO124" s="370"/>
      <c r="AP124" s="167"/>
      <c r="AQ124" s="156"/>
      <c r="AR124" s="167"/>
      <c r="AS124" s="156"/>
      <c r="AT124" s="167"/>
      <c r="AU124" s="156"/>
      <c r="AV124" s="167"/>
      <c r="AW124" s="156"/>
      <c r="AX124" s="167"/>
      <c r="AY124" s="156"/>
      <c r="AZ124" s="167"/>
      <c r="BA124" s="156"/>
      <c r="BB124" s="167"/>
      <c r="BC124" s="156"/>
      <c r="BD124" s="167"/>
      <c r="BE124" s="156"/>
      <c r="BF124" s="167"/>
      <c r="BG124" s="156"/>
    </row>
    <row r="125" spans="14:59" ht="21" customHeight="1">
      <c r="N125" s="147"/>
      <c r="O125" s="129"/>
      <c r="AI125" s="147"/>
      <c r="AJ125" s="147"/>
      <c r="AL125" s="156"/>
      <c r="AM125" s="190"/>
      <c r="AO125" s="370"/>
      <c r="AP125" s="167"/>
      <c r="AQ125" s="156"/>
      <c r="AR125" s="167"/>
      <c r="AS125" s="156"/>
      <c r="AT125" s="167"/>
      <c r="AU125" s="156"/>
      <c r="AV125" s="167"/>
      <c r="AW125" s="156"/>
      <c r="AX125" s="167"/>
      <c r="AY125" s="156"/>
      <c r="AZ125" s="167"/>
      <c r="BA125" s="156"/>
      <c r="BB125" s="167"/>
      <c r="BC125" s="156"/>
      <c r="BD125" s="167"/>
      <c r="BE125" s="156"/>
      <c r="BF125" s="167"/>
      <c r="BG125" s="156"/>
    </row>
    <row r="126" spans="14:59" ht="21" customHeight="1">
      <c r="N126" s="147"/>
      <c r="O126" s="129"/>
      <c r="AI126" s="147"/>
      <c r="AJ126" s="147"/>
      <c r="AL126" s="156"/>
      <c r="AM126" s="190"/>
      <c r="AO126" s="370"/>
      <c r="AP126" s="167"/>
      <c r="AQ126" s="156"/>
      <c r="AR126" s="167"/>
      <c r="AS126" s="156"/>
      <c r="AT126" s="167"/>
      <c r="AU126" s="156"/>
      <c r="AV126" s="167"/>
      <c r="AW126" s="156"/>
      <c r="AX126" s="167"/>
      <c r="AY126" s="156"/>
      <c r="AZ126" s="167"/>
      <c r="BA126" s="156"/>
      <c r="BB126" s="167"/>
      <c r="BC126" s="156"/>
      <c r="BD126" s="167"/>
      <c r="BE126" s="156"/>
      <c r="BF126" s="167"/>
      <c r="BG126" s="156"/>
    </row>
    <row r="127" spans="14:59" ht="21" customHeight="1">
      <c r="N127" s="147"/>
      <c r="O127" s="129"/>
      <c r="AI127" s="147"/>
      <c r="AJ127" s="147"/>
      <c r="AL127" s="156"/>
      <c r="AM127" s="190"/>
      <c r="AO127" s="370"/>
      <c r="AP127" s="167"/>
      <c r="AQ127" s="156"/>
      <c r="AR127" s="167"/>
      <c r="AS127" s="156"/>
      <c r="AT127" s="167"/>
      <c r="AU127" s="156"/>
      <c r="AV127" s="167"/>
      <c r="AW127" s="156"/>
      <c r="AX127" s="167"/>
      <c r="AY127" s="156"/>
      <c r="AZ127" s="167"/>
      <c r="BA127" s="156"/>
      <c r="BB127" s="167"/>
      <c r="BC127" s="156"/>
      <c r="BD127" s="167"/>
      <c r="BE127" s="156"/>
      <c r="BF127" s="167"/>
      <c r="BG127" s="156"/>
    </row>
    <row r="128" spans="14:59" ht="21" customHeight="1">
      <c r="N128" s="147"/>
      <c r="O128" s="129"/>
      <c r="AI128" s="147"/>
      <c r="AJ128" s="147"/>
      <c r="AL128" s="156"/>
      <c r="AM128" s="190"/>
      <c r="AO128" s="370"/>
      <c r="AP128" s="167"/>
      <c r="AQ128" s="156"/>
      <c r="AR128" s="167"/>
      <c r="AS128" s="156"/>
      <c r="AT128" s="167"/>
      <c r="AU128" s="156"/>
      <c r="AV128" s="167"/>
      <c r="AW128" s="156"/>
      <c r="AX128" s="167"/>
      <c r="AY128" s="156"/>
      <c r="AZ128" s="167"/>
      <c r="BA128" s="156"/>
      <c r="BB128" s="167"/>
      <c r="BC128" s="156"/>
      <c r="BD128" s="167"/>
      <c r="BE128" s="156"/>
      <c r="BF128" s="167"/>
      <c r="BG128" s="156"/>
    </row>
    <row r="129" spans="14:59" ht="21" customHeight="1">
      <c r="N129" s="147"/>
      <c r="O129" s="129"/>
      <c r="AI129" s="147"/>
      <c r="AJ129" s="147"/>
      <c r="AL129" s="156"/>
      <c r="AM129" s="190"/>
      <c r="AO129" s="370"/>
      <c r="AP129" s="167"/>
      <c r="AQ129" s="156"/>
      <c r="AR129" s="167"/>
      <c r="AS129" s="156"/>
      <c r="AT129" s="167"/>
      <c r="AU129" s="156"/>
      <c r="AV129" s="167"/>
      <c r="AW129" s="156"/>
      <c r="AX129" s="167"/>
      <c r="AY129" s="156"/>
      <c r="AZ129" s="167"/>
      <c r="BA129" s="156"/>
      <c r="BB129" s="167"/>
      <c r="BC129" s="156"/>
      <c r="BD129" s="167"/>
      <c r="BE129" s="156"/>
      <c r="BF129" s="167"/>
      <c r="BG129" s="156"/>
    </row>
    <row r="130" spans="14:59" ht="21" customHeight="1">
      <c r="N130" s="147"/>
      <c r="O130" s="129"/>
      <c r="AI130" s="147"/>
      <c r="AJ130" s="147"/>
      <c r="AL130" s="156"/>
      <c r="AM130" s="190"/>
      <c r="AO130" s="370"/>
      <c r="AP130" s="167"/>
      <c r="AQ130" s="156"/>
      <c r="AR130" s="167"/>
      <c r="AS130" s="156"/>
      <c r="AT130" s="167"/>
      <c r="AU130" s="156"/>
      <c r="AV130" s="167"/>
      <c r="AW130" s="156"/>
      <c r="AX130" s="167"/>
      <c r="AY130" s="156"/>
      <c r="AZ130" s="167"/>
      <c r="BA130" s="156"/>
      <c r="BB130" s="167"/>
      <c r="BC130" s="156"/>
      <c r="BD130" s="167"/>
      <c r="BE130" s="156"/>
      <c r="BF130" s="167"/>
      <c r="BG130" s="156"/>
    </row>
    <row r="131" spans="14:59" ht="21" customHeight="1">
      <c r="N131" s="147"/>
      <c r="O131" s="129"/>
      <c r="AI131" s="147"/>
      <c r="AJ131" s="147"/>
      <c r="AL131" s="156"/>
      <c r="AM131" s="190"/>
      <c r="AO131" s="370"/>
      <c r="AP131" s="167"/>
      <c r="AQ131" s="156"/>
      <c r="AR131" s="167"/>
      <c r="AS131" s="156"/>
      <c r="AT131" s="167"/>
      <c r="AU131" s="156"/>
      <c r="AV131" s="167"/>
      <c r="AW131" s="156"/>
      <c r="AX131" s="167"/>
      <c r="AY131" s="156"/>
      <c r="AZ131" s="167"/>
      <c r="BA131" s="156"/>
      <c r="BB131" s="167"/>
      <c r="BC131" s="156"/>
      <c r="BD131" s="167"/>
      <c r="BE131" s="156"/>
      <c r="BF131" s="167"/>
      <c r="BG131" s="156"/>
    </row>
    <row r="132" spans="14:59" ht="21" customHeight="1">
      <c r="N132" s="147"/>
      <c r="O132" s="129"/>
      <c r="AI132" s="147"/>
      <c r="AJ132" s="147"/>
      <c r="AL132" s="156"/>
      <c r="AM132" s="190"/>
      <c r="AO132" s="370"/>
      <c r="AP132" s="167"/>
      <c r="AQ132" s="156"/>
      <c r="AR132" s="167"/>
      <c r="AS132" s="156"/>
      <c r="AT132" s="167"/>
      <c r="AU132" s="156"/>
      <c r="AV132" s="167"/>
      <c r="AW132" s="156"/>
      <c r="AX132" s="167"/>
      <c r="AY132" s="156"/>
      <c r="AZ132" s="167"/>
      <c r="BA132" s="156"/>
      <c r="BB132" s="167"/>
      <c r="BC132" s="156"/>
      <c r="BD132" s="167"/>
      <c r="BE132" s="156"/>
      <c r="BF132" s="167"/>
      <c r="BG132" s="156"/>
    </row>
    <row r="133" spans="14:59" ht="21" customHeight="1">
      <c r="N133" s="147"/>
      <c r="O133" s="129"/>
      <c r="AI133" s="147"/>
      <c r="AJ133" s="147"/>
      <c r="AL133" s="156"/>
      <c r="AM133" s="190"/>
      <c r="AO133" s="370"/>
      <c r="AP133" s="167"/>
      <c r="AQ133" s="156"/>
      <c r="AR133" s="167"/>
      <c r="AS133" s="156"/>
      <c r="AT133" s="167"/>
      <c r="AU133" s="156"/>
      <c r="AV133" s="167"/>
      <c r="AW133" s="156"/>
      <c r="AX133" s="167"/>
      <c r="AY133" s="156"/>
      <c r="AZ133" s="167"/>
      <c r="BA133" s="156"/>
      <c r="BB133" s="167"/>
      <c r="BC133" s="156"/>
      <c r="BD133" s="167"/>
      <c r="BE133" s="156"/>
      <c r="BF133" s="167"/>
      <c r="BG133" s="156"/>
    </row>
    <row r="134" spans="14:59" ht="21" customHeight="1">
      <c r="N134" s="147"/>
      <c r="O134" s="129"/>
      <c r="AI134" s="147"/>
      <c r="AJ134" s="147"/>
      <c r="AL134" s="156"/>
      <c r="AM134" s="190"/>
      <c r="AO134" s="370"/>
      <c r="AP134" s="167"/>
      <c r="AQ134" s="156"/>
      <c r="AR134" s="167"/>
      <c r="AS134" s="156"/>
      <c r="AT134" s="167"/>
      <c r="AU134" s="156"/>
      <c r="AV134" s="167"/>
      <c r="AW134" s="156"/>
      <c r="AX134" s="167"/>
      <c r="AY134" s="156"/>
      <c r="AZ134" s="167"/>
      <c r="BA134" s="156"/>
      <c r="BB134" s="167"/>
      <c r="BC134" s="156"/>
      <c r="BD134" s="167"/>
      <c r="BE134" s="156"/>
      <c r="BF134" s="167"/>
      <c r="BG134" s="156"/>
    </row>
    <row r="135" spans="14:59" ht="21" customHeight="1">
      <c r="N135" s="147"/>
      <c r="O135" s="129"/>
      <c r="AI135" s="147"/>
      <c r="AJ135" s="147"/>
      <c r="AL135" s="156"/>
      <c r="AM135" s="190"/>
      <c r="AO135" s="370"/>
      <c r="AP135" s="167"/>
      <c r="AQ135" s="156"/>
      <c r="AR135" s="167"/>
      <c r="AS135" s="156"/>
      <c r="AT135" s="167"/>
      <c r="AU135" s="156"/>
      <c r="AV135" s="167"/>
      <c r="AW135" s="156"/>
      <c r="AX135" s="167"/>
      <c r="AY135" s="156"/>
      <c r="AZ135" s="167"/>
      <c r="BA135" s="156"/>
      <c r="BB135" s="167"/>
      <c r="BC135" s="156"/>
      <c r="BD135" s="167"/>
      <c r="BE135" s="156"/>
      <c r="BF135" s="167"/>
      <c r="BG135" s="156"/>
    </row>
    <row r="136" spans="14:59" ht="21" customHeight="1">
      <c r="N136" s="147"/>
      <c r="O136" s="129"/>
      <c r="AI136" s="147"/>
      <c r="AJ136" s="147"/>
      <c r="AL136" s="156"/>
      <c r="AM136" s="190"/>
      <c r="AO136" s="370"/>
      <c r="AP136" s="167"/>
      <c r="AQ136" s="156"/>
      <c r="AR136" s="167"/>
      <c r="AS136" s="156"/>
      <c r="AT136" s="167"/>
      <c r="AU136" s="156"/>
      <c r="AV136" s="167"/>
      <c r="AW136" s="156"/>
      <c r="AX136" s="167"/>
      <c r="AY136" s="156"/>
      <c r="AZ136" s="167"/>
      <c r="BA136" s="156"/>
      <c r="BB136" s="167"/>
      <c r="BC136" s="156"/>
      <c r="BD136" s="167"/>
      <c r="BE136" s="156"/>
      <c r="BF136" s="167"/>
      <c r="BG136" s="156"/>
    </row>
    <row r="137" spans="14:59" ht="21" customHeight="1">
      <c r="N137" s="147"/>
      <c r="O137" s="129"/>
      <c r="AI137" s="147"/>
      <c r="AJ137" s="147"/>
      <c r="AL137" s="156"/>
      <c r="AM137" s="190"/>
      <c r="AO137" s="370"/>
      <c r="AP137" s="167"/>
      <c r="AQ137" s="156"/>
      <c r="AR137" s="167"/>
      <c r="AS137" s="156"/>
      <c r="AT137" s="167"/>
      <c r="AU137" s="156"/>
      <c r="AV137" s="167"/>
      <c r="AW137" s="156"/>
      <c r="AX137" s="167"/>
      <c r="AY137" s="156"/>
      <c r="AZ137" s="167"/>
      <c r="BA137" s="156"/>
      <c r="BB137" s="167"/>
      <c r="BC137" s="156"/>
      <c r="BD137" s="167"/>
      <c r="BE137" s="156"/>
      <c r="BF137" s="167"/>
      <c r="BG137" s="156"/>
    </row>
    <row r="138" spans="14:59" ht="21" customHeight="1">
      <c r="N138" s="147"/>
      <c r="O138" s="129"/>
      <c r="AI138" s="147"/>
      <c r="AJ138" s="147"/>
      <c r="AL138" s="156"/>
      <c r="AM138" s="190"/>
      <c r="AO138" s="370"/>
      <c r="AP138" s="167"/>
      <c r="AQ138" s="156"/>
      <c r="AR138" s="167"/>
      <c r="AS138" s="156"/>
      <c r="AT138" s="167"/>
      <c r="AU138" s="156"/>
      <c r="AV138" s="167"/>
      <c r="AW138" s="156"/>
      <c r="AX138" s="167"/>
      <c r="AY138" s="156"/>
      <c r="AZ138" s="167"/>
      <c r="BA138" s="156"/>
      <c r="BB138" s="167"/>
      <c r="BC138" s="156"/>
      <c r="BD138" s="167"/>
      <c r="BE138" s="156"/>
      <c r="BF138" s="167"/>
      <c r="BG138" s="156"/>
    </row>
    <row r="139" spans="14:59" ht="21" customHeight="1">
      <c r="N139" s="147"/>
      <c r="O139" s="129"/>
      <c r="AI139" s="147"/>
      <c r="AJ139" s="147"/>
      <c r="AL139" s="156"/>
      <c r="AM139" s="190"/>
      <c r="AO139" s="370"/>
      <c r="AP139" s="167"/>
      <c r="AQ139" s="156"/>
      <c r="AR139" s="167"/>
      <c r="AS139" s="156"/>
      <c r="AT139" s="167"/>
      <c r="AU139" s="156"/>
      <c r="AV139" s="167"/>
      <c r="AW139" s="156"/>
      <c r="AX139" s="167"/>
      <c r="AY139" s="156"/>
      <c r="AZ139" s="167"/>
      <c r="BA139" s="156"/>
      <c r="BB139" s="167"/>
      <c r="BC139" s="156"/>
      <c r="BD139" s="167"/>
      <c r="BE139" s="156"/>
      <c r="BF139" s="167"/>
      <c r="BG139" s="156"/>
    </row>
    <row r="140" spans="14:59" ht="21" customHeight="1">
      <c r="N140" s="147"/>
      <c r="O140" s="129"/>
      <c r="AI140" s="147"/>
      <c r="AJ140" s="147"/>
      <c r="AL140" s="156"/>
      <c r="AM140" s="190"/>
      <c r="AO140" s="370"/>
      <c r="AP140" s="167"/>
      <c r="AQ140" s="156"/>
      <c r="AR140" s="167"/>
      <c r="AS140" s="156"/>
      <c r="AT140" s="167"/>
      <c r="AU140" s="156"/>
      <c r="AV140" s="167"/>
      <c r="AW140" s="156"/>
      <c r="AX140" s="167"/>
      <c r="AY140" s="156"/>
      <c r="AZ140" s="167"/>
      <c r="BA140" s="156"/>
      <c r="BB140" s="167"/>
      <c r="BC140" s="156"/>
      <c r="BD140" s="167"/>
      <c r="BE140" s="156"/>
      <c r="BF140" s="167"/>
      <c r="BG140" s="156"/>
    </row>
    <row r="141" spans="14:59" ht="21" customHeight="1">
      <c r="N141" s="147"/>
      <c r="O141" s="129"/>
      <c r="AI141" s="147"/>
      <c r="AJ141" s="147"/>
      <c r="AL141" s="156"/>
      <c r="AM141" s="190"/>
      <c r="AO141" s="370"/>
      <c r="AP141" s="167"/>
      <c r="AQ141" s="156"/>
      <c r="AR141" s="167"/>
      <c r="AS141" s="156"/>
      <c r="AT141" s="167"/>
      <c r="AU141" s="156"/>
      <c r="AV141" s="167"/>
      <c r="AW141" s="156"/>
      <c r="AX141" s="167"/>
      <c r="AY141" s="156"/>
      <c r="AZ141" s="167"/>
      <c r="BA141" s="156"/>
      <c r="BB141" s="167"/>
      <c r="BC141" s="156"/>
      <c r="BD141" s="167"/>
      <c r="BE141" s="156"/>
      <c r="BF141" s="167"/>
      <c r="BG141" s="156"/>
    </row>
    <row r="142" spans="14:59" ht="21" customHeight="1">
      <c r="N142" s="147"/>
      <c r="O142" s="129"/>
      <c r="AI142" s="147"/>
      <c r="AJ142" s="147"/>
      <c r="AL142" s="156"/>
      <c r="AM142" s="190"/>
      <c r="AO142" s="370"/>
      <c r="AP142" s="167"/>
      <c r="AQ142" s="156"/>
      <c r="AR142" s="167"/>
      <c r="AS142" s="156"/>
      <c r="AT142" s="167"/>
      <c r="AU142" s="156"/>
      <c r="AV142" s="167"/>
      <c r="AW142" s="156"/>
      <c r="AX142" s="167"/>
      <c r="AY142" s="156"/>
      <c r="AZ142" s="167"/>
      <c r="BA142" s="156"/>
      <c r="BB142" s="167"/>
      <c r="BC142" s="156"/>
      <c r="BD142" s="167"/>
      <c r="BE142" s="156"/>
      <c r="BF142" s="167"/>
      <c r="BG142" s="156"/>
    </row>
    <row r="143" spans="14:59" ht="21" customHeight="1">
      <c r="N143" s="147"/>
      <c r="O143" s="129"/>
      <c r="AI143" s="147"/>
      <c r="AJ143" s="147"/>
      <c r="AL143" s="156"/>
      <c r="AM143" s="190"/>
      <c r="AO143" s="370"/>
      <c r="AP143" s="167"/>
      <c r="AQ143" s="156"/>
      <c r="AR143" s="167"/>
      <c r="AS143" s="156"/>
      <c r="AT143" s="167"/>
      <c r="AU143" s="156"/>
      <c r="AV143" s="167"/>
      <c r="AW143" s="156"/>
      <c r="AX143" s="167"/>
      <c r="AY143" s="156"/>
      <c r="AZ143" s="167"/>
      <c r="BA143" s="156"/>
      <c r="BB143" s="167"/>
      <c r="BC143" s="156"/>
      <c r="BD143" s="167"/>
      <c r="BE143" s="156"/>
      <c r="BF143" s="167"/>
      <c r="BG143" s="156"/>
    </row>
    <row r="144" spans="14:59" ht="21" customHeight="1">
      <c r="N144" s="147"/>
      <c r="O144" s="129"/>
      <c r="AI144" s="147"/>
      <c r="AJ144" s="147"/>
      <c r="AL144" s="156"/>
      <c r="AM144" s="190"/>
      <c r="AO144" s="370"/>
      <c r="AP144" s="167"/>
      <c r="AQ144" s="156"/>
      <c r="AR144" s="167"/>
      <c r="AS144" s="156"/>
      <c r="AT144" s="167"/>
      <c r="AU144" s="156"/>
      <c r="AV144" s="167"/>
      <c r="AW144" s="156"/>
      <c r="AX144" s="167"/>
      <c r="AY144" s="156"/>
      <c r="AZ144" s="167"/>
      <c r="BA144" s="156"/>
      <c r="BB144" s="167"/>
      <c r="BC144" s="156"/>
      <c r="BD144" s="167"/>
      <c r="BE144" s="156"/>
      <c r="BF144" s="167"/>
      <c r="BG144" s="156"/>
    </row>
    <row r="145" spans="14:59" ht="21" customHeight="1">
      <c r="N145" s="147"/>
      <c r="O145" s="129"/>
      <c r="AI145" s="147"/>
      <c r="AJ145" s="147"/>
      <c r="AL145" s="156"/>
      <c r="AM145" s="190"/>
      <c r="AO145" s="370"/>
      <c r="AP145" s="167"/>
      <c r="AQ145" s="156"/>
      <c r="AR145" s="167"/>
      <c r="AS145" s="156"/>
      <c r="AT145" s="167"/>
      <c r="AU145" s="156"/>
      <c r="AV145" s="167"/>
      <c r="AW145" s="156"/>
      <c r="AX145" s="167"/>
      <c r="AY145" s="156"/>
      <c r="AZ145" s="167"/>
      <c r="BA145" s="156"/>
      <c r="BB145" s="167"/>
      <c r="BC145" s="156"/>
      <c r="BD145" s="167"/>
      <c r="BE145" s="156"/>
      <c r="BF145" s="167"/>
      <c r="BG145" s="156"/>
    </row>
    <row r="146" spans="14:59" ht="21" customHeight="1">
      <c r="N146" s="147"/>
      <c r="O146" s="129"/>
      <c r="AI146" s="147"/>
      <c r="AJ146" s="147"/>
      <c r="AL146" s="156"/>
      <c r="AM146" s="190"/>
      <c r="AO146" s="370"/>
      <c r="AP146" s="167"/>
      <c r="AQ146" s="156"/>
      <c r="AR146" s="167"/>
      <c r="AS146" s="156"/>
      <c r="AT146" s="167"/>
      <c r="AU146" s="156"/>
      <c r="AV146" s="167"/>
      <c r="AW146" s="156"/>
      <c r="AX146" s="167"/>
      <c r="AY146" s="156"/>
      <c r="AZ146" s="167"/>
      <c r="BA146" s="156"/>
      <c r="BB146" s="167"/>
      <c r="BC146" s="156"/>
      <c r="BD146" s="167"/>
      <c r="BE146" s="156"/>
      <c r="BF146" s="167"/>
      <c r="BG146" s="156"/>
    </row>
    <row r="147" spans="14:59" ht="21" customHeight="1">
      <c r="N147" s="147"/>
      <c r="O147" s="129"/>
      <c r="AI147" s="147"/>
      <c r="AJ147" s="147"/>
      <c r="AL147" s="156"/>
      <c r="AM147" s="190"/>
      <c r="AO147" s="370"/>
      <c r="AP147" s="167"/>
      <c r="AQ147" s="156"/>
      <c r="AR147" s="167"/>
      <c r="AS147" s="156"/>
      <c r="AT147" s="167"/>
      <c r="AU147" s="156"/>
      <c r="AV147" s="167"/>
      <c r="AW147" s="156"/>
      <c r="AX147" s="167"/>
      <c r="AY147" s="156"/>
      <c r="AZ147" s="167"/>
      <c r="BA147" s="156"/>
      <c r="BB147" s="167"/>
      <c r="BC147" s="156"/>
      <c r="BD147" s="167"/>
      <c r="BE147" s="156"/>
      <c r="BF147" s="167"/>
      <c r="BG147" s="156"/>
    </row>
    <row r="148" spans="14:59" ht="21" customHeight="1">
      <c r="N148" s="147"/>
      <c r="O148" s="129"/>
      <c r="AI148" s="147"/>
      <c r="AJ148" s="147"/>
      <c r="AL148" s="156"/>
      <c r="AM148" s="190"/>
      <c r="AO148" s="370"/>
      <c r="AP148" s="167"/>
      <c r="AQ148" s="156"/>
      <c r="AR148" s="167"/>
      <c r="AS148" s="156"/>
      <c r="AT148" s="167"/>
      <c r="AU148" s="156"/>
      <c r="AV148" s="167"/>
      <c r="AW148" s="156"/>
      <c r="AX148" s="167"/>
      <c r="AY148" s="156"/>
      <c r="AZ148" s="167"/>
      <c r="BA148" s="156"/>
      <c r="BB148" s="167"/>
      <c r="BC148" s="156"/>
      <c r="BD148" s="167"/>
      <c r="BE148" s="156"/>
      <c r="BF148" s="167"/>
      <c r="BG148" s="156"/>
    </row>
    <row r="149" spans="14:59" ht="21" customHeight="1">
      <c r="N149" s="147"/>
      <c r="O149" s="129"/>
      <c r="AI149" s="147"/>
      <c r="AJ149" s="147"/>
      <c r="AL149" s="156"/>
      <c r="AM149" s="190"/>
      <c r="AO149" s="370"/>
      <c r="AP149" s="167"/>
      <c r="AQ149" s="156"/>
      <c r="AR149" s="167"/>
      <c r="AS149" s="156"/>
      <c r="AT149" s="167"/>
      <c r="AU149" s="156"/>
      <c r="AV149" s="167"/>
      <c r="AW149" s="156"/>
      <c r="AX149" s="167"/>
      <c r="AY149" s="156"/>
      <c r="AZ149" s="167"/>
      <c r="BA149" s="156"/>
      <c r="BB149" s="167"/>
      <c r="BC149" s="156"/>
      <c r="BD149" s="167"/>
      <c r="BE149" s="156"/>
      <c r="BF149" s="167"/>
      <c r="BG149" s="156"/>
    </row>
    <row r="150" spans="14:59" ht="21" customHeight="1">
      <c r="N150" s="147"/>
      <c r="O150" s="129"/>
      <c r="AI150" s="147"/>
      <c r="AJ150" s="147"/>
      <c r="AL150" s="156"/>
      <c r="AM150" s="190"/>
      <c r="AO150" s="370"/>
      <c r="AP150" s="167"/>
      <c r="AQ150" s="156"/>
      <c r="AR150" s="167"/>
      <c r="AS150" s="156"/>
      <c r="AT150" s="167"/>
      <c r="AU150" s="156"/>
      <c r="AV150" s="167"/>
      <c r="AW150" s="156"/>
      <c r="AX150" s="167"/>
      <c r="AY150" s="156"/>
      <c r="AZ150" s="167"/>
      <c r="BA150" s="156"/>
      <c r="BB150" s="167"/>
      <c r="BC150" s="156"/>
      <c r="BD150" s="167"/>
      <c r="BE150" s="156"/>
      <c r="BF150" s="167"/>
      <c r="BG150" s="156"/>
    </row>
    <row r="151" spans="14:59" ht="21" customHeight="1">
      <c r="N151" s="147"/>
      <c r="O151" s="129"/>
      <c r="AI151" s="147"/>
      <c r="AJ151" s="147"/>
      <c r="AL151" s="156"/>
      <c r="AM151" s="190"/>
      <c r="AO151" s="370"/>
      <c r="AP151" s="167"/>
      <c r="AQ151" s="156"/>
      <c r="AR151" s="167"/>
      <c r="AS151" s="156"/>
      <c r="AT151" s="167"/>
      <c r="AU151" s="156"/>
      <c r="AV151" s="167"/>
      <c r="AW151" s="156"/>
      <c r="AX151" s="167"/>
      <c r="AY151" s="156"/>
      <c r="AZ151" s="167"/>
      <c r="BA151" s="156"/>
      <c r="BB151" s="167"/>
      <c r="BC151" s="156"/>
      <c r="BD151" s="167"/>
      <c r="BE151" s="156"/>
      <c r="BF151" s="167"/>
      <c r="BG151" s="156"/>
    </row>
    <row r="152" spans="14:59" ht="21" customHeight="1">
      <c r="N152" s="147"/>
      <c r="O152" s="129"/>
      <c r="AI152" s="147"/>
      <c r="AJ152" s="147"/>
      <c r="AL152" s="156"/>
      <c r="AM152" s="190"/>
      <c r="AO152" s="370"/>
      <c r="AP152" s="167"/>
      <c r="AQ152" s="156"/>
      <c r="AR152" s="167"/>
      <c r="AS152" s="156"/>
      <c r="AT152" s="167"/>
      <c r="AU152" s="156"/>
      <c r="AV152" s="167"/>
      <c r="AW152" s="156"/>
      <c r="AX152" s="167"/>
      <c r="AY152" s="156"/>
      <c r="AZ152" s="167"/>
      <c r="BA152" s="156"/>
      <c r="BB152" s="167"/>
      <c r="BC152" s="156"/>
      <c r="BD152" s="167"/>
      <c r="BE152" s="156"/>
      <c r="BF152" s="167"/>
      <c r="BG152" s="156"/>
    </row>
    <row r="153" spans="14:59" ht="21" customHeight="1">
      <c r="N153" s="147"/>
      <c r="O153" s="129"/>
      <c r="AI153" s="147"/>
      <c r="AJ153" s="147"/>
      <c r="AL153" s="156"/>
      <c r="AM153" s="190"/>
      <c r="AO153" s="370"/>
      <c r="AP153" s="167"/>
      <c r="AQ153" s="156"/>
      <c r="AR153" s="167"/>
      <c r="AS153" s="156"/>
      <c r="AT153" s="167"/>
      <c r="AU153" s="156"/>
      <c r="AV153" s="167"/>
      <c r="AW153" s="156"/>
      <c r="AX153" s="167"/>
      <c r="AY153" s="156"/>
      <c r="AZ153" s="167"/>
      <c r="BA153" s="156"/>
      <c r="BB153" s="167"/>
      <c r="BC153" s="156"/>
      <c r="BD153" s="167"/>
      <c r="BE153" s="156"/>
      <c r="BF153" s="167"/>
      <c r="BG153" s="156"/>
    </row>
    <row r="154" spans="14:59" ht="21" customHeight="1">
      <c r="N154" s="147"/>
      <c r="O154" s="129"/>
      <c r="AI154" s="147"/>
      <c r="AJ154" s="147"/>
      <c r="AL154" s="156"/>
      <c r="AM154" s="190"/>
      <c r="AO154" s="370"/>
      <c r="AP154" s="167"/>
      <c r="AQ154" s="156"/>
      <c r="AR154" s="167"/>
      <c r="AS154" s="156"/>
      <c r="AT154" s="167"/>
      <c r="AU154" s="156"/>
      <c r="AV154" s="167"/>
      <c r="AW154" s="156"/>
      <c r="AX154" s="167"/>
      <c r="AY154" s="156"/>
      <c r="AZ154" s="167"/>
      <c r="BA154" s="156"/>
      <c r="BB154" s="167"/>
      <c r="BC154" s="156"/>
      <c r="BD154" s="167"/>
      <c r="BE154" s="156"/>
      <c r="BF154" s="167"/>
      <c r="BG154" s="156"/>
    </row>
    <row r="155" spans="14:59" ht="21" customHeight="1">
      <c r="N155" s="147"/>
      <c r="O155" s="129"/>
      <c r="AI155" s="147"/>
      <c r="AJ155" s="147"/>
      <c r="AL155" s="156"/>
      <c r="AM155" s="190"/>
      <c r="AO155" s="370"/>
      <c r="AP155" s="167"/>
      <c r="AQ155" s="156"/>
      <c r="AR155" s="167"/>
      <c r="AS155" s="156"/>
      <c r="AT155" s="167"/>
      <c r="AU155" s="156"/>
      <c r="AV155" s="167"/>
      <c r="AW155" s="156"/>
      <c r="AX155" s="167"/>
      <c r="AY155" s="156"/>
      <c r="AZ155" s="167"/>
      <c r="BA155" s="156"/>
      <c r="BB155" s="167"/>
      <c r="BC155" s="156"/>
      <c r="BD155" s="167"/>
      <c r="BE155" s="156"/>
      <c r="BF155" s="167"/>
      <c r="BG155" s="156"/>
    </row>
    <row r="156" spans="14:59" ht="21" customHeight="1">
      <c r="N156" s="147"/>
      <c r="O156" s="129"/>
      <c r="AI156" s="147"/>
      <c r="AJ156" s="147"/>
      <c r="AL156" s="156"/>
      <c r="AM156" s="190"/>
      <c r="AO156" s="370"/>
      <c r="AP156" s="167"/>
      <c r="AQ156" s="156"/>
      <c r="AR156" s="167"/>
      <c r="AS156" s="156"/>
      <c r="AT156" s="167"/>
      <c r="AU156" s="156"/>
      <c r="AV156" s="167"/>
      <c r="AW156" s="156"/>
      <c r="AX156" s="167"/>
      <c r="AY156" s="156"/>
      <c r="AZ156" s="167"/>
      <c r="BA156" s="156"/>
      <c r="BB156" s="167"/>
      <c r="BC156" s="156"/>
      <c r="BD156" s="167"/>
      <c r="BE156" s="156"/>
      <c r="BF156" s="167"/>
      <c r="BG156" s="156"/>
    </row>
    <row r="157" spans="14:59" ht="21" customHeight="1">
      <c r="N157" s="147"/>
      <c r="O157" s="129"/>
      <c r="AI157" s="147"/>
      <c r="AJ157" s="147"/>
      <c r="AL157" s="156"/>
      <c r="AM157" s="190"/>
      <c r="AO157" s="370"/>
      <c r="AP157" s="167"/>
      <c r="AQ157" s="156"/>
      <c r="AR157" s="167"/>
      <c r="AS157" s="156"/>
      <c r="AT157" s="167"/>
      <c r="AU157" s="156"/>
      <c r="AV157" s="167"/>
      <c r="AW157" s="156"/>
      <c r="AX157" s="167"/>
      <c r="AY157" s="156"/>
      <c r="AZ157" s="167"/>
      <c r="BA157" s="156"/>
      <c r="BB157" s="167"/>
      <c r="BC157" s="156"/>
      <c r="BD157" s="167"/>
      <c r="BE157" s="156"/>
      <c r="BF157" s="167"/>
      <c r="BG157" s="156"/>
    </row>
    <row r="158" spans="14:59" ht="21" customHeight="1">
      <c r="N158" s="147"/>
      <c r="O158" s="129"/>
      <c r="AI158" s="147"/>
      <c r="AJ158" s="147"/>
      <c r="AL158" s="156"/>
      <c r="AM158" s="190"/>
      <c r="AO158" s="370"/>
      <c r="AP158" s="167"/>
      <c r="AQ158" s="156"/>
      <c r="AR158" s="167"/>
      <c r="AS158" s="156"/>
      <c r="AT158" s="167"/>
      <c r="AU158" s="156"/>
      <c r="AV158" s="167"/>
      <c r="AW158" s="156"/>
      <c r="AX158" s="167"/>
      <c r="AY158" s="156"/>
      <c r="AZ158" s="167"/>
      <c r="BA158" s="156"/>
      <c r="BB158" s="167"/>
      <c r="BC158" s="156"/>
      <c r="BD158" s="167"/>
      <c r="BE158" s="156"/>
      <c r="BF158" s="167"/>
      <c r="BG158" s="156"/>
    </row>
    <row r="159" spans="14:59" ht="21" customHeight="1">
      <c r="N159" s="147"/>
      <c r="O159" s="129"/>
      <c r="AI159" s="147"/>
      <c r="AJ159" s="147"/>
      <c r="AL159" s="156"/>
      <c r="AM159" s="190"/>
      <c r="AO159" s="370"/>
      <c r="AP159" s="167"/>
      <c r="AQ159" s="156"/>
      <c r="AR159" s="167"/>
      <c r="AS159" s="156"/>
      <c r="AT159" s="167"/>
      <c r="AU159" s="156"/>
      <c r="AV159" s="167"/>
      <c r="AW159" s="156"/>
      <c r="AX159" s="167"/>
      <c r="AY159" s="156"/>
      <c r="AZ159" s="167"/>
      <c r="BA159" s="156"/>
      <c r="BB159" s="167"/>
      <c r="BC159" s="156"/>
      <c r="BD159" s="167"/>
      <c r="BE159" s="156"/>
      <c r="BF159" s="167"/>
      <c r="BG159" s="156"/>
    </row>
    <row r="160" spans="14:59" ht="21" customHeight="1">
      <c r="N160" s="147"/>
      <c r="O160" s="129"/>
      <c r="AI160" s="147"/>
      <c r="AJ160" s="147"/>
      <c r="AL160" s="156"/>
      <c r="AM160" s="190"/>
      <c r="AO160" s="370"/>
      <c r="AP160" s="167"/>
      <c r="AQ160" s="156"/>
      <c r="AR160" s="167"/>
      <c r="AS160" s="156"/>
      <c r="AT160" s="167"/>
      <c r="AU160" s="156"/>
      <c r="AV160" s="167"/>
      <c r="AW160" s="156"/>
      <c r="AX160" s="167"/>
      <c r="AY160" s="156"/>
      <c r="AZ160" s="167"/>
      <c r="BA160" s="156"/>
      <c r="BB160" s="167"/>
      <c r="BC160" s="156"/>
      <c r="BD160" s="167"/>
      <c r="BE160" s="156"/>
      <c r="BF160" s="167"/>
      <c r="BG160" s="156"/>
    </row>
    <row r="161" spans="14:59" ht="21" customHeight="1">
      <c r="N161" s="147"/>
      <c r="O161" s="129"/>
      <c r="AI161" s="147"/>
      <c r="AJ161" s="147"/>
      <c r="AL161" s="156"/>
      <c r="AM161" s="190"/>
      <c r="AO161" s="370"/>
      <c r="AP161" s="167"/>
      <c r="AQ161" s="156"/>
      <c r="AR161" s="167"/>
      <c r="AS161" s="156"/>
      <c r="AT161" s="167"/>
      <c r="AU161" s="156"/>
      <c r="AV161" s="167"/>
      <c r="AW161" s="156"/>
      <c r="AX161" s="167"/>
      <c r="AY161" s="156"/>
      <c r="AZ161" s="167"/>
      <c r="BA161" s="156"/>
      <c r="BB161" s="167"/>
      <c r="BC161" s="156"/>
      <c r="BD161" s="167"/>
      <c r="BE161" s="156"/>
      <c r="BF161" s="167"/>
      <c r="BG161" s="156"/>
    </row>
    <row r="162" spans="14:59" ht="21" customHeight="1">
      <c r="N162" s="147"/>
      <c r="O162" s="129"/>
      <c r="AI162" s="147"/>
      <c r="AJ162" s="147"/>
      <c r="AL162" s="156"/>
      <c r="AM162" s="190"/>
      <c r="AO162" s="370"/>
      <c r="AP162" s="167"/>
      <c r="AQ162" s="156"/>
      <c r="AR162" s="167"/>
      <c r="AS162" s="156"/>
      <c r="AT162" s="167"/>
      <c r="AU162" s="156"/>
      <c r="AV162" s="167"/>
      <c r="AW162" s="156"/>
      <c r="AX162" s="167"/>
      <c r="AY162" s="156"/>
      <c r="AZ162" s="167"/>
      <c r="BA162" s="156"/>
      <c r="BB162" s="167"/>
      <c r="BC162" s="156"/>
      <c r="BD162" s="167"/>
      <c r="BE162" s="156"/>
      <c r="BF162" s="167"/>
      <c r="BG162" s="156"/>
    </row>
    <row r="163" spans="14:59" ht="21" customHeight="1">
      <c r="N163" s="147"/>
      <c r="O163" s="129"/>
      <c r="AI163" s="147"/>
      <c r="AJ163" s="147"/>
      <c r="AL163" s="156"/>
      <c r="AM163" s="190"/>
      <c r="AO163" s="370"/>
      <c r="AP163" s="167"/>
      <c r="AQ163" s="156"/>
      <c r="AR163" s="167"/>
      <c r="AS163" s="156"/>
      <c r="AT163" s="167"/>
      <c r="AU163" s="156"/>
      <c r="AV163" s="167"/>
      <c r="AW163" s="156"/>
      <c r="AX163" s="167"/>
      <c r="AY163" s="156"/>
      <c r="AZ163" s="167"/>
      <c r="BA163" s="156"/>
      <c r="BB163" s="167"/>
      <c r="BC163" s="156"/>
      <c r="BD163" s="167"/>
      <c r="BE163" s="156"/>
      <c r="BF163" s="167"/>
      <c r="BG163" s="156"/>
    </row>
    <row r="164" spans="14:59" ht="21" customHeight="1">
      <c r="N164" s="147"/>
      <c r="O164" s="129"/>
      <c r="AI164" s="147"/>
      <c r="AJ164" s="147"/>
      <c r="AL164" s="156"/>
      <c r="AM164" s="190"/>
      <c r="AO164" s="370"/>
      <c r="AP164" s="167"/>
      <c r="AQ164" s="156"/>
      <c r="AR164" s="167"/>
      <c r="AS164" s="156"/>
      <c r="AT164" s="167"/>
      <c r="AU164" s="156"/>
      <c r="AV164" s="167"/>
      <c r="AW164" s="156"/>
      <c r="AX164" s="167"/>
      <c r="AY164" s="156"/>
      <c r="AZ164" s="167"/>
      <c r="BA164" s="156"/>
      <c r="BB164" s="167"/>
      <c r="BC164" s="156"/>
      <c r="BD164" s="167"/>
      <c r="BE164" s="156"/>
      <c r="BF164" s="167"/>
      <c r="BG164" s="156"/>
    </row>
    <row r="165" spans="14:59" ht="21" customHeight="1">
      <c r="N165" s="147"/>
      <c r="O165" s="129"/>
      <c r="AI165" s="147"/>
      <c r="AJ165" s="147"/>
      <c r="AL165" s="156"/>
      <c r="AM165" s="190"/>
      <c r="AO165" s="370"/>
      <c r="AP165" s="167"/>
      <c r="AQ165" s="156"/>
      <c r="AR165" s="167"/>
      <c r="AS165" s="156"/>
      <c r="AT165" s="167"/>
      <c r="AU165" s="156"/>
      <c r="AV165" s="167"/>
      <c r="AW165" s="156"/>
      <c r="AX165" s="167"/>
      <c r="AY165" s="156"/>
      <c r="AZ165" s="167"/>
      <c r="BA165" s="156"/>
      <c r="BB165" s="167"/>
      <c r="BC165" s="156"/>
      <c r="BD165" s="167"/>
      <c r="BE165" s="156"/>
      <c r="BF165" s="167"/>
      <c r="BG165" s="156"/>
    </row>
    <row r="166" spans="14:59" ht="21" customHeight="1">
      <c r="N166" s="147"/>
      <c r="O166" s="129"/>
      <c r="AI166" s="147"/>
      <c r="AJ166" s="147"/>
      <c r="AL166" s="156"/>
      <c r="AM166" s="190"/>
      <c r="AO166" s="370"/>
      <c r="AP166" s="167"/>
      <c r="AQ166" s="156"/>
      <c r="AR166" s="167"/>
      <c r="AS166" s="156"/>
      <c r="AT166" s="167"/>
      <c r="AU166" s="156"/>
      <c r="AV166" s="167"/>
      <c r="AW166" s="156"/>
      <c r="AX166" s="167"/>
      <c r="AY166" s="156"/>
      <c r="AZ166" s="167"/>
      <c r="BA166" s="156"/>
      <c r="BB166" s="167"/>
      <c r="BC166" s="156"/>
      <c r="BD166" s="167"/>
      <c r="BE166" s="156"/>
      <c r="BF166" s="167"/>
      <c r="BG166" s="156"/>
    </row>
    <row r="167" spans="14:59" ht="21" customHeight="1">
      <c r="N167" s="147"/>
      <c r="O167" s="129"/>
      <c r="AI167" s="147"/>
      <c r="AJ167" s="147"/>
      <c r="AL167" s="156"/>
      <c r="AM167" s="190"/>
      <c r="AO167" s="370"/>
      <c r="AP167" s="167"/>
      <c r="AQ167" s="156"/>
      <c r="AR167" s="167"/>
      <c r="AS167" s="156"/>
      <c r="AT167" s="167"/>
      <c r="AU167" s="156"/>
      <c r="AV167" s="167"/>
      <c r="AW167" s="156"/>
      <c r="AX167" s="167"/>
      <c r="AY167" s="156"/>
      <c r="AZ167" s="167"/>
      <c r="BA167" s="156"/>
      <c r="BB167" s="167"/>
      <c r="BC167" s="156"/>
      <c r="BD167" s="167"/>
      <c r="BE167" s="156"/>
      <c r="BF167" s="167"/>
      <c r="BG167" s="156"/>
    </row>
    <row r="168" spans="14:59" ht="21" customHeight="1">
      <c r="N168" s="147"/>
      <c r="O168" s="129"/>
      <c r="AI168" s="147"/>
      <c r="AJ168" s="147"/>
      <c r="AL168" s="156"/>
      <c r="AM168" s="190"/>
      <c r="AO168" s="370"/>
      <c r="AP168" s="167"/>
      <c r="AQ168" s="156"/>
      <c r="AR168" s="167"/>
      <c r="AS168" s="156"/>
      <c r="AT168" s="167"/>
      <c r="AU168" s="156"/>
      <c r="AV168" s="167"/>
      <c r="AW168" s="156"/>
      <c r="AX168" s="167"/>
      <c r="AY168" s="156"/>
      <c r="AZ168" s="167"/>
      <c r="BA168" s="156"/>
      <c r="BB168" s="167"/>
      <c r="BC168" s="156"/>
      <c r="BD168" s="167"/>
      <c r="BE168" s="156"/>
      <c r="BF168" s="167"/>
      <c r="BG168" s="156"/>
    </row>
    <row r="169" spans="14:59" ht="21" customHeight="1">
      <c r="N169" s="147"/>
      <c r="O169" s="129"/>
      <c r="AI169" s="147"/>
      <c r="AJ169" s="147"/>
      <c r="AL169" s="156"/>
      <c r="AM169" s="190"/>
      <c r="AO169" s="370"/>
      <c r="AP169" s="167"/>
      <c r="AQ169" s="156"/>
      <c r="AR169" s="167"/>
      <c r="AS169" s="156"/>
      <c r="AT169" s="167"/>
      <c r="AU169" s="156"/>
      <c r="AV169" s="167"/>
      <c r="AW169" s="156"/>
      <c r="AX169" s="167"/>
      <c r="AY169" s="156"/>
      <c r="AZ169" s="167"/>
      <c r="BA169" s="156"/>
      <c r="BB169" s="167"/>
      <c r="BC169" s="156"/>
      <c r="BD169" s="167"/>
      <c r="BE169" s="156"/>
      <c r="BF169" s="167"/>
      <c r="BG169" s="156"/>
    </row>
    <row r="170" spans="14:59" ht="21" customHeight="1">
      <c r="N170" s="147"/>
      <c r="O170" s="129"/>
      <c r="AI170" s="147"/>
      <c r="AJ170" s="147"/>
      <c r="AL170" s="156"/>
      <c r="AM170" s="190"/>
      <c r="AO170" s="370"/>
      <c r="AP170" s="167"/>
      <c r="AQ170" s="156"/>
      <c r="AR170" s="167"/>
      <c r="AS170" s="156"/>
      <c r="AT170" s="167"/>
      <c r="AU170" s="156"/>
      <c r="AV170" s="167"/>
      <c r="AW170" s="156"/>
      <c r="AX170" s="167"/>
      <c r="AY170" s="156"/>
      <c r="AZ170" s="167"/>
      <c r="BA170" s="156"/>
      <c r="BB170" s="167"/>
      <c r="BC170" s="156"/>
      <c r="BD170" s="167"/>
      <c r="BE170" s="156"/>
      <c r="BF170" s="167"/>
      <c r="BG170" s="156"/>
    </row>
    <row r="171" spans="14:59" ht="21" customHeight="1">
      <c r="N171" s="147"/>
      <c r="O171" s="129"/>
      <c r="AI171" s="147"/>
      <c r="AJ171" s="147"/>
      <c r="AL171" s="156"/>
      <c r="AM171" s="190"/>
      <c r="AO171" s="370"/>
      <c r="AP171" s="167"/>
      <c r="AQ171" s="156"/>
      <c r="AR171" s="167"/>
      <c r="AS171" s="156"/>
      <c r="AT171" s="167"/>
      <c r="AU171" s="156"/>
      <c r="AV171" s="167"/>
      <c r="AW171" s="156"/>
      <c r="AX171" s="167"/>
      <c r="AY171" s="156"/>
      <c r="AZ171" s="167"/>
      <c r="BA171" s="156"/>
      <c r="BB171" s="167"/>
      <c r="BC171" s="156"/>
      <c r="BD171" s="167"/>
      <c r="BE171" s="156"/>
      <c r="BF171" s="167"/>
      <c r="BG171" s="156"/>
    </row>
    <row r="172" spans="14:59" ht="21" customHeight="1">
      <c r="N172" s="147"/>
      <c r="O172" s="129"/>
      <c r="AI172" s="147"/>
      <c r="AJ172" s="147"/>
      <c r="AL172" s="156"/>
      <c r="AM172" s="190"/>
      <c r="AO172" s="370"/>
      <c r="AP172" s="167"/>
      <c r="AQ172" s="156"/>
      <c r="AR172" s="167"/>
      <c r="AS172" s="156"/>
      <c r="AT172" s="167"/>
      <c r="AU172" s="156"/>
      <c r="AV172" s="167"/>
      <c r="AW172" s="156"/>
      <c r="AX172" s="167"/>
      <c r="AY172" s="156"/>
      <c r="AZ172" s="167"/>
      <c r="BA172" s="156"/>
      <c r="BB172" s="167"/>
      <c r="BC172" s="156"/>
      <c r="BD172" s="167"/>
      <c r="BE172" s="156"/>
      <c r="BF172" s="167"/>
      <c r="BG172" s="156"/>
    </row>
    <row r="173" spans="14:59" ht="21" customHeight="1">
      <c r="N173" s="147"/>
      <c r="O173" s="129"/>
      <c r="AI173" s="147"/>
      <c r="AJ173" s="147"/>
      <c r="AL173" s="156"/>
      <c r="AM173" s="190"/>
      <c r="AO173" s="370"/>
      <c r="AP173" s="167"/>
      <c r="AQ173" s="156"/>
      <c r="AR173" s="167"/>
      <c r="AS173" s="156"/>
      <c r="AT173" s="167"/>
      <c r="AU173" s="156"/>
      <c r="AV173" s="167"/>
      <c r="AW173" s="156"/>
      <c r="AX173" s="167"/>
      <c r="AY173" s="156"/>
      <c r="AZ173" s="167"/>
      <c r="BA173" s="156"/>
      <c r="BB173" s="167"/>
      <c r="BC173" s="156"/>
      <c r="BD173" s="167"/>
      <c r="BE173" s="156"/>
      <c r="BF173" s="167"/>
      <c r="BG173" s="156"/>
    </row>
    <row r="174" spans="14:59" ht="21" customHeight="1">
      <c r="N174" s="147"/>
      <c r="O174" s="129"/>
      <c r="AI174" s="147"/>
      <c r="AJ174" s="147"/>
      <c r="AL174" s="156"/>
      <c r="AM174" s="190"/>
      <c r="AO174" s="370"/>
      <c r="AP174" s="167"/>
      <c r="AQ174" s="156"/>
      <c r="AR174" s="167"/>
      <c r="AS174" s="156"/>
      <c r="AT174" s="167"/>
      <c r="AU174" s="156"/>
      <c r="AV174" s="167"/>
      <c r="AW174" s="156"/>
      <c r="AX174" s="167"/>
      <c r="AY174" s="156"/>
      <c r="AZ174" s="167"/>
      <c r="BA174" s="156"/>
      <c r="BB174" s="167"/>
      <c r="BC174" s="156"/>
      <c r="BD174" s="167"/>
      <c r="BE174" s="156"/>
      <c r="BF174" s="167"/>
      <c r="BG174" s="156"/>
    </row>
    <row r="175" spans="14:59" ht="21" customHeight="1">
      <c r="N175" s="147"/>
      <c r="O175" s="129"/>
      <c r="AI175" s="147"/>
      <c r="AJ175" s="147"/>
      <c r="AL175" s="156"/>
      <c r="AM175" s="190"/>
      <c r="AO175" s="370"/>
      <c r="AP175" s="167"/>
      <c r="AQ175" s="156"/>
      <c r="AR175" s="167"/>
      <c r="AS175" s="156"/>
      <c r="AT175" s="167"/>
      <c r="AU175" s="156"/>
      <c r="AV175" s="167"/>
      <c r="AW175" s="156"/>
      <c r="AX175" s="167"/>
      <c r="AY175" s="156"/>
      <c r="AZ175" s="167"/>
      <c r="BA175" s="156"/>
      <c r="BB175" s="167"/>
      <c r="BC175" s="156"/>
      <c r="BD175" s="167"/>
      <c r="BE175" s="156"/>
      <c r="BF175" s="167"/>
      <c r="BG175" s="156"/>
    </row>
    <row r="176" spans="14:59" ht="21" customHeight="1">
      <c r="N176" s="147"/>
      <c r="O176" s="129"/>
      <c r="AI176" s="147"/>
      <c r="AJ176" s="147"/>
      <c r="AL176" s="156"/>
      <c r="AM176" s="190"/>
      <c r="AO176" s="370"/>
      <c r="AP176" s="167"/>
      <c r="AQ176" s="156"/>
      <c r="AR176" s="167"/>
      <c r="AS176" s="156"/>
      <c r="AT176" s="167"/>
      <c r="AU176" s="156"/>
      <c r="AV176" s="167"/>
      <c r="AW176" s="156"/>
      <c r="AX176" s="167"/>
      <c r="AY176" s="156"/>
      <c r="AZ176" s="167"/>
      <c r="BA176" s="156"/>
      <c r="BB176" s="167"/>
      <c r="BC176" s="156"/>
      <c r="BD176" s="167"/>
      <c r="BE176" s="156"/>
      <c r="BF176" s="167"/>
      <c r="BG176" s="156"/>
    </row>
    <row r="177" spans="14:59" ht="21" customHeight="1">
      <c r="N177" s="147"/>
      <c r="O177" s="129"/>
      <c r="AI177" s="147"/>
      <c r="AJ177" s="147"/>
      <c r="AL177" s="156"/>
      <c r="AM177" s="190"/>
      <c r="AO177" s="370"/>
      <c r="AP177" s="167"/>
      <c r="AQ177" s="156"/>
      <c r="AR177" s="167"/>
      <c r="AS177" s="156"/>
      <c r="AT177" s="167"/>
      <c r="AU177" s="156"/>
      <c r="AV177" s="167"/>
      <c r="AW177" s="156"/>
      <c r="AX177" s="167"/>
      <c r="AY177" s="156"/>
      <c r="AZ177" s="167"/>
      <c r="BA177" s="156"/>
      <c r="BB177" s="167"/>
      <c r="BC177" s="156"/>
      <c r="BD177" s="167"/>
      <c r="BE177" s="156"/>
      <c r="BF177" s="167"/>
      <c r="BG177" s="156"/>
    </row>
    <row r="178" spans="14:59" ht="21" customHeight="1">
      <c r="N178" s="147"/>
      <c r="O178" s="129"/>
      <c r="AI178" s="147"/>
      <c r="AJ178" s="147"/>
      <c r="AL178" s="156"/>
      <c r="AM178" s="190"/>
      <c r="AO178" s="370"/>
      <c r="AP178" s="167"/>
      <c r="AQ178" s="156"/>
      <c r="AR178" s="167"/>
      <c r="AS178" s="156"/>
      <c r="AT178" s="167"/>
      <c r="AU178" s="156"/>
      <c r="AV178" s="167"/>
      <c r="AW178" s="156"/>
      <c r="AX178" s="167"/>
      <c r="AY178" s="156"/>
      <c r="AZ178" s="167"/>
      <c r="BA178" s="156"/>
      <c r="BB178" s="167"/>
      <c r="BC178" s="156"/>
      <c r="BD178" s="167"/>
      <c r="BE178" s="156"/>
      <c r="BF178" s="167"/>
      <c r="BG178" s="156"/>
    </row>
    <row r="179" spans="14:59" ht="21" customHeight="1">
      <c r="N179" s="147"/>
      <c r="O179" s="129"/>
      <c r="AI179" s="147"/>
      <c r="AJ179" s="147"/>
      <c r="AL179" s="156"/>
      <c r="AM179" s="190"/>
      <c r="AO179" s="370"/>
      <c r="AP179" s="167"/>
      <c r="AQ179" s="156"/>
      <c r="AR179" s="167"/>
      <c r="AS179" s="156"/>
      <c r="AT179" s="167"/>
      <c r="AU179" s="156"/>
      <c r="AV179" s="167"/>
      <c r="AW179" s="156"/>
      <c r="AX179" s="167"/>
      <c r="AY179" s="156"/>
      <c r="AZ179" s="167"/>
      <c r="BA179" s="156"/>
      <c r="BB179" s="167"/>
      <c r="BC179" s="156"/>
      <c r="BD179" s="167"/>
      <c r="BE179" s="156"/>
      <c r="BF179" s="167"/>
      <c r="BG179" s="156"/>
    </row>
    <row r="180" spans="14:59" ht="21" customHeight="1">
      <c r="N180" s="147"/>
      <c r="O180" s="129"/>
      <c r="AI180" s="147"/>
      <c r="AJ180" s="147"/>
      <c r="AL180" s="156"/>
      <c r="AM180" s="190"/>
      <c r="AO180" s="370"/>
      <c r="AP180" s="167"/>
      <c r="AQ180" s="156"/>
      <c r="AR180" s="167"/>
      <c r="AS180" s="156"/>
      <c r="AT180" s="167"/>
      <c r="AU180" s="156"/>
      <c r="AV180" s="167"/>
      <c r="AW180" s="156"/>
      <c r="AX180" s="167"/>
      <c r="AY180" s="156"/>
      <c r="AZ180" s="167"/>
      <c r="BA180" s="156"/>
      <c r="BB180" s="167"/>
      <c r="BC180" s="156"/>
      <c r="BD180" s="167"/>
      <c r="BE180" s="156"/>
      <c r="BF180" s="167"/>
      <c r="BG180" s="156"/>
    </row>
    <row r="181" spans="14:59" ht="21" customHeight="1">
      <c r="N181" s="147"/>
      <c r="O181" s="129"/>
      <c r="AI181" s="147"/>
      <c r="AJ181" s="147"/>
      <c r="AL181" s="156"/>
      <c r="AM181" s="190"/>
      <c r="AO181" s="370"/>
      <c r="AP181" s="167"/>
      <c r="AQ181" s="156"/>
      <c r="AR181" s="167"/>
      <c r="AS181" s="156"/>
      <c r="AT181" s="167"/>
      <c r="AU181" s="156"/>
      <c r="AV181" s="167"/>
      <c r="AW181" s="156"/>
      <c r="AX181" s="167"/>
      <c r="AY181" s="156"/>
      <c r="AZ181" s="167"/>
      <c r="BA181" s="156"/>
      <c r="BB181" s="167"/>
      <c r="BC181" s="156"/>
      <c r="BD181" s="167"/>
      <c r="BE181" s="156"/>
      <c r="BF181" s="167"/>
      <c r="BG181" s="156"/>
    </row>
    <row r="182" spans="14:59" ht="21" customHeight="1">
      <c r="N182" s="147"/>
      <c r="O182" s="129"/>
      <c r="AI182" s="147"/>
      <c r="AJ182" s="147"/>
      <c r="AL182" s="156"/>
      <c r="AM182" s="190"/>
      <c r="AO182" s="370"/>
      <c r="AP182" s="167"/>
      <c r="AQ182" s="156"/>
      <c r="AR182" s="167"/>
      <c r="AS182" s="156"/>
      <c r="AT182" s="167"/>
      <c r="AU182" s="156"/>
      <c r="AV182" s="167"/>
      <c r="AW182" s="156"/>
      <c r="AX182" s="167"/>
      <c r="AY182" s="156"/>
      <c r="AZ182" s="167"/>
      <c r="BA182" s="156"/>
      <c r="BB182" s="167"/>
      <c r="BC182" s="156"/>
      <c r="BD182" s="167"/>
      <c r="BE182" s="156"/>
      <c r="BF182" s="167"/>
      <c r="BG182" s="156"/>
    </row>
    <row r="183" spans="14:59" ht="21" customHeight="1">
      <c r="N183" s="147"/>
      <c r="O183" s="129"/>
      <c r="AI183" s="147"/>
      <c r="AJ183" s="147"/>
      <c r="AL183" s="156"/>
      <c r="AM183" s="190"/>
      <c r="AO183" s="370"/>
      <c r="AP183" s="167"/>
      <c r="AQ183" s="156"/>
      <c r="AR183" s="167"/>
      <c r="AS183" s="156"/>
      <c r="AT183" s="167"/>
      <c r="AU183" s="156"/>
      <c r="AV183" s="167"/>
      <c r="AW183" s="156"/>
      <c r="AX183" s="167"/>
      <c r="AY183" s="156"/>
      <c r="AZ183" s="167"/>
      <c r="BA183" s="156"/>
      <c r="BB183" s="167"/>
      <c r="BC183" s="156"/>
      <c r="BD183" s="167"/>
      <c r="BE183" s="156"/>
      <c r="BF183" s="167"/>
      <c r="BG183" s="156"/>
    </row>
    <row r="184" spans="14:59" ht="21" customHeight="1">
      <c r="N184" s="147"/>
      <c r="O184" s="129"/>
      <c r="AI184" s="147"/>
      <c r="AJ184" s="147"/>
      <c r="AL184" s="156"/>
      <c r="AM184" s="190"/>
      <c r="AO184" s="370"/>
      <c r="AP184" s="167"/>
      <c r="AQ184" s="156"/>
      <c r="AR184" s="167"/>
      <c r="AS184" s="156"/>
      <c r="AT184" s="167"/>
      <c r="AU184" s="156"/>
      <c r="AV184" s="167"/>
      <c r="AW184" s="156"/>
      <c r="AX184" s="167"/>
      <c r="AY184" s="156"/>
      <c r="AZ184" s="167"/>
      <c r="BA184" s="156"/>
      <c r="BB184" s="167"/>
      <c r="BC184" s="156"/>
      <c r="BD184" s="167"/>
      <c r="BE184" s="156"/>
      <c r="BF184" s="167"/>
      <c r="BG184" s="156"/>
    </row>
    <row r="185" spans="14:59" ht="21" customHeight="1">
      <c r="N185" s="147"/>
      <c r="O185" s="129"/>
      <c r="AI185" s="147"/>
      <c r="AJ185" s="147"/>
      <c r="AL185" s="156"/>
      <c r="AM185" s="190"/>
      <c r="AO185" s="370"/>
      <c r="AP185" s="167"/>
      <c r="AQ185" s="156"/>
      <c r="AR185" s="167"/>
      <c r="AS185" s="156"/>
      <c r="AT185" s="167"/>
      <c r="AU185" s="156"/>
      <c r="AV185" s="167"/>
      <c r="AW185" s="156"/>
      <c r="AX185" s="167"/>
      <c r="AY185" s="156"/>
      <c r="AZ185" s="167"/>
      <c r="BA185" s="156"/>
      <c r="BB185" s="167"/>
      <c r="BC185" s="156"/>
      <c r="BD185" s="167"/>
      <c r="BE185" s="156"/>
      <c r="BF185" s="167"/>
      <c r="BG185" s="156"/>
    </row>
    <row r="186" spans="14:59" ht="21" customHeight="1">
      <c r="N186" s="147"/>
      <c r="O186" s="129"/>
      <c r="AI186" s="147"/>
      <c r="AJ186" s="147"/>
      <c r="AL186" s="156"/>
      <c r="AM186" s="190"/>
      <c r="AO186" s="370"/>
      <c r="AP186" s="167"/>
      <c r="AQ186" s="156"/>
      <c r="AR186" s="167"/>
      <c r="AS186" s="156"/>
      <c r="AT186" s="167"/>
      <c r="AU186" s="156"/>
      <c r="AV186" s="167"/>
      <c r="AW186" s="156"/>
      <c r="AX186" s="167"/>
      <c r="AY186" s="156"/>
      <c r="AZ186" s="167"/>
      <c r="BA186" s="156"/>
      <c r="BB186" s="167"/>
      <c r="BC186" s="156"/>
      <c r="BD186" s="167"/>
      <c r="BE186" s="156"/>
      <c r="BF186" s="167"/>
      <c r="BG186" s="156"/>
    </row>
    <row r="187" spans="14:59" ht="21" customHeight="1">
      <c r="N187" s="147"/>
      <c r="O187" s="129"/>
      <c r="AI187" s="147"/>
      <c r="AJ187" s="147"/>
      <c r="AL187" s="156"/>
      <c r="AM187" s="190"/>
      <c r="AO187" s="370"/>
      <c r="AP187" s="167"/>
      <c r="AQ187" s="156"/>
      <c r="AR187" s="167"/>
      <c r="AS187" s="156"/>
      <c r="AT187" s="167"/>
      <c r="AU187" s="156"/>
      <c r="AV187" s="167"/>
      <c r="AW187" s="156"/>
      <c r="AX187" s="167"/>
      <c r="AY187" s="156"/>
      <c r="AZ187" s="167"/>
      <c r="BA187" s="156"/>
      <c r="BB187" s="167"/>
      <c r="BC187" s="156"/>
      <c r="BD187" s="167"/>
      <c r="BE187" s="156"/>
      <c r="BF187" s="167"/>
      <c r="BG187" s="156"/>
    </row>
    <row r="188" spans="14:59" ht="21" customHeight="1">
      <c r="N188" s="147"/>
      <c r="O188" s="129"/>
      <c r="AI188" s="147"/>
      <c r="AJ188" s="147"/>
      <c r="AL188" s="156"/>
      <c r="AM188" s="190"/>
      <c r="AO188" s="370"/>
      <c r="AP188" s="167"/>
      <c r="AQ188" s="156"/>
      <c r="AR188" s="167"/>
      <c r="AS188" s="156"/>
      <c r="AT188" s="167"/>
      <c r="AU188" s="156"/>
      <c r="AV188" s="167"/>
      <c r="AW188" s="156"/>
      <c r="AX188" s="167"/>
      <c r="AY188" s="156"/>
      <c r="AZ188" s="167"/>
      <c r="BA188" s="156"/>
      <c r="BB188" s="167"/>
      <c r="BC188" s="156"/>
      <c r="BD188" s="167"/>
      <c r="BE188" s="156"/>
      <c r="BF188" s="167"/>
      <c r="BG188" s="156"/>
    </row>
    <row r="189" spans="14:59" ht="21" customHeight="1">
      <c r="N189" s="147"/>
      <c r="O189" s="129"/>
      <c r="AI189" s="147"/>
      <c r="AJ189" s="147"/>
      <c r="AL189" s="156"/>
      <c r="AM189" s="190"/>
      <c r="AO189" s="370"/>
      <c r="AP189" s="167"/>
      <c r="AQ189" s="156"/>
      <c r="AR189" s="167"/>
      <c r="AS189" s="156"/>
      <c r="AT189" s="167"/>
      <c r="AU189" s="156"/>
      <c r="AV189" s="167"/>
      <c r="AW189" s="156"/>
      <c r="AX189" s="167"/>
      <c r="AY189" s="156"/>
      <c r="AZ189" s="167"/>
      <c r="BA189" s="156"/>
      <c r="BB189" s="167"/>
      <c r="BC189" s="156"/>
      <c r="BD189" s="167"/>
      <c r="BE189" s="156"/>
      <c r="BF189" s="167"/>
      <c r="BG189" s="156"/>
    </row>
    <row r="190" spans="14:59" ht="21" customHeight="1">
      <c r="N190" s="147"/>
      <c r="O190" s="129"/>
      <c r="AI190" s="147"/>
      <c r="AJ190" s="147"/>
      <c r="AL190" s="156"/>
      <c r="AM190" s="190"/>
      <c r="AO190" s="370"/>
      <c r="AP190" s="167"/>
      <c r="AQ190" s="156"/>
      <c r="AR190" s="167"/>
      <c r="AS190" s="156"/>
      <c r="AT190" s="167"/>
      <c r="AU190" s="156"/>
      <c r="AV190" s="167"/>
      <c r="AW190" s="156"/>
      <c r="AX190" s="167"/>
      <c r="AY190" s="156"/>
      <c r="AZ190" s="167"/>
      <c r="BA190" s="156"/>
      <c r="BB190" s="167"/>
      <c r="BC190" s="156"/>
      <c r="BD190" s="167"/>
      <c r="BE190" s="156"/>
      <c r="BF190" s="167"/>
      <c r="BG190" s="156"/>
    </row>
    <row r="191" spans="14:59" ht="21" customHeight="1">
      <c r="N191" s="147"/>
      <c r="O191" s="129"/>
      <c r="AI191" s="147"/>
      <c r="AJ191" s="147"/>
      <c r="AL191" s="156"/>
      <c r="AM191" s="190"/>
      <c r="AO191" s="370"/>
      <c r="AP191" s="167"/>
      <c r="AQ191" s="156"/>
      <c r="AR191" s="167"/>
      <c r="AS191" s="156"/>
      <c r="AT191" s="167"/>
      <c r="AU191" s="156"/>
      <c r="AV191" s="167"/>
      <c r="AW191" s="156"/>
      <c r="AX191" s="167"/>
      <c r="AY191" s="156"/>
      <c r="AZ191" s="167"/>
      <c r="BA191" s="156"/>
      <c r="BB191" s="167"/>
      <c r="BC191" s="156"/>
      <c r="BD191" s="167"/>
      <c r="BE191" s="156"/>
      <c r="BF191" s="167"/>
      <c r="BG191" s="156"/>
    </row>
    <row r="192" spans="14:59" ht="21" customHeight="1">
      <c r="N192" s="147"/>
      <c r="O192" s="129"/>
      <c r="AI192" s="147"/>
      <c r="AJ192" s="147"/>
      <c r="AL192" s="156"/>
      <c r="AM192" s="190"/>
      <c r="AO192" s="370"/>
      <c r="AP192" s="167"/>
      <c r="AQ192" s="156"/>
      <c r="AR192" s="167"/>
      <c r="AS192" s="156"/>
      <c r="AT192" s="167"/>
      <c r="AU192" s="156"/>
      <c r="AV192" s="167"/>
      <c r="AW192" s="156"/>
      <c r="AX192" s="167"/>
      <c r="AY192" s="156"/>
      <c r="AZ192" s="167"/>
      <c r="BA192" s="156"/>
      <c r="BB192" s="167"/>
      <c r="BC192" s="156"/>
      <c r="BD192" s="167"/>
      <c r="BE192" s="156"/>
      <c r="BF192" s="167"/>
      <c r="BG192" s="156"/>
    </row>
    <row r="193" spans="14:59" ht="21" customHeight="1">
      <c r="N193" s="147"/>
      <c r="O193" s="129"/>
      <c r="AI193" s="147"/>
      <c r="AJ193" s="147"/>
      <c r="AL193" s="156"/>
      <c r="AM193" s="190"/>
      <c r="AO193" s="370"/>
      <c r="AP193" s="167"/>
      <c r="AQ193" s="156"/>
      <c r="AR193" s="167"/>
      <c r="AS193" s="156"/>
      <c r="AT193" s="167"/>
      <c r="AU193" s="156"/>
      <c r="AV193" s="167"/>
      <c r="AW193" s="156"/>
      <c r="AX193" s="167"/>
      <c r="AY193" s="156"/>
      <c r="AZ193" s="167"/>
      <c r="BA193" s="156"/>
      <c r="BB193" s="167"/>
      <c r="BC193" s="156"/>
      <c r="BD193" s="167"/>
      <c r="BE193" s="156"/>
      <c r="BF193" s="167"/>
      <c r="BG193" s="156"/>
    </row>
    <row r="194" spans="14:59" ht="21" customHeight="1">
      <c r="N194" s="147"/>
      <c r="O194" s="129"/>
      <c r="AI194" s="147"/>
      <c r="AJ194" s="147"/>
      <c r="AL194" s="156"/>
      <c r="AM194" s="190"/>
      <c r="AO194" s="370"/>
      <c r="AP194" s="167"/>
      <c r="AQ194" s="156"/>
      <c r="AR194" s="167"/>
      <c r="AS194" s="156"/>
      <c r="AT194" s="167"/>
      <c r="AU194" s="156"/>
      <c r="AV194" s="167"/>
      <c r="AW194" s="156"/>
      <c r="AX194" s="167"/>
      <c r="AY194" s="156"/>
      <c r="AZ194" s="167"/>
      <c r="BA194" s="156"/>
      <c r="BB194" s="167"/>
      <c r="BC194" s="156"/>
      <c r="BD194" s="167"/>
      <c r="BE194" s="156"/>
      <c r="BF194" s="167"/>
      <c r="BG194" s="156"/>
    </row>
    <row r="195" spans="14:59" ht="21" customHeight="1">
      <c r="N195" s="147"/>
      <c r="O195" s="129"/>
      <c r="AI195" s="147"/>
      <c r="AJ195" s="147"/>
      <c r="AL195" s="156"/>
      <c r="AM195" s="190"/>
      <c r="AO195" s="370"/>
      <c r="AP195" s="167"/>
      <c r="AQ195" s="156"/>
      <c r="AR195" s="167"/>
      <c r="AS195" s="156"/>
      <c r="AT195" s="167"/>
      <c r="AU195" s="156"/>
      <c r="AV195" s="167"/>
      <c r="AW195" s="156"/>
      <c r="AX195" s="167"/>
      <c r="AY195" s="156"/>
      <c r="AZ195" s="167"/>
      <c r="BA195" s="156"/>
      <c r="BB195" s="167"/>
      <c r="BC195" s="156"/>
      <c r="BD195" s="167"/>
      <c r="BE195" s="156"/>
      <c r="BF195" s="167"/>
      <c r="BG195" s="156"/>
    </row>
    <row r="196" spans="14:59" ht="21" customHeight="1">
      <c r="N196" s="147"/>
      <c r="O196" s="129"/>
      <c r="AI196" s="147"/>
      <c r="AJ196" s="147"/>
      <c r="AL196" s="156"/>
      <c r="AM196" s="190"/>
      <c r="AO196" s="370"/>
      <c r="AP196" s="167"/>
      <c r="AQ196" s="156"/>
      <c r="AR196" s="167"/>
      <c r="AS196" s="156"/>
      <c r="AT196" s="167"/>
      <c r="AU196" s="156"/>
      <c r="AV196" s="167"/>
      <c r="AW196" s="156"/>
      <c r="AX196" s="167"/>
      <c r="AY196" s="156"/>
      <c r="AZ196" s="167"/>
      <c r="BA196" s="156"/>
      <c r="BB196" s="167"/>
      <c r="BC196" s="156"/>
      <c r="BD196" s="167"/>
      <c r="BE196" s="156"/>
      <c r="BF196" s="167"/>
      <c r="BG196" s="156"/>
    </row>
    <row r="197" spans="14:59" ht="21" customHeight="1">
      <c r="N197" s="147"/>
      <c r="O197" s="129"/>
      <c r="AI197" s="147"/>
      <c r="AJ197" s="147"/>
      <c r="AL197" s="156"/>
      <c r="AM197" s="190"/>
      <c r="AO197" s="370"/>
      <c r="AP197" s="167"/>
      <c r="AQ197" s="156"/>
      <c r="AR197" s="167"/>
      <c r="AS197" s="156"/>
      <c r="AT197" s="167"/>
      <c r="AU197" s="156"/>
      <c r="AV197" s="167"/>
      <c r="AW197" s="156"/>
      <c r="AX197" s="167"/>
      <c r="AY197" s="156"/>
      <c r="AZ197" s="167"/>
      <c r="BA197" s="156"/>
      <c r="BB197" s="167"/>
      <c r="BC197" s="156"/>
      <c r="BD197" s="167"/>
      <c r="BE197" s="156"/>
      <c r="BF197" s="167"/>
      <c r="BG197" s="156"/>
    </row>
    <row r="198" spans="14:59" ht="21" customHeight="1">
      <c r="N198" s="147"/>
      <c r="O198" s="129"/>
      <c r="AI198" s="147"/>
      <c r="AJ198" s="147"/>
      <c r="AL198" s="156"/>
      <c r="AM198" s="190"/>
      <c r="AO198" s="370"/>
      <c r="AP198" s="167"/>
      <c r="AQ198" s="156"/>
      <c r="AR198" s="167"/>
      <c r="AS198" s="156"/>
      <c r="AT198" s="167"/>
      <c r="AU198" s="156"/>
      <c r="AV198" s="167"/>
      <c r="AW198" s="156"/>
      <c r="AX198" s="167"/>
      <c r="AY198" s="156"/>
      <c r="AZ198" s="167"/>
      <c r="BA198" s="156"/>
      <c r="BB198" s="167"/>
      <c r="BC198" s="156"/>
      <c r="BD198" s="167"/>
      <c r="BE198" s="156"/>
      <c r="BF198" s="167"/>
      <c r="BG198" s="156"/>
    </row>
    <row r="199" spans="14:59" ht="21" customHeight="1">
      <c r="N199" s="147"/>
      <c r="O199" s="129"/>
      <c r="AI199" s="147"/>
      <c r="AJ199" s="147"/>
      <c r="AL199" s="156"/>
      <c r="AM199" s="190"/>
      <c r="AO199" s="370"/>
      <c r="AP199" s="167"/>
      <c r="AQ199" s="156"/>
      <c r="AR199" s="167"/>
      <c r="AS199" s="156"/>
      <c r="AT199" s="167"/>
      <c r="AU199" s="156"/>
      <c r="AV199" s="167"/>
      <c r="AW199" s="156"/>
      <c r="AX199" s="167"/>
      <c r="AY199" s="156"/>
      <c r="AZ199" s="167"/>
      <c r="BA199" s="156"/>
      <c r="BB199" s="167"/>
      <c r="BC199" s="156"/>
      <c r="BD199" s="167"/>
      <c r="BE199" s="156"/>
      <c r="BF199" s="167"/>
      <c r="BG199" s="156"/>
    </row>
    <row r="200" spans="14:59" ht="21" customHeight="1">
      <c r="N200" s="147"/>
      <c r="O200" s="129"/>
      <c r="AI200" s="147"/>
      <c r="AJ200" s="147"/>
      <c r="AL200" s="156"/>
      <c r="AM200" s="190"/>
      <c r="AO200" s="370"/>
      <c r="AP200" s="167"/>
      <c r="AQ200" s="156"/>
      <c r="AR200" s="167"/>
      <c r="AS200" s="156"/>
      <c r="AT200" s="167"/>
      <c r="AU200" s="156"/>
      <c r="AV200" s="167"/>
      <c r="AW200" s="156"/>
      <c r="AX200" s="167"/>
      <c r="AY200" s="156"/>
      <c r="AZ200" s="167"/>
      <c r="BA200" s="156"/>
      <c r="BB200" s="167"/>
      <c r="BC200" s="156"/>
      <c r="BD200" s="167"/>
      <c r="BE200" s="156"/>
      <c r="BF200" s="167"/>
      <c r="BG200" s="156"/>
    </row>
    <row r="201" spans="14:59" ht="21" customHeight="1">
      <c r="N201" s="147"/>
      <c r="O201" s="129"/>
      <c r="AI201" s="147"/>
      <c r="AJ201" s="147"/>
      <c r="AL201" s="156"/>
      <c r="AM201" s="190"/>
      <c r="AO201" s="370"/>
      <c r="AP201" s="167"/>
      <c r="AQ201" s="156"/>
      <c r="AR201" s="167"/>
      <c r="AS201" s="156"/>
      <c r="AT201" s="167"/>
      <c r="AU201" s="156"/>
      <c r="AV201" s="167"/>
      <c r="AW201" s="156"/>
      <c r="AX201" s="167"/>
      <c r="AY201" s="156"/>
      <c r="AZ201" s="167"/>
      <c r="BA201" s="156"/>
      <c r="BB201" s="167"/>
      <c r="BC201" s="156"/>
      <c r="BD201" s="167"/>
      <c r="BE201" s="156"/>
      <c r="BF201" s="167"/>
      <c r="BG201" s="156"/>
    </row>
    <row r="202" spans="14:59" ht="21" customHeight="1">
      <c r="N202" s="147"/>
      <c r="O202" s="129"/>
      <c r="AI202" s="147"/>
      <c r="AJ202" s="147"/>
      <c r="AL202" s="156"/>
      <c r="AM202" s="190"/>
      <c r="AO202" s="370"/>
      <c r="AP202" s="167"/>
      <c r="AQ202" s="156"/>
      <c r="AR202" s="167"/>
      <c r="AS202" s="156"/>
      <c r="AT202" s="167"/>
      <c r="AU202" s="156"/>
      <c r="AV202" s="167"/>
      <c r="AW202" s="156"/>
      <c r="AX202" s="167"/>
      <c r="AY202" s="156"/>
      <c r="AZ202" s="167"/>
      <c r="BA202" s="156"/>
      <c r="BB202" s="167"/>
      <c r="BC202" s="156"/>
      <c r="BD202" s="167"/>
      <c r="BE202" s="156"/>
      <c r="BF202" s="167"/>
      <c r="BG202" s="156"/>
    </row>
    <row r="203" spans="14:59" ht="21" customHeight="1">
      <c r="N203" s="147"/>
      <c r="O203" s="129"/>
      <c r="AI203" s="147"/>
      <c r="AJ203" s="147"/>
      <c r="AL203" s="156"/>
      <c r="AM203" s="190"/>
      <c r="AO203" s="370"/>
      <c r="AP203" s="167"/>
      <c r="AQ203" s="156"/>
      <c r="AR203" s="167"/>
      <c r="AS203" s="156"/>
      <c r="AT203" s="167"/>
      <c r="AU203" s="156"/>
      <c r="AV203" s="167"/>
      <c r="AW203" s="156"/>
      <c r="AX203" s="167"/>
      <c r="AY203" s="156"/>
      <c r="AZ203" s="167"/>
      <c r="BA203" s="156"/>
      <c r="BB203" s="167"/>
      <c r="BC203" s="156"/>
      <c r="BD203" s="167"/>
      <c r="BE203" s="156"/>
      <c r="BF203" s="167"/>
      <c r="BG203" s="156"/>
    </row>
    <row r="204" spans="14:59" ht="21" customHeight="1">
      <c r="N204" s="147"/>
      <c r="O204" s="129"/>
      <c r="AI204" s="147"/>
      <c r="AJ204" s="147"/>
      <c r="AL204" s="156"/>
      <c r="AM204" s="190"/>
      <c r="AO204" s="370"/>
      <c r="AP204" s="167"/>
      <c r="AQ204" s="156"/>
      <c r="AR204" s="167"/>
      <c r="AS204" s="156"/>
      <c r="AT204" s="167"/>
      <c r="AU204" s="156"/>
      <c r="AV204" s="167"/>
      <c r="AW204" s="156"/>
      <c r="AX204" s="167"/>
      <c r="AY204" s="156"/>
      <c r="AZ204" s="167"/>
      <c r="BA204" s="156"/>
      <c r="BB204" s="167"/>
      <c r="BC204" s="156"/>
      <c r="BD204" s="167"/>
      <c r="BE204" s="156"/>
      <c r="BF204" s="167"/>
      <c r="BG204" s="156"/>
    </row>
    <row r="205" spans="14:59" ht="21" customHeight="1">
      <c r="N205" s="147"/>
      <c r="O205" s="129"/>
      <c r="AI205" s="147"/>
      <c r="AJ205" s="147"/>
      <c r="AL205" s="156"/>
      <c r="AM205" s="190"/>
      <c r="AO205" s="370"/>
      <c r="AP205" s="167"/>
      <c r="AQ205" s="156"/>
      <c r="AR205" s="167"/>
      <c r="AS205" s="156"/>
      <c r="AT205" s="167"/>
      <c r="AU205" s="156"/>
      <c r="AV205" s="167"/>
      <c r="AW205" s="156"/>
      <c r="AX205" s="167"/>
      <c r="AY205" s="156"/>
      <c r="AZ205" s="167"/>
      <c r="BA205" s="156"/>
      <c r="BB205" s="167"/>
      <c r="BC205" s="156"/>
      <c r="BD205" s="167"/>
      <c r="BE205" s="156"/>
      <c r="BF205" s="167"/>
      <c r="BG205" s="156"/>
    </row>
    <row r="206" spans="14:59" ht="21" customHeight="1">
      <c r="N206" s="147"/>
      <c r="O206" s="129"/>
      <c r="AI206" s="147"/>
      <c r="AJ206" s="147"/>
      <c r="AL206" s="156"/>
      <c r="AM206" s="190"/>
      <c r="AO206" s="370"/>
      <c r="AP206" s="167"/>
      <c r="AQ206" s="156"/>
      <c r="AR206" s="167"/>
      <c r="AS206" s="156"/>
      <c r="AT206" s="167"/>
      <c r="AU206" s="156"/>
      <c r="AV206" s="167"/>
      <c r="AW206" s="156"/>
      <c r="AX206" s="167"/>
      <c r="AY206" s="156"/>
      <c r="AZ206" s="167"/>
      <c r="BA206" s="156"/>
      <c r="BB206" s="167"/>
      <c r="BC206" s="156"/>
      <c r="BD206" s="167"/>
      <c r="BE206" s="156"/>
      <c r="BF206" s="167"/>
      <c r="BG206" s="156"/>
    </row>
    <row r="207" spans="14:59" ht="21" customHeight="1">
      <c r="N207" s="147"/>
      <c r="O207" s="129"/>
      <c r="AI207" s="147"/>
      <c r="AJ207" s="147"/>
      <c r="AL207" s="156"/>
      <c r="AM207" s="190"/>
      <c r="AO207" s="370"/>
      <c r="AP207" s="167"/>
      <c r="AQ207" s="156"/>
      <c r="AR207" s="167"/>
      <c r="AS207" s="156"/>
      <c r="AT207" s="167"/>
      <c r="AU207" s="156"/>
      <c r="AV207" s="167"/>
      <c r="AW207" s="156"/>
      <c r="AX207" s="167"/>
      <c r="AY207" s="156"/>
      <c r="AZ207" s="167"/>
      <c r="BA207" s="156"/>
      <c r="BB207" s="167"/>
      <c r="BC207" s="156"/>
      <c r="BD207" s="167"/>
      <c r="BE207" s="156"/>
      <c r="BF207" s="167"/>
      <c r="BG207" s="156"/>
    </row>
    <row r="208" spans="14:59" ht="21" customHeight="1">
      <c r="N208" s="147"/>
      <c r="O208" s="129"/>
      <c r="AI208" s="147"/>
      <c r="AJ208" s="147"/>
      <c r="AL208" s="156"/>
      <c r="AM208" s="190"/>
      <c r="AO208" s="370"/>
      <c r="AP208" s="167"/>
      <c r="AQ208" s="156"/>
      <c r="AR208" s="167"/>
      <c r="AS208" s="156"/>
      <c r="AT208" s="167"/>
      <c r="AU208" s="156"/>
      <c r="AV208" s="167"/>
      <c r="AW208" s="156"/>
      <c r="AX208" s="167"/>
      <c r="AY208" s="156"/>
      <c r="AZ208" s="167"/>
      <c r="BA208" s="156"/>
      <c r="BB208" s="167"/>
      <c r="BC208" s="156"/>
      <c r="BD208" s="167"/>
      <c r="BE208" s="156"/>
      <c r="BF208" s="167"/>
      <c r="BG208" s="156"/>
    </row>
    <row r="209" spans="14:59" ht="21" customHeight="1">
      <c r="N209" s="147"/>
      <c r="O209" s="129"/>
      <c r="AI209" s="147"/>
      <c r="AJ209" s="147"/>
      <c r="AL209" s="156"/>
      <c r="AM209" s="190"/>
      <c r="AO209" s="370"/>
      <c r="AP209" s="167"/>
      <c r="AQ209" s="156"/>
      <c r="AR209" s="167"/>
      <c r="AS209" s="156"/>
      <c r="AT209" s="167"/>
      <c r="AU209" s="156"/>
      <c r="AV209" s="167"/>
      <c r="AW209" s="156"/>
      <c r="AX209" s="167"/>
      <c r="AY209" s="156"/>
      <c r="AZ209" s="167"/>
      <c r="BA209" s="156"/>
      <c r="BB209" s="167"/>
      <c r="BC209" s="156"/>
      <c r="BD209" s="167"/>
      <c r="BE209" s="156"/>
      <c r="BF209" s="167"/>
      <c r="BG209" s="156"/>
    </row>
    <row r="210" spans="14:59" ht="21" customHeight="1">
      <c r="N210" s="147"/>
      <c r="O210" s="129"/>
      <c r="AI210" s="147"/>
      <c r="AJ210" s="147"/>
      <c r="AL210" s="156"/>
      <c r="AM210" s="190"/>
      <c r="AO210" s="370"/>
      <c r="AP210" s="167"/>
      <c r="AQ210" s="156"/>
      <c r="AR210" s="167"/>
      <c r="AS210" s="156"/>
      <c r="AT210" s="167"/>
      <c r="AU210" s="156"/>
      <c r="AV210" s="167"/>
      <c r="AW210" s="156"/>
      <c r="AX210" s="167"/>
      <c r="AY210" s="156"/>
      <c r="AZ210" s="167"/>
      <c r="BA210" s="156"/>
      <c r="BB210" s="167"/>
      <c r="BC210" s="156"/>
      <c r="BD210" s="167"/>
      <c r="BE210" s="156"/>
      <c r="BF210" s="167"/>
      <c r="BG210" s="156"/>
    </row>
    <row r="211" spans="14:59" ht="21" customHeight="1">
      <c r="N211" s="147"/>
      <c r="O211" s="129"/>
      <c r="AI211" s="147"/>
      <c r="AJ211" s="147"/>
      <c r="AL211" s="156"/>
      <c r="AM211" s="190"/>
      <c r="AO211" s="370"/>
      <c r="AP211" s="167"/>
      <c r="AQ211" s="156"/>
      <c r="AR211" s="167"/>
      <c r="AS211" s="156"/>
      <c r="AT211" s="167"/>
      <c r="AU211" s="156"/>
      <c r="AV211" s="167"/>
      <c r="AW211" s="156"/>
      <c r="AX211" s="167"/>
      <c r="AY211" s="156"/>
      <c r="AZ211" s="167"/>
      <c r="BA211" s="156"/>
      <c r="BB211" s="167"/>
      <c r="BC211" s="156"/>
      <c r="BD211" s="167"/>
      <c r="BE211" s="156"/>
      <c r="BF211" s="167"/>
      <c r="BG211" s="156"/>
    </row>
    <row r="212" spans="14:59" ht="21" customHeight="1">
      <c r="N212" s="147"/>
      <c r="O212" s="129"/>
      <c r="AI212" s="147"/>
      <c r="AJ212" s="147"/>
      <c r="AL212" s="156"/>
      <c r="AM212" s="190"/>
      <c r="AO212" s="370"/>
      <c r="AP212" s="167"/>
      <c r="AQ212" s="156"/>
      <c r="AR212" s="167"/>
      <c r="AS212" s="156"/>
      <c r="AT212" s="167"/>
      <c r="AU212" s="156"/>
      <c r="AV212" s="167"/>
      <c r="AW212" s="156"/>
      <c r="AX212" s="167"/>
      <c r="AY212" s="156"/>
      <c r="AZ212" s="167"/>
      <c r="BA212" s="156"/>
      <c r="BB212" s="167"/>
      <c r="BC212" s="156"/>
      <c r="BD212" s="167"/>
      <c r="BE212" s="156"/>
      <c r="BF212" s="167"/>
      <c r="BG212" s="156"/>
    </row>
    <row r="213" spans="14:59" ht="21" customHeight="1">
      <c r="N213" s="147"/>
      <c r="O213" s="129"/>
      <c r="AI213" s="147"/>
      <c r="AJ213" s="147"/>
      <c r="AL213" s="156"/>
      <c r="AM213" s="190"/>
      <c r="AO213" s="370"/>
      <c r="AP213" s="167"/>
      <c r="AQ213" s="156"/>
      <c r="AR213" s="167"/>
      <c r="AS213" s="156"/>
      <c r="AT213" s="167"/>
      <c r="AU213" s="156"/>
      <c r="AV213" s="167"/>
      <c r="AW213" s="156"/>
      <c r="AX213" s="167"/>
      <c r="AY213" s="156"/>
      <c r="AZ213" s="167"/>
      <c r="BA213" s="156"/>
      <c r="BB213" s="167"/>
      <c r="BC213" s="156"/>
      <c r="BD213" s="167"/>
      <c r="BE213" s="156"/>
      <c r="BF213" s="167"/>
      <c r="BG213" s="156"/>
    </row>
    <row r="214" spans="14:59" ht="21" customHeight="1">
      <c r="N214" s="147"/>
      <c r="O214" s="129"/>
      <c r="AI214" s="147"/>
      <c r="AJ214" s="147"/>
      <c r="AL214" s="156"/>
      <c r="AM214" s="190"/>
      <c r="AO214" s="370"/>
      <c r="AP214" s="167"/>
      <c r="AQ214" s="156"/>
      <c r="AR214" s="167"/>
      <c r="AS214" s="156"/>
      <c r="AT214" s="167"/>
      <c r="AU214" s="156"/>
      <c r="AV214" s="167"/>
      <c r="AW214" s="156"/>
      <c r="AX214" s="167"/>
      <c r="AY214" s="156"/>
      <c r="AZ214" s="167"/>
      <c r="BA214" s="156"/>
      <c r="BB214" s="167"/>
      <c r="BC214" s="156"/>
      <c r="BD214" s="167"/>
      <c r="BE214" s="156"/>
      <c r="BF214" s="167"/>
      <c r="BG214" s="156"/>
    </row>
    <row r="215" spans="14:59" ht="21" customHeight="1">
      <c r="N215" s="147"/>
      <c r="O215" s="129"/>
      <c r="AI215" s="147"/>
      <c r="AJ215" s="147"/>
      <c r="AL215" s="156"/>
      <c r="AM215" s="190"/>
      <c r="AO215" s="370"/>
      <c r="AP215" s="167"/>
      <c r="AQ215" s="156"/>
      <c r="AR215" s="167"/>
      <c r="AS215" s="156"/>
      <c r="AT215" s="167"/>
      <c r="AU215" s="156"/>
      <c r="AV215" s="167"/>
      <c r="AW215" s="156"/>
      <c r="AX215" s="167"/>
      <c r="AY215" s="156"/>
      <c r="AZ215" s="167"/>
      <c r="BA215" s="156"/>
      <c r="BB215" s="167"/>
      <c r="BC215" s="156"/>
      <c r="BD215" s="167"/>
      <c r="BE215" s="156"/>
      <c r="BF215" s="167"/>
      <c r="BG215" s="156"/>
    </row>
    <row r="216" spans="14:59" ht="21" customHeight="1">
      <c r="N216" s="147"/>
      <c r="O216" s="129"/>
      <c r="AI216" s="147"/>
      <c r="AJ216" s="147"/>
      <c r="AL216" s="156"/>
      <c r="AM216" s="190"/>
      <c r="AO216" s="370"/>
      <c r="AP216" s="167"/>
      <c r="AQ216" s="156"/>
      <c r="AR216" s="167"/>
      <c r="AS216" s="156"/>
      <c r="AT216" s="167"/>
      <c r="AU216" s="156"/>
      <c r="AV216" s="167"/>
      <c r="AW216" s="156"/>
      <c r="AX216" s="167"/>
      <c r="AY216" s="156"/>
      <c r="AZ216" s="167"/>
      <c r="BA216" s="156"/>
      <c r="BB216" s="167"/>
      <c r="BC216" s="156"/>
      <c r="BD216" s="167"/>
      <c r="BE216" s="156"/>
      <c r="BF216" s="167"/>
      <c r="BG216" s="156"/>
    </row>
    <row r="217" spans="14:59" ht="21" customHeight="1">
      <c r="N217" s="147"/>
      <c r="O217" s="129"/>
      <c r="AI217" s="147"/>
      <c r="AJ217" s="147"/>
      <c r="AL217" s="156"/>
      <c r="AM217" s="190"/>
      <c r="AO217" s="370"/>
      <c r="AP217" s="167"/>
      <c r="AQ217" s="156"/>
      <c r="AR217" s="167"/>
      <c r="AS217" s="156"/>
      <c r="AT217" s="167"/>
      <c r="AU217" s="156"/>
      <c r="AV217" s="167"/>
      <c r="AW217" s="156"/>
      <c r="AX217" s="167"/>
      <c r="AY217" s="156"/>
      <c r="AZ217" s="167"/>
      <c r="BA217" s="156"/>
      <c r="BB217" s="167"/>
      <c r="BC217" s="156"/>
      <c r="BD217" s="167"/>
      <c r="BE217" s="156"/>
      <c r="BF217" s="167"/>
      <c r="BG217" s="156"/>
    </row>
    <row r="218" spans="14:59" ht="21" customHeight="1">
      <c r="N218" s="147"/>
      <c r="O218" s="129"/>
      <c r="AI218" s="147"/>
      <c r="AJ218" s="147"/>
      <c r="AL218" s="156"/>
      <c r="AM218" s="190"/>
      <c r="AO218" s="370"/>
      <c r="AP218" s="167"/>
      <c r="AQ218" s="156"/>
      <c r="AR218" s="167"/>
      <c r="AS218" s="156"/>
      <c r="AT218" s="167"/>
      <c r="AU218" s="156"/>
      <c r="AV218" s="167"/>
      <c r="AW218" s="156"/>
      <c r="AX218" s="167"/>
      <c r="AY218" s="156"/>
      <c r="AZ218" s="167"/>
      <c r="BA218" s="156"/>
      <c r="BB218" s="167"/>
      <c r="BC218" s="156"/>
      <c r="BD218" s="167"/>
      <c r="BE218" s="156"/>
      <c r="BF218" s="167"/>
      <c r="BG218" s="156"/>
    </row>
    <row r="219" spans="14:59" ht="21" customHeight="1">
      <c r="N219" s="147"/>
      <c r="O219" s="129"/>
      <c r="AI219" s="147"/>
      <c r="AJ219" s="147"/>
      <c r="AL219" s="156"/>
      <c r="AM219" s="190"/>
      <c r="AO219" s="370"/>
      <c r="AP219" s="167"/>
      <c r="AQ219" s="156"/>
      <c r="AR219" s="167"/>
      <c r="AS219" s="156"/>
      <c r="AT219" s="167"/>
      <c r="AU219" s="156"/>
      <c r="AV219" s="167"/>
      <c r="AW219" s="156"/>
      <c r="AX219" s="167"/>
      <c r="AY219" s="156"/>
      <c r="AZ219" s="167"/>
      <c r="BA219" s="156"/>
      <c r="BB219" s="167"/>
      <c r="BC219" s="156"/>
      <c r="BD219" s="167"/>
      <c r="BE219" s="156"/>
      <c r="BF219" s="167"/>
      <c r="BG219" s="156"/>
    </row>
    <row r="220" spans="14:59" ht="21" customHeight="1">
      <c r="N220" s="147"/>
      <c r="O220" s="129"/>
      <c r="AI220" s="147"/>
      <c r="AJ220" s="147"/>
      <c r="AL220" s="156"/>
      <c r="AM220" s="190"/>
      <c r="AO220" s="370"/>
      <c r="AP220" s="167"/>
      <c r="AQ220" s="156"/>
      <c r="AR220" s="167"/>
      <c r="AS220" s="156"/>
      <c r="AT220" s="167"/>
      <c r="AU220" s="156"/>
      <c r="AV220" s="167"/>
      <c r="AW220" s="156"/>
      <c r="AX220" s="167"/>
      <c r="AY220" s="156"/>
      <c r="AZ220" s="167"/>
      <c r="BA220" s="156"/>
      <c r="BB220" s="167"/>
      <c r="BC220" s="156"/>
      <c r="BD220" s="167"/>
      <c r="BE220" s="156"/>
      <c r="BF220" s="167"/>
      <c r="BG220" s="156"/>
    </row>
    <row r="221" spans="14:59" ht="21" customHeight="1">
      <c r="N221" s="147"/>
      <c r="O221" s="129"/>
      <c r="AI221" s="147"/>
      <c r="AJ221" s="147"/>
      <c r="AL221" s="156"/>
      <c r="AM221" s="190"/>
      <c r="AO221" s="370"/>
      <c r="AP221" s="167"/>
      <c r="AQ221" s="156"/>
      <c r="AR221" s="167"/>
      <c r="AS221" s="156"/>
      <c r="AT221" s="167"/>
      <c r="AU221" s="156"/>
      <c r="AV221" s="167"/>
      <c r="AW221" s="156"/>
      <c r="AX221" s="167"/>
      <c r="AY221" s="156"/>
      <c r="AZ221" s="167"/>
      <c r="BA221" s="156"/>
      <c r="BB221" s="167"/>
      <c r="BC221" s="156"/>
      <c r="BD221" s="167"/>
      <c r="BE221" s="156"/>
      <c r="BF221" s="167"/>
      <c r="BG221" s="156"/>
    </row>
    <row r="222" spans="14:59" ht="21" customHeight="1">
      <c r="N222" s="147"/>
      <c r="O222" s="129"/>
      <c r="AI222" s="147"/>
      <c r="AJ222" s="147"/>
      <c r="AL222" s="156"/>
      <c r="AM222" s="190"/>
      <c r="AO222" s="370"/>
      <c r="AP222" s="167"/>
      <c r="AQ222" s="156"/>
      <c r="AR222" s="167"/>
      <c r="AS222" s="156"/>
      <c r="AT222" s="167"/>
      <c r="AU222" s="156"/>
      <c r="AV222" s="167"/>
      <c r="AW222" s="156"/>
      <c r="AX222" s="167"/>
      <c r="AY222" s="156"/>
      <c r="AZ222" s="167"/>
      <c r="BA222" s="156"/>
      <c r="BB222" s="167"/>
      <c r="BC222" s="156"/>
      <c r="BD222" s="167"/>
      <c r="BE222" s="156"/>
      <c r="BF222" s="167"/>
      <c r="BG222" s="156"/>
    </row>
    <row r="223" spans="14:59" ht="21" customHeight="1">
      <c r="N223" s="147"/>
      <c r="O223" s="129"/>
      <c r="AI223" s="147"/>
      <c r="AJ223" s="147"/>
      <c r="AL223" s="156"/>
      <c r="AM223" s="190"/>
      <c r="AO223" s="370"/>
      <c r="AP223" s="167"/>
      <c r="AQ223" s="156"/>
      <c r="AR223" s="167"/>
      <c r="AS223" s="156"/>
      <c r="AT223" s="167"/>
      <c r="AU223" s="156"/>
      <c r="AV223" s="167"/>
      <c r="AW223" s="156"/>
      <c r="AX223" s="167"/>
      <c r="AY223" s="156"/>
      <c r="AZ223" s="167"/>
      <c r="BA223" s="156"/>
      <c r="BB223" s="167"/>
      <c r="BC223" s="156"/>
      <c r="BD223" s="167"/>
      <c r="BE223" s="156"/>
      <c r="BF223" s="167"/>
      <c r="BG223" s="156"/>
    </row>
    <row r="224" spans="14:59" ht="21" customHeight="1">
      <c r="N224" s="147"/>
      <c r="O224" s="129"/>
      <c r="AI224" s="147"/>
      <c r="AJ224" s="147"/>
      <c r="AL224" s="156"/>
      <c r="AM224" s="190"/>
      <c r="AO224" s="370"/>
      <c r="AP224" s="167"/>
      <c r="AQ224" s="156"/>
      <c r="AR224" s="167"/>
      <c r="AS224" s="156"/>
      <c r="AT224" s="167"/>
      <c r="AU224" s="156"/>
      <c r="AV224" s="167"/>
      <c r="AW224" s="156"/>
      <c r="AX224" s="167"/>
      <c r="AY224" s="156"/>
      <c r="AZ224" s="167"/>
      <c r="BA224" s="156"/>
      <c r="BB224" s="167"/>
      <c r="BC224" s="156"/>
      <c r="BD224" s="167"/>
      <c r="BE224" s="156"/>
      <c r="BF224" s="167"/>
      <c r="BG224" s="156"/>
    </row>
    <row r="225" spans="14:59" ht="21" customHeight="1">
      <c r="N225" s="147"/>
      <c r="O225" s="129"/>
      <c r="AI225" s="147"/>
      <c r="AJ225" s="147"/>
      <c r="AL225" s="156"/>
      <c r="AM225" s="190"/>
      <c r="AO225" s="370"/>
      <c r="AP225" s="167"/>
      <c r="AQ225" s="156"/>
      <c r="AR225" s="167"/>
      <c r="AS225" s="156"/>
      <c r="AT225" s="167"/>
      <c r="AU225" s="156"/>
      <c r="AV225" s="167"/>
      <c r="AW225" s="156"/>
      <c r="AX225" s="167"/>
      <c r="AY225" s="156"/>
      <c r="AZ225" s="167"/>
      <c r="BA225" s="156"/>
      <c r="BB225" s="167"/>
      <c r="BC225" s="156"/>
      <c r="BD225" s="167"/>
      <c r="BE225" s="156"/>
      <c r="BF225" s="167"/>
      <c r="BG225" s="156"/>
    </row>
    <row r="226" spans="14:59" ht="21" customHeight="1">
      <c r="N226" s="147"/>
      <c r="O226" s="129"/>
      <c r="AI226" s="147"/>
      <c r="AJ226" s="147"/>
      <c r="AL226" s="156"/>
      <c r="AM226" s="190"/>
      <c r="AO226" s="370"/>
      <c r="AP226" s="167"/>
      <c r="AQ226" s="156"/>
      <c r="AR226" s="167"/>
      <c r="AS226" s="156"/>
      <c r="AT226" s="167"/>
      <c r="AU226" s="156"/>
      <c r="AV226" s="167"/>
      <c r="AW226" s="156"/>
      <c r="AX226" s="167"/>
      <c r="AY226" s="156"/>
      <c r="AZ226" s="167"/>
      <c r="BA226" s="156"/>
      <c r="BB226" s="167"/>
      <c r="BC226" s="156"/>
      <c r="BD226" s="167"/>
      <c r="BE226" s="156"/>
      <c r="BF226" s="167"/>
      <c r="BG226" s="156"/>
    </row>
    <row r="227" spans="14:59" ht="21" customHeight="1">
      <c r="N227" s="147"/>
      <c r="O227" s="129"/>
      <c r="AI227" s="147"/>
      <c r="AJ227" s="147"/>
      <c r="AL227" s="156"/>
      <c r="AM227" s="190"/>
      <c r="AO227" s="370"/>
      <c r="AP227" s="167"/>
      <c r="AQ227" s="156"/>
      <c r="AR227" s="167"/>
      <c r="AS227" s="156"/>
      <c r="AT227" s="167"/>
      <c r="AU227" s="156"/>
      <c r="AV227" s="167"/>
      <c r="AW227" s="156"/>
      <c r="AX227" s="167"/>
      <c r="AY227" s="156"/>
      <c r="AZ227" s="167"/>
      <c r="BA227" s="156"/>
      <c r="BB227" s="167"/>
      <c r="BC227" s="156"/>
      <c r="BD227" s="167"/>
      <c r="BE227" s="156"/>
      <c r="BF227" s="167"/>
      <c r="BG227" s="156"/>
    </row>
    <row r="228" spans="14:59" ht="21" customHeight="1">
      <c r="N228" s="147"/>
      <c r="O228" s="129"/>
      <c r="AI228" s="147"/>
      <c r="AJ228" s="147"/>
      <c r="AL228" s="156"/>
      <c r="AM228" s="190"/>
      <c r="AO228" s="370"/>
      <c r="AP228" s="167"/>
      <c r="AQ228" s="156"/>
      <c r="AR228" s="167"/>
      <c r="AS228" s="156"/>
      <c r="AT228" s="167"/>
      <c r="AU228" s="156"/>
      <c r="AV228" s="167"/>
      <c r="AW228" s="156"/>
      <c r="AX228" s="167"/>
      <c r="AY228" s="156"/>
      <c r="AZ228" s="167"/>
      <c r="BA228" s="156"/>
      <c r="BB228" s="167"/>
      <c r="BC228" s="156"/>
      <c r="BD228" s="167"/>
      <c r="BE228" s="156"/>
      <c r="BF228" s="167"/>
      <c r="BG228" s="156"/>
    </row>
    <row r="229" spans="14:59" ht="21" customHeight="1">
      <c r="N229" s="147"/>
      <c r="O229" s="129"/>
      <c r="AI229" s="147"/>
      <c r="AJ229" s="147"/>
      <c r="AL229" s="156"/>
      <c r="AM229" s="190"/>
      <c r="AO229" s="370"/>
      <c r="AP229" s="167"/>
      <c r="AQ229" s="156"/>
      <c r="AR229" s="167"/>
      <c r="AS229" s="156"/>
      <c r="AT229" s="167"/>
      <c r="AU229" s="156"/>
      <c r="AV229" s="167"/>
      <c r="AW229" s="156"/>
      <c r="AX229" s="167"/>
      <c r="AY229" s="156"/>
      <c r="AZ229" s="167"/>
      <c r="BA229" s="156"/>
      <c r="BB229" s="167"/>
      <c r="BC229" s="156"/>
      <c r="BD229" s="167"/>
      <c r="BE229" s="156"/>
      <c r="BF229" s="167"/>
      <c r="BG229" s="156"/>
    </row>
    <row r="230" spans="14:59" ht="21" customHeight="1">
      <c r="N230" s="147"/>
      <c r="O230" s="129"/>
      <c r="AI230" s="147"/>
      <c r="AJ230" s="147"/>
      <c r="AL230" s="156"/>
      <c r="AM230" s="190"/>
      <c r="AO230" s="370"/>
      <c r="AP230" s="167"/>
      <c r="AQ230" s="156"/>
      <c r="AR230" s="167"/>
      <c r="AS230" s="156"/>
      <c r="AT230" s="167"/>
      <c r="AU230" s="156"/>
      <c r="AV230" s="167"/>
      <c r="AW230" s="156"/>
      <c r="AX230" s="167"/>
      <c r="AY230" s="156"/>
      <c r="AZ230" s="167"/>
      <c r="BA230" s="156"/>
      <c r="BB230" s="167"/>
      <c r="BC230" s="156"/>
      <c r="BD230" s="167"/>
      <c r="BE230" s="156"/>
      <c r="BF230" s="167"/>
      <c r="BG230" s="156"/>
    </row>
    <row r="231" spans="14:59" ht="21" customHeight="1">
      <c r="N231" s="147"/>
      <c r="O231" s="129"/>
      <c r="AI231" s="147"/>
      <c r="AJ231" s="147"/>
      <c r="AL231" s="156"/>
      <c r="AM231" s="190"/>
      <c r="AO231" s="370"/>
      <c r="AP231" s="167"/>
      <c r="AQ231" s="156"/>
      <c r="AR231" s="167"/>
      <c r="AS231" s="156"/>
      <c r="AT231" s="167"/>
      <c r="AU231" s="156"/>
      <c r="AV231" s="167"/>
      <c r="AW231" s="156"/>
      <c r="AX231" s="167"/>
      <c r="AY231" s="156"/>
      <c r="AZ231" s="167"/>
      <c r="BA231" s="156"/>
      <c r="BB231" s="167"/>
      <c r="BC231" s="156"/>
      <c r="BD231" s="167"/>
      <c r="BE231" s="156"/>
      <c r="BF231" s="167"/>
      <c r="BG231" s="156"/>
    </row>
    <row r="232" spans="14:59" ht="21" customHeight="1">
      <c r="N232" s="147"/>
      <c r="O232" s="129"/>
      <c r="AI232" s="147"/>
      <c r="AJ232" s="147"/>
      <c r="AL232" s="156"/>
      <c r="AM232" s="190"/>
      <c r="AO232" s="370"/>
      <c r="AP232" s="167"/>
      <c r="AQ232" s="156"/>
      <c r="AR232" s="167"/>
      <c r="AS232" s="156"/>
      <c r="AT232" s="167"/>
      <c r="AU232" s="156"/>
      <c r="AV232" s="167"/>
      <c r="AW232" s="156"/>
      <c r="AX232" s="167"/>
      <c r="AY232" s="156"/>
      <c r="AZ232" s="167"/>
      <c r="BA232" s="156"/>
      <c r="BB232" s="167"/>
      <c r="BC232" s="156"/>
      <c r="BD232" s="167"/>
      <c r="BE232" s="156"/>
      <c r="BF232" s="167"/>
      <c r="BG232" s="156"/>
    </row>
    <row r="233" spans="14:59" ht="21" customHeight="1">
      <c r="N233" s="147"/>
      <c r="O233" s="129"/>
      <c r="AI233" s="147"/>
      <c r="AJ233" s="147"/>
      <c r="AL233" s="156"/>
      <c r="AM233" s="190"/>
      <c r="AO233" s="370"/>
      <c r="AP233" s="167"/>
      <c r="AQ233" s="156"/>
      <c r="AR233" s="167"/>
      <c r="AS233" s="156"/>
      <c r="AT233" s="167"/>
      <c r="AU233" s="156"/>
      <c r="AV233" s="167"/>
      <c r="AW233" s="156"/>
      <c r="AX233" s="167"/>
      <c r="AY233" s="156"/>
      <c r="AZ233" s="167"/>
      <c r="BA233" s="156"/>
      <c r="BB233" s="167"/>
      <c r="BC233" s="156"/>
      <c r="BD233" s="167"/>
      <c r="BE233" s="156"/>
      <c r="BF233" s="167"/>
      <c r="BG233" s="156"/>
    </row>
    <row r="234" spans="14:59" ht="21" customHeight="1">
      <c r="N234" s="147"/>
      <c r="O234" s="129"/>
      <c r="AI234" s="147"/>
      <c r="AJ234" s="147"/>
      <c r="AL234" s="156"/>
      <c r="AM234" s="190"/>
      <c r="AO234" s="370"/>
      <c r="AP234" s="167"/>
      <c r="AQ234" s="156"/>
      <c r="AR234" s="167"/>
      <c r="AS234" s="156"/>
      <c r="AT234" s="167"/>
      <c r="AU234" s="156"/>
      <c r="AV234" s="167"/>
      <c r="AW234" s="156"/>
      <c r="AX234" s="167"/>
      <c r="AY234" s="156"/>
      <c r="AZ234" s="167"/>
      <c r="BA234" s="156"/>
      <c r="BB234" s="167"/>
      <c r="BC234" s="156"/>
      <c r="BD234" s="167"/>
      <c r="BE234" s="156"/>
      <c r="BF234" s="167"/>
      <c r="BG234" s="156"/>
    </row>
    <row r="235" spans="14:59" ht="21" customHeight="1">
      <c r="N235" s="147"/>
      <c r="O235" s="129"/>
      <c r="AI235" s="147"/>
      <c r="AJ235" s="147"/>
      <c r="AL235" s="156"/>
      <c r="AM235" s="190"/>
      <c r="AO235" s="370"/>
      <c r="AP235" s="167"/>
      <c r="AQ235" s="156"/>
      <c r="AR235" s="167"/>
      <c r="AS235" s="156"/>
      <c r="AT235" s="167"/>
      <c r="AU235" s="156"/>
      <c r="AV235" s="167"/>
      <c r="AW235" s="156"/>
      <c r="AX235" s="167"/>
      <c r="AY235" s="156"/>
      <c r="AZ235" s="167"/>
      <c r="BA235" s="156"/>
      <c r="BB235" s="167"/>
      <c r="BC235" s="156"/>
      <c r="BD235" s="167"/>
      <c r="BE235" s="156"/>
      <c r="BF235" s="167"/>
      <c r="BG235" s="156"/>
    </row>
    <row r="236" spans="14:59" ht="21" customHeight="1">
      <c r="N236" s="147"/>
      <c r="O236" s="129"/>
      <c r="AI236" s="147"/>
      <c r="AJ236" s="147"/>
      <c r="AL236" s="156"/>
      <c r="AM236" s="190"/>
      <c r="AO236" s="370"/>
      <c r="AP236" s="167"/>
      <c r="AQ236" s="156"/>
      <c r="AR236" s="167"/>
      <c r="AS236" s="156"/>
      <c r="AT236" s="167"/>
      <c r="AU236" s="156"/>
      <c r="AV236" s="167"/>
      <c r="AW236" s="156"/>
      <c r="AX236" s="167"/>
      <c r="AY236" s="156"/>
      <c r="AZ236" s="167"/>
      <c r="BA236" s="156"/>
      <c r="BB236" s="167"/>
      <c r="BC236" s="156"/>
      <c r="BD236" s="167"/>
      <c r="BE236" s="156"/>
      <c r="BF236" s="167"/>
      <c r="BG236" s="156"/>
    </row>
    <row r="237" spans="14:59" ht="21" customHeight="1">
      <c r="N237" s="147"/>
      <c r="O237" s="129"/>
      <c r="AI237" s="147"/>
      <c r="AJ237" s="147"/>
      <c r="AL237" s="156"/>
      <c r="AM237" s="190"/>
      <c r="AO237" s="370"/>
      <c r="AP237" s="167"/>
      <c r="AQ237" s="156"/>
      <c r="AR237" s="167"/>
      <c r="AS237" s="156"/>
      <c r="AT237" s="167"/>
      <c r="AU237" s="156"/>
      <c r="AV237" s="167"/>
      <c r="AW237" s="156"/>
      <c r="AX237" s="167"/>
      <c r="AY237" s="156"/>
      <c r="AZ237" s="167"/>
      <c r="BA237" s="156"/>
      <c r="BB237" s="167"/>
      <c r="BC237" s="156"/>
      <c r="BD237" s="167"/>
      <c r="BE237" s="156"/>
      <c r="BF237" s="167"/>
      <c r="BG237" s="156"/>
    </row>
    <row r="238" spans="14:59" ht="21" customHeight="1">
      <c r="N238" s="147"/>
      <c r="O238" s="129"/>
      <c r="AI238" s="147"/>
      <c r="AJ238" s="147"/>
      <c r="AL238" s="156"/>
      <c r="AM238" s="190"/>
      <c r="AO238" s="370"/>
      <c r="AP238" s="167"/>
      <c r="AQ238" s="156"/>
      <c r="AR238" s="167"/>
      <c r="AS238" s="156"/>
      <c r="AT238" s="167"/>
      <c r="AU238" s="156"/>
      <c r="AV238" s="167"/>
      <c r="AW238" s="156"/>
      <c r="AX238" s="167"/>
      <c r="AY238" s="156"/>
      <c r="AZ238" s="167"/>
      <c r="BA238" s="156"/>
      <c r="BB238" s="167"/>
      <c r="BC238" s="156"/>
      <c r="BD238" s="167"/>
      <c r="BE238" s="156"/>
      <c r="BF238" s="167"/>
      <c r="BG238" s="156"/>
    </row>
    <row r="239" spans="14:59" ht="21" customHeight="1">
      <c r="N239" s="147"/>
      <c r="O239" s="129"/>
      <c r="AI239" s="147"/>
      <c r="AJ239" s="147"/>
      <c r="AL239" s="156"/>
      <c r="AM239" s="190"/>
      <c r="AO239" s="370"/>
      <c r="AP239" s="167"/>
      <c r="AQ239" s="156"/>
      <c r="AR239" s="167"/>
      <c r="AS239" s="156"/>
      <c r="AT239" s="167"/>
      <c r="AU239" s="156"/>
      <c r="AV239" s="167"/>
      <c r="AW239" s="156"/>
      <c r="AX239" s="167"/>
      <c r="AY239" s="156"/>
      <c r="AZ239" s="167"/>
      <c r="BA239" s="156"/>
      <c r="BB239" s="167"/>
      <c r="BC239" s="156"/>
      <c r="BD239" s="167"/>
      <c r="BE239" s="156"/>
      <c r="BF239" s="167"/>
      <c r="BG239" s="156"/>
    </row>
    <row r="240" spans="14:59" ht="21" customHeight="1">
      <c r="N240" s="147"/>
      <c r="O240" s="129"/>
      <c r="AI240" s="147"/>
      <c r="AJ240" s="147"/>
      <c r="AL240" s="156"/>
      <c r="AM240" s="190"/>
      <c r="AO240" s="370"/>
      <c r="AP240" s="167"/>
      <c r="AQ240" s="156"/>
      <c r="AR240" s="167"/>
      <c r="AS240" s="156"/>
      <c r="AT240" s="167"/>
      <c r="AU240" s="156"/>
      <c r="AV240" s="167"/>
      <c r="AW240" s="156"/>
      <c r="AX240" s="167"/>
      <c r="AY240" s="156"/>
      <c r="AZ240" s="167"/>
      <c r="BA240" s="156"/>
      <c r="BB240" s="167"/>
      <c r="BC240" s="156"/>
      <c r="BD240" s="167"/>
      <c r="BE240" s="156"/>
      <c r="BF240" s="167"/>
      <c r="BG240" s="156"/>
    </row>
    <row r="241" spans="14:59" ht="21" customHeight="1">
      <c r="N241" s="147"/>
      <c r="O241" s="129"/>
      <c r="AI241" s="147"/>
      <c r="AJ241" s="147"/>
      <c r="AL241" s="156"/>
      <c r="AM241" s="190"/>
      <c r="AO241" s="370"/>
      <c r="AP241" s="167"/>
      <c r="AQ241" s="156"/>
      <c r="AR241" s="167"/>
      <c r="AS241" s="156"/>
      <c r="AT241" s="167"/>
      <c r="AU241" s="156"/>
      <c r="AV241" s="167"/>
      <c r="AW241" s="156"/>
      <c r="AX241" s="167"/>
      <c r="AY241" s="156"/>
      <c r="AZ241" s="167"/>
      <c r="BA241" s="156"/>
      <c r="BB241" s="167"/>
      <c r="BC241" s="156"/>
      <c r="BD241" s="167"/>
      <c r="BE241" s="156"/>
      <c r="BF241" s="167"/>
      <c r="BG241" s="156"/>
    </row>
    <row r="242" spans="14:59">
      <c r="N242" s="147"/>
      <c r="O242" s="129"/>
      <c r="AI242" s="147"/>
      <c r="AJ242" s="147"/>
      <c r="AL242" s="156"/>
      <c r="AM242" s="190"/>
      <c r="AO242" s="370"/>
      <c r="AP242" s="167"/>
      <c r="AQ242" s="156"/>
      <c r="AR242" s="167"/>
      <c r="AS242" s="156"/>
      <c r="AT242" s="167"/>
      <c r="AU242" s="156"/>
      <c r="AV242" s="167"/>
      <c r="AW242" s="156"/>
      <c r="AX242" s="167"/>
      <c r="AY242" s="156"/>
      <c r="AZ242" s="167"/>
      <c r="BA242" s="156"/>
      <c r="BB242" s="167"/>
      <c r="BC242" s="156"/>
      <c r="BD242" s="167"/>
      <c r="BE242" s="156"/>
      <c r="BF242" s="167"/>
      <c r="BG242" s="156"/>
    </row>
    <row r="243" spans="14:59">
      <c r="N243" s="147"/>
      <c r="O243" s="129"/>
      <c r="AI243" s="147"/>
      <c r="AJ243" s="147"/>
      <c r="AL243" s="156"/>
      <c r="AM243" s="190"/>
      <c r="AO243" s="370"/>
      <c r="AP243" s="167"/>
      <c r="AQ243" s="156"/>
      <c r="AR243" s="167"/>
      <c r="AS243" s="156"/>
      <c r="AT243" s="167"/>
      <c r="AU243" s="156"/>
      <c r="AV243" s="167"/>
      <c r="AW243" s="156"/>
      <c r="AX243" s="167"/>
      <c r="AY243" s="156"/>
      <c r="AZ243" s="167"/>
      <c r="BA243" s="156"/>
      <c r="BB243" s="167"/>
      <c r="BC243" s="156"/>
      <c r="BD243" s="167"/>
      <c r="BE243" s="156"/>
      <c r="BF243" s="167"/>
      <c r="BG243" s="156"/>
    </row>
    <row r="244" spans="14:59">
      <c r="N244" s="147"/>
      <c r="O244" s="129"/>
      <c r="AI244" s="147"/>
      <c r="AJ244" s="147"/>
      <c r="AL244" s="156"/>
      <c r="AM244" s="190"/>
      <c r="AO244" s="370"/>
      <c r="AP244" s="167"/>
      <c r="AQ244" s="156"/>
      <c r="AR244" s="167"/>
      <c r="AS244" s="156"/>
      <c r="AT244" s="167"/>
      <c r="AU244" s="156"/>
      <c r="AV244" s="167"/>
      <c r="AW244" s="156"/>
      <c r="AX244" s="167"/>
      <c r="AY244" s="156"/>
      <c r="AZ244" s="167"/>
      <c r="BA244" s="156"/>
      <c r="BB244" s="167"/>
      <c r="BC244" s="156"/>
      <c r="BD244" s="167"/>
      <c r="BE244" s="156"/>
      <c r="BF244" s="167"/>
      <c r="BG244" s="156"/>
    </row>
    <row r="245" spans="14:59">
      <c r="N245" s="147"/>
      <c r="O245" s="129"/>
      <c r="AI245" s="147"/>
      <c r="AJ245" s="147"/>
      <c r="AL245" s="156"/>
      <c r="AM245" s="190"/>
      <c r="AO245" s="370"/>
      <c r="AP245" s="167"/>
      <c r="AQ245" s="156"/>
      <c r="AR245" s="167"/>
      <c r="AS245" s="156"/>
      <c r="AT245" s="167"/>
      <c r="AU245" s="156"/>
      <c r="AV245" s="167"/>
      <c r="AW245" s="156"/>
      <c r="AX245" s="167"/>
      <c r="AY245" s="156"/>
      <c r="AZ245" s="167"/>
      <c r="BA245" s="156"/>
      <c r="BB245" s="167"/>
      <c r="BC245" s="156"/>
      <c r="BD245" s="167"/>
      <c r="BE245" s="156"/>
      <c r="BF245" s="167"/>
      <c r="BG245" s="156"/>
    </row>
    <row r="246" spans="14:59">
      <c r="N246" s="147"/>
      <c r="O246" s="129"/>
      <c r="AI246" s="147"/>
      <c r="AJ246" s="147"/>
      <c r="AL246" s="156"/>
      <c r="AM246" s="190"/>
      <c r="AO246" s="370"/>
      <c r="AP246" s="167"/>
      <c r="AQ246" s="156"/>
      <c r="AR246" s="167"/>
      <c r="AS246" s="156"/>
      <c r="AT246" s="167"/>
      <c r="AU246" s="156"/>
      <c r="AV246" s="167"/>
      <c r="AW246" s="156"/>
      <c r="AX246" s="167"/>
      <c r="AY246" s="156"/>
      <c r="AZ246" s="167"/>
      <c r="BA246" s="156"/>
      <c r="BB246" s="167"/>
      <c r="BC246" s="156"/>
      <c r="BD246" s="167"/>
      <c r="BE246" s="156"/>
      <c r="BF246" s="167"/>
      <c r="BG246" s="156"/>
    </row>
    <row r="247" spans="14:59">
      <c r="N247" s="147"/>
      <c r="O247" s="129"/>
      <c r="AI247" s="147"/>
      <c r="AJ247" s="147"/>
      <c r="AL247" s="156"/>
      <c r="AM247" s="190"/>
      <c r="AO247" s="370"/>
      <c r="AP247" s="167"/>
      <c r="AQ247" s="156"/>
      <c r="AR247" s="167"/>
      <c r="AS247" s="156"/>
      <c r="AT247" s="167"/>
      <c r="AU247" s="156"/>
      <c r="AV247" s="167"/>
      <c r="AW247" s="156"/>
      <c r="AX247" s="167"/>
      <c r="AY247" s="156"/>
      <c r="AZ247" s="167"/>
      <c r="BA247" s="156"/>
      <c r="BB247" s="167"/>
      <c r="BC247" s="156"/>
      <c r="BD247" s="167"/>
      <c r="BE247" s="156"/>
      <c r="BF247" s="167"/>
      <c r="BG247" s="156"/>
    </row>
    <row r="248" spans="14:59">
      <c r="N248" s="147"/>
      <c r="O248" s="129"/>
      <c r="AI248" s="147"/>
      <c r="AJ248" s="147"/>
      <c r="AL248" s="156"/>
      <c r="AM248" s="190"/>
      <c r="AO248" s="370"/>
      <c r="AP248" s="167"/>
      <c r="AQ248" s="156"/>
      <c r="AR248" s="167"/>
      <c r="AS248" s="156"/>
      <c r="AT248" s="167"/>
      <c r="AU248" s="156"/>
      <c r="AV248" s="167"/>
      <c r="AW248" s="156"/>
      <c r="AX248" s="167"/>
      <c r="AY248" s="156"/>
      <c r="AZ248" s="167"/>
      <c r="BA248" s="156"/>
      <c r="BB248" s="167"/>
      <c r="BC248" s="156"/>
      <c r="BD248" s="167"/>
      <c r="BE248" s="156"/>
      <c r="BF248" s="167"/>
      <c r="BG248" s="156"/>
    </row>
    <row r="249" spans="14:59">
      <c r="N249" s="147"/>
      <c r="O249" s="129"/>
      <c r="AI249" s="147"/>
      <c r="AJ249" s="147"/>
      <c r="AL249" s="156"/>
      <c r="AM249" s="190"/>
      <c r="AO249" s="370"/>
      <c r="AP249" s="167"/>
      <c r="AQ249" s="156"/>
      <c r="AR249" s="167"/>
      <c r="AS249" s="156"/>
      <c r="AT249" s="167"/>
      <c r="AU249" s="156"/>
      <c r="AV249" s="167"/>
      <c r="AW249" s="156"/>
      <c r="AX249" s="167"/>
      <c r="AY249" s="156"/>
      <c r="AZ249" s="167"/>
      <c r="BA249" s="156"/>
      <c r="BB249" s="167"/>
      <c r="BC249" s="156"/>
      <c r="BD249" s="167"/>
      <c r="BE249" s="156"/>
      <c r="BF249" s="167"/>
      <c r="BG249" s="156"/>
    </row>
    <row r="250" spans="14:59">
      <c r="N250" s="147"/>
      <c r="O250" s="129"/>
      <c r="AI250" s="147"/>
      <c r="AJ250" s="147"/>
      <c r="AL250" s="156"/>
      <c r="AM250" s="190"/>
      <c r="AO250" s="370"/>
      <c r="AP250" s="167"/>
      <c r="AQ250" s="156"/>
      <c r="AR250" s="167"/>
      <c r="AS250" s="156"/>
      <c r="AT250" s="167"/>
      <c r="AU250" s="156"/>
      <c r="AV250" s="167"/>
      <c r="AW250" s="156"/>
      <c r="AX250" s="167"/>
      <c r="AY250" s="156"/>
      <c r="AZ250" s="167"/>
      <c r="BA250" s="156"/>
      <c r="BB250" s="167"/>
      <c r="BC250" s="156"/>
      <c r="BD250" s="167"/>
      <c r="BE250" s="156"/>
      <c r="BF250" s="167"/>
      <c r="BG250" s="156"/>
    </row>
    <row r="251" spans="14:59">
      <c r="N251" s="147"/>
      <c r="O251" s="129"/>
      <c r="AI251" s="147"/>
      <c r="AJ251" s="147"/>
      <c r="AL251" s="156"/>
      <c r="AM251" s="190"/>
      <c r="AO251" s="370"/>
      <c r="AP251" s="167"/>
      <c r="AQ251" s="156"/>
      <c r="AR251" s="167"/>
      <c r="AS251" s="156"/>
      <c r="AT251" s="167"/>
      <c r="AU251" s="156"/>
      <c r="AV251" s="167"/>
      <c r="AW251" s="156"/>
      <c r="AX251" s="167"/>
      <c r="AY251" s="156"/>
      <c r="AZ251" s="167"/>
      <c r="BA251" s="156"/>
      <c r="BB251" s="167"/>
      <c r="BC251" s="156"/>
      <c r="BD251" s="167"/>
      <c r="BE251" s="156"/>
      <c r="BF251" s="167"/>
      <c r="BG251" s="156"/>
    </row>
    <row r="252" spans="14:59">
      <c r="N252" s="147"/>
      <c r="O252" s="129"/>
      <c r="AI252" s="147"/>
      <c r="AJ252" s="147"/>
      <c r="AL252" s="156"/>
      <c r="AM252" s="190"/>
      <c r="AO252" s="370"/>
      <c r="AP252" s="167"/>
      <c r="AQ252" s="156"/>
      <c r="AR252" s="167"/>
      <c r="AS252" s="156"/>
      <c r="AT252" s="167"/>
      <c r="AU252" s="156"/>
      <c r="AV252" s="167"/>
      <c r="AW252" s="156"/>
      <c r="AX252" s="167"/>
      <c r="AY252" s="156"/>
      <c r="AZ252" s="167"/>
      <c r="BA252" s="156"/>
      <c r="BB252" s="167"/>
      <c r="BC252" s="156"/>
      <c r="BD252" s="167"/>
      <c r="BE252" s="156"/>
      <c r="BF252" s="167"/>
      <c r="BG252" s="156"/>
    </row>
    <row r="253" spans="14:59">
      <c r="N253" s="147"/>
      <c r="O253" s="129"/>
      <c r="AI253" s="147"/>
      <c r="AJ253" s="147"/>
      <c r="AL253" s="156"/>
      <c r="AM253" s="190"/>
      <c r="AO253" s="370"/>
      <c r="AP253" s="167"/>
      <c r="AQ253" s="156"/>
      <c r="AR253" s="167"/>
      <c r="AS253" s="156"/>
      <c r="AT253" s="167"/>
      <c r="AU253" s="156"/>
      <c r="AV253" s="167"/>
      <c r="AW253" s="156"/>
      <c r="AX253" s="167"/>
      <c r="AY253" s="156"/>
      <c r="AZ253" s="167"/>
      <c r="BA253" s="156"/>
      <c r="BB253" s="167"/>
      <c r="BC253" s="156"/>
      <c r="BD253" s="167"/>
      <c r="BE253" s="156"/>
      <c r="BF253" s="167"/>
      <c r="BG253" s="156"/>
    </row>
    <row r="254" spans="14:59">
      <c r="N254" s="147"/>
      <c r="O254" s="129"/>
      <c r="AI254" s="147"/>
      <c r="AJ254" s="147"/>
      <c r="AL254" s="156"/>
      <c r="AM254" s="190"/>
      <c r="AO254" s="370"/>
      <c r="AP254" s="167"/>
      <c r="AQ254" s="156"/>
      <c r="AR254" s="167"/>
      <c r="AS254" s="156"/>
      <c r="AT254" s="167"/>
      <c r="AU254" s="156"/>
      <c r="AV254" s="167"/>
      <c r="AW254" s="156"/>
      <c r="AX254" s="167"/>
      <c r="AY254" s="156"/>
      <c r="AZ254" s="167"/>
      <c r="BA254" s="156"/>
      <c r="BB254" s="167"/>
      <c r="BC254" s="156"/>
      <c r="BD254" s="167"/>
      <c r="BE254" s="156"/>
      <c r="BF254" s="167"/>
      <c r="BG254" s="156"/>
    </row>
    <row r="255" spans="14:59">
      <c r="N255" s="147"/>
      <c r="O255" s="129"/>
      <c r="AI255" s="147"/>
      <c r="AJ255" s="147"/>
      <c r="AL255" s="156"/>
      <c r="AM255" s="190"/>
      <c r="AO255" s="370"/>
      <c r="AP255" s="167"/>
      <c r="AQ255" s="156"/>
      <c r="AR255" s="167"/>
      <c r="AS255" s="156"/>
      <c r="AT255" s="167"/>
      <c r="AU255" s="156"/>
      <c r="AV255" s="167"/>
      <c r="AW255" s="156"/>
      <c r="AX255" s="167"/>
      <c r="AY255" s="156"/>
      <c r="AZ255" s="167"/>
      <c r="BA255" s="156"/>
      <c r="BB255" s="167"/>
      <c r="BC255" s="156"/>
      <c r="BD255" s="167"/>
      <c r="BE255" s="156"/>
      <c r="BF255" s="167"/>
      <c r="BG255" s="156"/>
    </row>
    <row r="256" spans="14:59">
      <c r="N256" s="147"/>
      <c r="O256" s="129"/>
      <c r="AI256" s="147"/>
      <c r="AJ256" s="147"/>
      <c r="AL256" s="156"/>
      <c r="AM256" s="190"/>
      <c r="AO256" s="370"/>
      <c r="AP256" s="167"/>
      <c r="AQ256" s="156"/>
      <c r="AR256" s="167"/>
      <c r="AS256" s="156"/>
      <c r="AT256" s="167"/>
      <c r="AU256" s="156"/>
      <c r="AV256" s="167"/>
      <c r="AW256" s="156"/>
      <c r="AX256" s="167"/>
      <c r="AY256" s="156"/>
      <c r="AZ256" s="167"/>
      <c r="BA256" s="156"/>
      <c r="BB256" s="167"/>
      <c r="BC256" s="156"/>
      <c r="BD256" s="167"/>
      <c r="BE256" s="156"/>
      <c r="BF256" s="167"/>
      <c r="BG256" s="156"/>
    </row>
    <row r="257" spans="14:59">
      <c r="N257" s="147"/>
      <c r="O257" s="129"/>
      <c r="AI257" s="147"/>
      <c r="AJ257" s="147"/>
      <c r="AL257" s="156"/>
      <c r="AM257" s="190"/>
      <c r="AO257" s="370"/>
      <c r="AP257" s="167"/>
      <c r="AQ257" s="156"/>
      <c r="AR257" s="167"/>
      <c r="AS257" s="156"/>
      <c r="AT257" s="167"/>
      <c r="AU257" s="156"/>
      <c r="AV257" s="167"/>
      <c r="AW257" s="156"/>
      <c r="AX257" s="167"/>
      <c r="AY257" s="156"/>
      <c r="AZ257" s="167"/>
      <c r="BA257" s="156"/>
      <c r="BB257" s="167"/>
      <c r="BC257" s="156"/>
      <c r="BD257" s="167"/>
      <c r="BE257" s="156"/>
      <c r="BF257" s="167"/>
      <c r="BG257" s="156"/>
    </row>
    <row r="258" spans="14:59">
      <c r="N258" s="147"/>
      <c r="O258" s="129"/>
      <c r="AI258" s="147"/>
      <c r="AJ258" s="147"/>
      <c r="AL258" s="156"/>
      <c r="AM258" s="190"/>
      <c r="AO258" s="370"/>
      <c r="AP258" s="167"/>
      <c r="AQ258" s="156"/>
      <c r="AR258" s="167"/>
      <c r="AS258" s="156"/>
      <c r="AT258" s="167"/>
      <c r="AU258" s="156"/>
      <c r="AV258" s="167"/>
      <c r="AW258" s="156"/>
      <c r="AX258" s="167"/>
      <c r="AY258" s="156"/>
      <c r="AZ258" s="167"/>
      <c r="BA258" s="156"/>
      <c r="BB258" s="167"/>
      <c r="BC258" s="156"/>
      <c r="BD258" s="167"/>
      <c r="BE258" s="156"/>
      <c r="BF258" s="167"/>
      <c r="BG258" s="156"/>
    </row>
    <row r="259" spans="14:59">
      <c r="N259" s="147"/>
      <c r="O259" s="129"/>
      <c r="AI259" s="147"/>
      <c r="AJ259" s="147"/>
      <c r="AL259" s="156"/>
      <c r="AM259" s="190"/>
      <c r="AO259" s="370"/>
      <c r="AP259" s="167"/>
      <c r="AQ259" s="156"/>
      <c r="AR259" s="167"/>
      <c r="AS259" s="156"/>
      <c r="AT259" s="167"/>
      <c r="AU259" s="156"/>
      <c r="AV259" s="167"/>
      <c r="AW259" s="156"/>
      <c r="AX259" s="167"/>
      <c r="AY259" s="156"/>
      <c r="AZ259" s="167"/>
      <c r="BA259" s="156"/>
      <c r="BB259" s="167"/>
      <c r="BC259" s="156"/>
      <c r="BD259" s="167"/>
      <c r="BE259" s="156"/>
      <c r="BF259" s="167"/>
      <c r="BG259" s="156"/>
    </row>
    <row r="260" spans="14:59">
      <c r="N260" s="147"/>
      <c r="O260" s="129"/>
      <c r="AI260" s="147"/>
      <c r="AJ260" s="147"/>
      <c r="AL260" s="156"/>
      <c r="AM260" s="190"/>
      <c r="AO260" s="370"/>
      <c r="AP260" s="167"/>
      <c r="AQ260" s="156"/>
      <c r="AR260" s="167"/>
      <c r="AS260" s="156"/>
      <c r="AT260" s="167"/>
      <c r="AU260" s="156"/>
      <c r="AV260" s="167"/>
      <c r="AW260" s="156"/>
      <c r="AX260" s="167"/>
      <c r="AY260" s="156"/>
      <c r="AZ260" s="167"/>
      <c r="BA260" s="156"/>
      <c r="BB260" s="167"/>
      <c r="BC260" s="156"/>
      <c r="BD260" s="167"/>
      <c r="BE260" s="156"/>
      <c r="BF260" s="167"/>
      <c r="BG260" s="156"/>
    </row>
    <row r="261" spans="14:59">
      <c r="N261" s="147"/>
      <c r="O261" s="129"/>
      <c r="AI261" s="147"/>
      <c r="AJ261" s="147"/>
      <c r="AL261" s="156"/>
      <c r="AM261" s="190"/>
      <c r="AO261" s="370"/>
      <c r="AP261" s="167"/>
      <c r="AQ261" s="156"/>
      <c r="AR261" s="167"/>
      <c r="AS261" s="156"/>
      <c r="AT261" s="167"/>
      <c r="AU261" s="156"/>
      <c r="AV261" s="167"/>
      <c r="AW261" s="156"/>
      <c r="AX261" s="167"/>
      <c r="AY261" s="156"/>
      <c r="AZ261" s="167"/>
      <c r="BA261" s="156"/>
      <c r="BB261" s="167"/>
      <c r="BC261" s="156"/>
      <c r="BD261" s="167"/>
      <c r="BE261" s="156"/>
      <c r="BF261" s="167"/>
      <c r="BG261" s="156"/>
    </row>
    <row r="262" spans="14:59">
      <c r="N262" s="147"/>
      <c r="O262" s="129"/>
      <c r="AI262" s="147"/>
      <c r="AJ262" s="147"/>
      <c r="AL262" s="156"/>
      <c r="AM262" s="190"/>
      <c r="AO262" s="370"/>
      <c r="AP262" s="167"/>
      <c r="AQ262" s="156"/>
      <c r="AR262" s="167"/>
      <c r="AS262" s="156"/>
      <c r="AT262" s="167"/>
      <c r="AU262" s="156"/>
      <c r="AV262" s="167"/>
      <c r="AW262" s="156"/>
      <c r="AX262" s="167"/>
      <c r="AY262" s="156"/>
      <c r="AZ262" s="167"/>
      <c r="BA262" s="156"/>
      <c r="BB262" s="167"/>
      <c r="BC262" s="156"/>
      <c r="BD262" s="167"/>
      <c r="BE262" s="156"/>
      <c r="BF262" s="167"/>
      <c r="BG262" s="156"/>
    </row>
    <row r="263" spans="14:59">
      <c r="N263" s="147"/>
      <c r="O263" s="129"/>
      <c r="AI263" s="147"/>
      <c r="AJ263" s="147"/>
      <c r="AL263" s="156"/>
      <c r="AM263" s="190"/>
      <c r="AO263" s="370"/>
      <c r="AP263" s="167"/>
      <c r="AQ263" s="156"/>
      <c r="AR263" s="167"/>
      <c r="AS263" s="156"/>
      <c r="AT263" s="167"/>
      <c r="AU263" s="156"/>
      <c r="AV263" s="167"/>
      <c r="AW263" s="156"/>
      <c r="AX263" s="167"/>
      <c r="AY263" s="156"/>
      <c r="AZ263" s="167"/>
      <c r="BA263" s="156"/>
      <c r="BB263" s="167"/>
      <c r="BC263" s="156"/>
      <c r="BD263" s="167"/>
      <c r="BE263" s="156"/>
      <c r="BF263" s="167"/>
      <c r="BG263" s="156"/>
    </row>
    <row r="264" spans="14:59">
      <c r="N264" s="147"/>
      <c r="O264" s="129"/>
      <c r="AI264" s="147"/>
      <c r="AJ264" s="147"/>
      <c r="AL264" s="156"/>
      <c r="AM264" s="190"/>
      <c r="AO264" s="370"/>
      <c r="AP264" s="167"/>
      <c r="AQ264" s="156"/>
      <c r="AR264" s="167"/>
      <c r="AS264" s="156"/>
      <c r="AT264" s="167"/>
      <c r="AU264" s="156"/>
      <c r="AV264" s="167"/>
      <c r="AW264" s="156"/>
      <c r="AX264" s="167"/>
      <c r="AY264" s="156"/>
      <c r="AZ264" s="167"/>
      <c r="BA264" s="156"/>
      <c r="BB264" s="167"/>
      <c r="BC264" s="156"/>
      <c r="BD264" s="167"/>
      <c r="BE264" s="156"/>
      <c r="BF264" s="167"/>
      <c r="BG264" s="156"/>
    </row>
    <row r="265" spans="14:59">
      <c r="N265" s="147"/>
      <c r="O265" s="129"/>
      <c r="AI265" s="147"/>
      <c r="AJ265" s="147"/>
      <c r="AL265" s="156"/>
      <c r="AM265" s="190"/>
      <c r="AO265" s="370"/>
      <c r="AP265" s="167"/>
      <c r="AQ265" s="156"/>
      <c r="AR265" s="167"/>
      <c r="AS265" s="156"/>
      <c r="AT265" s="167"/>
      <c r="AU265" s="156"/>
      <c r="AV265" s="167"/>
      <c r="AW265" s="156"/>
      <c r="AX265" s="167"/>
      <c r="AY265" s="156"/>
      <c r="AZ265" s="167"/>
      <c r="BA265" s="156"/>
      <c r="BB265" s="167"/>
      <c r="BC265" s="156"/>
      <c r="BD265" s="167"/>
      <c r="BE265" s="156"/>
      <c r="BF265" s="167"/>
      <c r="BG265" s="156"/>
    </row>
    <row r="266" spans="14:59">
      <c r="N266" s="147"/>
      <c r="O266" s="129"/>
      <c r="AI266" s="147"/>
      <c r="AJ266" s="147"/>
      <c r="AL266" s="156"/>
      <c r="AM266" s="190"/>
      <c r="AO266" s="370"/>
      <c r="AP266" s="167"/>
      <c r="AQ266" s="156"/>
      <c r="AR266" s="167"/>
      <c r="AS266" s="156"/>
      <c r="AT266" s="167"/>
      <c r="AU266" s="156"/>
      <c r="AV266" s="167"/>
      <c r="AW266" s="156"/>
      <c r="AX266" s="167"/>
      <c r="AY266" s="156"/>
      <c r="AZ266" s="167"/>
      <c r="BA266" s="156"/>
      <c r="BB266" s="167"/>
      <c r="BC266" s="156"/>
      <c r="BD266" s="167"/>
      <c r="BE266" s="156"/>
      <c r="BF266" s="167"/>
      <c r="BG266" s="156"/>
    </row>
    <row r="267" spans="14:59">
      <c r="N267" s="147"/>
      <c r="O267" s="129"/>
      <c r="AI267" s="147"/>
      <c r="AJ267" s="147"/>
      <c r="AL267" s="156"/>
      <c r="AM267" s="190"/>
      <c r="AO267" s="370"/>
      <c r="AP267" s="167"/>
      <c r="AQ267" s="156"/>
      <c r="AR267" s="167"/>
      <c r="AS267" s="156"/>
      <c r="AT267" s="167"/>
      <c r="AU267" s="156"/>
      <c r="AV267" s="167"/>
      <c r="AW267" s="156"/>
      <c r="AX267" s="167"/>
      <c r="AY267" s="156"/>
      <c r="AZ267" s="167"/>
      <c r="BA267" s="156"/>
      <c r="BB267" s="167"/>
      <c r="BC267" s="156"/>
      <c r="BD267" s="167"/>
      <c r="BE267" s="156"/>
      <c r="BF267" s="167"/>
      <c r="BG267" s="156"/>
    </row>
    <row r="268" spans="14:59">
      <c r="N268" s="147"/>
      <c r="O268" s="129"/>
      <c r="AI268" s="147"/>
      <c r="AJ268" s="147"/>
      <c r="AL268" s="156"/>
      <c r="AM268" s="190"/>
      <c r="AO268" s="370"/>
      <c r="AP268" s="167"/>
      <c r="AQ268" s="156"/>
      <c r="AR268" s="167"/>
      <c r="AS268" s="156"/>
      <c r="AT268" s="167"/>
      <c r="AU268" s="156"/>
      <c r="AV268" s="167"/>
      <c r="AW268" s="156"/>
      <c r="AX268" s="167"/>
      <c r="AY268" s="156"/>
      <c r="AZ268" s="167"/>
      <c r="BA268" s="156"/>
      <c r="BB268" s="167"/>
      <c r="BC268" s="156"/>
      <c r="BD268" s="167"/>
      <c r="BE268" s="156"/>
      <c r="BF268" s="167"/>
      <c r="BG268" s="156"/>
    </row>
    <row r="269" spans="14:59">
      <c r="N269" s="147"/>
      <c r="O269" s="129"/>
      <c r="AI269" s="147"/>
      <c r="AJ269" s="147"/>
      <c r="AL269" s="156"/>
      <c r="AM269" s="190"/>
      <c r="AO269" s="370"/>
      <c r="AP269" s="167"/>
      <c r="AQ269" s="156"/>
      <c r="AR269" s="167"/>
      <c r="AS269" s="156"/>
      <c r="AT269" s="167"/>
      <c r="AU269" s="156"/>
      <c r="AV269" s="167"/>
      <c r="AW269" s="156"/>
      <c r="AX269" s="167"/>
      <c r="AY269" s="156"/>
      <c r="AZ269" s="167"/>
      <c r="BA269" s="156"/>
      <c r="BB269" s="167"/>
      <c r="BC269" s="156"/>
      <c r="BD269" s="167"/>
      <c r="BE269" s="156"/>
      <c r="BF269" s="167"/>
      <c r="BG269" s="156"/>
    </row>
    <row r="270" spans="14:59">
      <c r="N270" s="147"/>
      <c r="O270" s="129"/>
      <c r="AI270" s="147"/>
      <c r="AJ270" s="147"/>
      <c r="AL270" s="156"/>
      <c r="AM270" s="190"/>
      <c r="AO270" s="370"/>
      <c r="AP270" s="167"/>
      <c r="AQ270" s="156"/>
      <c r="AR270" s="167"/>
      <c r="AS270" s="156"/>
      <c r="AT270" s="167"/>
      <c r="AU270" s="156"/>
      <c r="AV270" s="167"/>
      <c r="AW270" s="156"/>
      <c r="AX270" s="167"/>
      <c r="AY270" s="156"/>
      <c r="AZ270" s="167"/>
      <c r="BA270" s="156"/>
      <c r="BB270" s="167"/>
      <c r="BC270" s="156"/>
      <c r="BD270" s="167"/>
      <c r="BE270" s="156"/>
      <c r="BF270" s="167"/>
      <c r="BG270" s="156"/>
    </row>
    <row r="271" spans="14:59">
      <c r="N271" s="147"/>
      <c r="O271" s="129"/>
      <c r="AI271" s="147"/>
      <c r="AJ271" s="147"/>
      <c r="AL271" s="156"/>
      <c r="AM271" s="190"/>
      <c r="AO271" s="370"/>
      <c r="AP271" s="167"/>
      <c r="AQ271" s="156"/>
      <c r="AR271" s="167"/>
      <c r="AS271" s="156"/>
      <c r="AT271" s="167"/>
      <c r="AU271" s="156"/>
      <c r="AV271" s="167"/>
      <c r="AW271" s="156"/>
      <c r="AX271" s="167"/>
      <c r="AY271" s="156"/>
      <c r="AZ271" s="167"/>
      <c r="BA271" s="156"/>
      <c r="BB271" s="167"/>
      <c r="BC271" s="156"/>
      <c r="BD271" s="167"/>
      <c r="BE271" s="156"/>
      <c r="BF271" s="167"/>
      <c r="BG271" s="156"/>
    </row>
    <row r="272" spans="14:59">
      <c r="N272" s="147"/>
      <c r="O272" s="129"/>
      <c r="AI272" s="147"/>
      <c r="AJ272" s="147"/>
      <c r="AL272" s="156"/>
      <c r="AM272" s="190"/>
      <c r="AO272" s="370"/>
      <c r="AP272" s="167"/>
      <c r="AQ272" s="156"/>
      <c r="AR272" s="167"/>
      <c r="AS272" s="156"/>
      <c r="AT272" s="167"/>
      <c r="AU272" s="156"/>
      <c r="AV272" s="167"/>
      <c r="AW272" s="156"/>
      <c r="AX272" s="167"/>
      <c r="AY272" s="156"/>
      <c r="AZ272" s="167"/>
      <c r="BA272" s="156"/>
      <c r="BB272" s="167"/>
      <c r="BC272" s="156"/>
      <c r="BD272" s="167"/>
      <c r="BE272" s="156"/>
      <c r="BF272" s="167"/>
      <c r="BG272" s="156"/>
    </row>
    <row r="273" spans="14:59">
      <c r="N273" s="147"/>
      <c r="O273" s="129"/>
      <c r="AI273" s="147"/>
      <c r="AJ273" s="147"/>
      <c r="AL273" s="156"/>
      <c r="AM273" s="190"/>
      <c r="AO273" s="370"/>
      <c r="AP273" s="167"/>
      <c r="AQ273" s="156"/>
      <c r="AR273" s="167"/>
      <c r="AS273" s="156"/>
      <c r="AT273" s="167"/>
      <c r="AU273" s="156"/>
      <c r="AV273" s="167"/>
      <c r="AW273" s="156"/>
      <c r="AX273" s="167"/>
      <c r="AY273" s="156"/>
      <c r="AZ273" s="167"/>
      <c r="BA273" s="156"/>
      <c r="BB273" s="167"/>
      <c r="BC273" s="156"/>
      <c r="BD273" s="167"/>
      <c r="BE273" s="156"/>
      <c r="BF273" s="167"/>
      <c r="BG273" s="156"/>
    </row>
    <row r="274" spans="14:59">
      <c r="N274" s="147"/>
      <c r="O274" s="129"/>
      <c r="AI274" s="147"/>
      <c r="AJ274" s="147"/>
      <c r="AL274" s="156"/>
      <c r="AM274" s="190"/>
      <c r="AO274" s="370"/>
      <c r="AP274" s="167"/>
      <c r="AQ274" s="156"/>
      <c r="AR274" s="167"/>
      <c r="AS274" s="156"/>
      <c r="AT274" s="167"/>
      <c r="AU274" s="156"/>
      <c r="AV274" s="167"/>
      <c r="AW274" s="156"/>
      <c r="AX274" s="167"/>
      <c r="AY274" s="156"/>
      <c r="AZ274" s="167"/>
      <c r="BA274" s="156"/>
      <c r="BB274" s="167"/>
      <c r="BC274" s="156"/>
      <c r="BD274" s="167"/>
      <c r="BE274" s="156"/>
      <c r="BF274" s="167"/>
      <c r="BG274" s="156"/>
    </row>
    <row r="275" spans="14:59">
      <c r="N275" s="147"/>
      <c r="O275" s="129"/>
      <c r="AI275" s="147"/>
      <c r="AJ275" s="147"/>
      <c r="AL275" s="156"/>
      <c r="AM275" s="190"/>
      <c r="AO275" s="370"/>
      <c r="AP275" s="167"/>
      <c r="AQ275" s="156"/>
      <c r="AR275" s="167"/>
      <c r="AS275" s="156"/>
      <c r="AT275" s="167"/>
      <c r="AU275" s="156"/>
      <c r="AV275" s="167"/>
      <c r="AW275" s="156"/>
      <c r="AX275" s="167"/>
      <c r="AY275" s="156"/>
      <c r="AZ275" s="167"/>
      <c r="BA275" s="156"/>
      <c r="BB275" s="167"/>
      <c r="BC275" s="156"/>
      <c r="BD275" s="167"/>
      <c r="BE275" s="156"/>
      <c r="BF275" s="167"/>
      <c r="BG275" s="156"/>
    </row>
    <row r="276" spans="14:59">
      <c r="N276" s="147"/>
      <c r="O276" s="129"/>
      <c r="AI276" s="147"/>
      <c r="AJ276" s="147"/>
      <c r="AL276" s="156"/>
      <c r="AM276" s="190"/>
      <c r="AO276" s="370"/>
      <c r="AP276" s="167"/>
      <c r="AQ276" s="156"/>
      <c r="AR276" s="167"/>
      <c r="AS276" s="156"/>
      <c r="AT276" s="167"/>
      <c r="AU276" s="156"/>
      <c r="AV276" s="167"/>
      <c r="AW276" s="156"/>
      <c r="AX276" s="167"/>
      <c r="AY276" s="156"/>
      <c r="AZ276" s="167"/>
      <c r="BA276" s="156"/>
      <c r="BB276" s="167"/>
      <c r="BC276" s="156"/>
      <c r="BD276" s="167"/>
      <c r="BE276" s="156"/>
      <c r="BF276" s="167"/>
      <c r="BG276" s="156"/>
    </row>
    <row r="277" spans="14:59">
      <c r="N277" s="147"/>
      <c r="O277" s="129"/>
      <c r="AI277" s="147"/>
      <c r="AJ277" s="147"/>
      <c r="AL277" s="156"/>
      <c r="AM277" s="190"/>
      <c r="AO277" s="370"/>
      <c r="AP277" s="167"/>
      <c r="AQ277" s="156"/>
      <c r="AR277" s="167"/>
      <c r="AS277" s="156"/>
      <c r="AT277" s="167"/>
      <c r="AU277" s="156"/>
      <c r="AV277" s="167"/>
      <c r="AW277" s="156"/>
      <c r="AX277" s="167"/>
      <c r="AY277" s="156"/>
      <c r="AZ277" s="167"/>
      <c r="BA277" s="156"/>
      <c r="BB277" s="167"/>
      <c r="BC277" s="156"/>
      <c r="BD277" s="167"/>
      <c r="BE277" s="156"/>
      <c r="BF277" s="167"/>
      <c r="BG277" s="156"/>
    </row>
    <row r="278" spans="14:59">
      <c r="N278" s="147"/>
      <c r="O278" s="129"/>
      <c r="AI278" s="147"/>
      <c r="AJ278" s="147"/>
      <c r="AL278" s="156"/>
      <c r="AM278" s="190"/>
      <c r="AO278" s="370"/>
      <c r="AP278" s="167"/>
      <c r="AQ278" s="156"/>
      <c r="AR278" s="167"/>
      <c r="AS278" s="156"/>
      <c r="AT278" s="167"/>
      <c r="AU278" s="156"/>
      <c r="AV278" s="167"/>
      <c r="AW278" s="156"/>
      <c r="AX278" s="167"/>
      <c r="AY278" s="156"/>
      <c r="AZ278" s="167"/>
      <c r="BA278" s="156"/>
      <c r="BB278" s="167"/>
      <c r="BC278" s="156"/>
      <c r="BD278" s="167"/>
      <c r="BE278" s="156"/>
      <c r="BF278" s="167"/>
      <c r="BG278" s="156"/>
    </row>
    <row r="279" spans="14:59">
      <c r="N279" s="147"/>
      <c r="O279" s="129"/>
      <c r="AI279" s="147"/>
      <c r="AJ279" s="147"/>
      <c r="AL279" s="156"/>
      <c r="AM279" s="190"/>
      <c r="AO279" s="370"/>
      <c r="AP279" s="167"/>
      <c r="AQ279" s="156"/>
      <c r="AR279" s="167"/>
      <c r="AS279" s="156"/>
      <c r="AT279" s="167"/>
      <c r="AU279" s="156"/>
      <c r="AV279" s="167"/>
      <c r="AW279" s="156"/>
      <c r="AX279" s="167"/>
      <c r="AY279" s="156"/>
      <c r="AZ279" s="167"/>
      <c r="BA279" s="156"/>
      <c r="BB279" s="167"/>
      <c r="BC279" s="156"/>
      <c r="BD279" s="167"/>
      <c r="BE279" s="156"/>
      <c r="BF279" s="167"/>
      <c r="BG279" s="156"/>
    </row>
    <row r="280" spans="14:59">
      <c r="N280" s="147"/>
      <c r="O280" s="129"/>
      <c r="AI280" s="147"/>
      <c r="AJ280" s="147"/>
      <c r="AL280" s="156"/>
      <c r="AM280" s="190"/>
      <c r="AO280" s="370"/>
      <c r="AP280" s="167"/>
      <c r="AQ280" s="156"/>
      <c r="AR280" s="167"/>
      <c r="AS280" s="156"/>
      <c r="AT280" s="167"/>
      <c r="AU280" s="156"/>
      <c r="AV280" s="167"/>
      <c r="AW280" s="156"/>
      <c r="AX280" s="167"/>
      <c r="AY280" s="156"/>
      <c r="AZ280" s="167"/>
      <c r="BA280" s="156"/>
      <c r="BB280" s="167"/>
      <c r="BC280" s="156"/>
      <c r="BD280" s="167"/>
      <c r="BE280" s="156"/>
      <c r="BF280" s="167"/>
      <c r="BG280" s="156"/>
    </row>
    <row r="281" spans="14:59">
      <c r="N281" s="147"/>
      <c r="O281" s="129"/>
      <c r="AI281" s="147"/>
      <c r="AJ281" s="147"/>
      <c r="AL281" s="156"/>
      <c r="AM281" s="190"/>
      <c r="AO281" s="370"/>
      <c r="AP281" s="167"/>
      <c r="AQ281" s="156"/>
      <c r="AR281" s="167"/>
      <c r="AS281" s="156"/>
      <c r="AT281" s="167"/>
      <c r="AU281" s="156"/>
      <c r="AV281" s="167"/>
      <c r="AW281" s="156"/>
      <c r="AX281" s="167"/>
      <c r="AY281" s="156"/>
      <c r="AZ281" s="167"/>
      <c r="BA281" s="156"/>
      <c r="BB281" s="167"/>
      <c r="BC281" s="156"/>
      <c r="BD281" s="167"/>
      <c r="BE281" s="156"/>
      <c r="BF281" s="167"/>
      <c r="BG281" s="156"/>
    </row>
    <row r="282" spans="14:59">
      <c r="N282" s="147"/>
      <c r="O282" s="129"/>
      <c r="AI282" s="147"/>
      <c r="AJ282" s="147"/>
      <c r="AL282" s="156"/>
      <c r="AM282" s="190"/>
      <c r="AO282" s="370"/>
      <c r="AP282" s="167"/>
      <c r="AQ282" s="156"/>
      <c r="AR282" s="167"/>
      <c r="AS282" s="156"/>
      <c r="AT282" s="167"/>
      <c r="AU282" s="156"/>
      <c r="AV282" s="167"/>
      <c r="AW282" s="156"/>
      <c r="AX282" s="167"/>
      <c r="AY282" s="156"/>
      <c r="AZ282" s="167"/>
      <c r="BA282" s="156"/>
      <c r="BB282" s="167"/>
      <c r="BC282" s="156"/>
      <c r="BD282" s="167"/>
      <c r="BE282" s="156"/>
      <c r="BF282" s="167"/>
      <c r="BG282" s="156"/>
    </row>
    <row r="283" spans="14:59">
      <c r="N283" s="147"/>
      <c r="O283" s="129"/>
      <c r="AI283" s="147"/>
      <c r="AJ283" s="147"/>
      <c r="AL283" s="156"/>
      <c r="AM283" s="190"/>
      <c r="AO283" s="370"/>
      <c r="AP283" s="167"/>
      <c r="AQ283" s="156"/>
      <c r="AR283" s="167"/>
      <c r="AS283" s="156"/>
      <c r="AT283" s="167"/>
      <c r="AU283" s="156"/>
      <c r="AV283" s="167"/>
      <c r="AW283" s="156"/>
      <c r="AX283" s="167"/>
      <c r="AY283" s="156"/>
      <c r="AZ283" s="167"/>
      <c r="BA283" s="156"/>
      <c r="BB283" s="167"/>
      <c r="BC283" s="156"/>
      <c r="BD283" s="167"/>
      <c r="BE283" s="156"/>
      <c r="BF283" s="167"/>
      <c r="BG283" s="156"/>
    </row>
  </sheetData>
  <mergeCells count="18">
    <mergeCell ref="V4:AD5"/>
    <mergeCell ref="L6:N6"/>
    <mergeCell ref="O6:Q6"/>
    <mergeCell ref="R6:T6"/>
    <mergeCell ref="B3:I3"/>
    <mergeCell ref="C8:E8"/>
    <mergeCell ref="G41:I41"/>
    <mergeCell ref="C34:E34"/>
    <mergeCell ref="C21:E21"/>
    <mergeCell ref="AF61:AH61"/>
    <mergeCell ref="G10:I10"/>
    <mergeCell ref="G13:I13"/>
    <mergeCell ref="G16:I16"/>
    <mergeCell ref="G28:I28"/>
    <mergeCell ref="G35:I35"/>
    <mergeCell ref="G22:I22"/>
    <mergeCell ref="G38:I38"/>
    <mergeCell ref="G25:I25"/>
  </mergeCells>
  <phoneticPr fontId="64" type="noConversion"/>
  <printOptions horizontalCentered="1"/>
  <pageMargins left="0.59055118110236227" right="0.59055118110236227" top="0.78740157480314965" bottom="0.78740157480314965" header="0.55118110236220474" footer="0.55118110236220474"/>
  <pageSetup paperSize="9" scale="70" orientation="portrait" r:id="rId1"/>
  <headerFooter alignWithMargins="0">
    <oddHeader xml:space="preserve">&amp;L&amp;"Arial,Gras"DGRH A1-1&amp;RJuin 2013
</oddHeader>
    <oddFooter>&amp;CPage &amp;P</oddFooter>
  </headerFooter>
</worksheet>
</file>

<file path=xl/worksheets/sheet39.xml><?xml version="1.0" encoding="utf-8"?>
<worksheet xmlns="http://schemas.openxmlformats.org/spreadsheetml/2006/main" xmlns:r="http://schemas.openxmlformats.org/officeDocument/2006/relationships">
  <sheetPr codeName="Feuil26" enableFormatConditionsCalculation="0"/>
  <dimension ref="A1:AX285"/>
  <sheetViews>
    <sheetView showZeros="0" zoomScale="70" zoomScaleNormal="70" workbookViewId="0">
      <selection activeCell="F25" sqref="F25"/>
    </sheetView>
  </sheetViews>
  <sheetFormatPr baseColWidth="10" defaultRowHeight="15.75"/>
  <cols>
    <col min="1" max="1" width="5.85546875" style="147" customWidth="1"/>
    <col min="2" max="2" width="19" style="147" customWidth="1"/>
    <col min="3" max="5" width="11.85546875" style="147" customWidth="1"/>
    <col min="6" max="6" width="11.28515625" style="147" customWidth="1"/>
    <col min="7" max="7" width="15.7109375" style="149" customWidth="1"/>
    <col min="8" max="9" width="15.7109375" style="150" customWidth="1"/>
    <col min="10" max="10" width="5.85546875" style="147" customWidth="1"/>
    <col min="11" max="13" width="10.7109375" style="147" customWidth="1"/>
    <col min="14" max="14" width="10.7109375" style="129" customWidth="1"/>
    <col min="15" max="17" width="10.7109375" style="147" customWidth="1"/>
    <col min="18" max="24" width="12" style="147" customWidth="1"/>
    <col min="25" max="28" width="7.7109375" style="147" customWidth="1"/>
    <col min="29" max="31" width="10.5703125" style="147" customWidth="1"/>
    <col min="32" max="32" width="10.5703125" style="190" customWidth="1"/>
    <col min="33" max="33" width="10.5703125" style="156" customWidth="1"/>
    <col min="34" max="34" width="10.5703125" style="190" customWidth="1"/>
    <col min="35" max="35" width="6.42578125" style="196" customWidth="1"/>
    <col min="36" max="36" width="5.140625" style="167" customWidth="1"/>
    <col min="37" max="37" width="17.7109375" style="156" customWidth="1"/>
    <col min="38" max="38" width="5.140625" style="167" customWidth="1"/>
    <col min="39" max="39" width="17.7109375" style="156" customWidth="1"/>
    <col min="40" max="40" width="11.85546875" style="167" customWidth="1"/>
    <col min="41" max="41" width="17.7109375" style="156" customWidth="1"/>
    <col min="42" max="42" width="11.85546875" style="167" customWidth="1"/>
    <col min="43" max="43" width="17.7109375" style="156" customWidth="1"/>
    <col min="44" max="44" width="11.85546875" style="167" customWidth="1"/>
    <col min="45" max="45" width="17.7109375" style="156" customWidth="1"/>
    <col min="46" max="46" width="11.85546875" style="167" customWidth="1"/>
    <col min="47" max="47" width="17.7109375" style="156" customWidth="1"/>
    <col min="48" max="48" width="11.85546875" style="167" customWidth="1"/>
    <col min="49" max="49" width="17.7109375" style="156" customWidth="1"/>
    <col min="50" max="50" width="11.85546875" style="167" customWidth="1"/>
    <col min="51" max="16384" width="11.42578125" style="147"/>
  </cols>
  <sheetData>
    <row r="1" spans="1:50" s="130" customFormat="1" ht="15.75" customHeight="1">
      <c r="A1" s="147"/>
      <c r="B1" s="147"/>
      <c r="C1" s="147"/>
      <c r="D1" s="147"/>
      <c r="E1" s="147"/>
      <c r="F1" s="147"/>
      <c r="G1" s="149"/>
      <c r="H1" s="150"/>
      <c r="I1" s="150"/>
      <c r="J1" s="147"/>
      <c r="K1" s="147"/>
      <c r="L1" s="147"/>
      <c r="M1" s="147"/>
      <c r="N1" s="147"/>
      <c r="O1" s="129"/>
      <c r="P1" s="147"/>
      <c r="Q1" s="147"/>
      <c r="R1" s="147"/>
      <c r="S1" s="147"/>
      <c r="T1" s="147"/>
      <c r="U1" s="147"/>
      <c r="V1" s="147"/>
      <c r="W1" s="147"/>
      <c r="X1" s="147"/>
      <c r="Y1" s="147"/>
      <c r="Z1" s="147"/>
      <c r="AA1" s="147"/>
      <c r="AB1" s="147"/>
      <c r="AC1" s="147"/>
      <c r="AD1" s="147"/>
      <c r="AE1" s="147"/>
      <c r="AF1" s="147"/>
      <c r="AG1" s="147"/>
      <c r="AH1" s="147"/>
      <c r="AI1" s="190"/>
      <c r="AJ1" s="156"/>
      <c r="AK1" s="190"/>
      <c r="AL1" s="326"/>
      <c r="AM1" s="167"/>
      <c r="AN1" s="156"/>
      <c r="AO1" s="167"/>
      <c r="AP1" s="156"/>
      <c r="AQ1" s="167"/>
      <c r="AR1" s="156"/>
      <c r="AS1" s="167"/>
      <c r="AT1" s="156"/>
      <c r="AU1" s="167"/>
      <c r="AV1" s="156"/>
      <c r="AW1" s="167"/>
      <c r="AX1" s="156"/>
    </row>
    <row r="2" spans="1:50" ht="15.75" customHeight="1">
      <c r="N2" s="147"/>
      <c r="O2" s="129"/>
      <c r="AF2" s="147"/>
      <c r="AG2" s="147"/>
      <c r="AH2" s="147"/>
      <c r="AI2" s="190"/>
      <c r="AJ2" s="156"/>
      <c r="AK2" s="190"/>
      <c r="AL2" s="326"/>
      <c r="AM2" s="167"/>
      <c r="AN2" s="156"/>
      <c r="AO2" s="167"/>
      <c r="AP2" s="156"/>
      <c r="AQ2" s="167"/>
      <c r="AR2" s="156"/>
      <c r="AS2" s="167"/>
      <c r="AT2" s="156"/>
      <c r="AU2" s="167"/>
      <c r="AV2" s="156"/>
      <c r="AW2" s="167"/>
      <c r="AX2" s="156"/>
    </row>
    <row r="3" spans="1:50" ht="22.5" customHeight="1">
      <c r="B3" s="1973" t="s">
        <v>111</v>
      </c>
      <c r="C3" s="1973"/>
      <c r="D3" s="1973"/>
      <c r="E3" s="1973"/>
      <c r="F3" s="1973"/>
      <c r="G3" s="1973"/>
      <c r="H3" s="1973"/>
      <c r="I3" s="1973"/>
      <c r="N3" s="147"/>
      <c r="O3" s="129"/>
      <c r="AF3" s="147"/>
      <c r="AG3" s="147"/>
      <c r="AH3" s="147"/>
      <c r="AI3" s="190"/>
      <c r="AJ3" s="156"/>
      <c r="AK3" s="190"/>
      <c r="AL3" s="326"/>
      <c r="AM3" s="167"/>
      <c r="AN3" s="156"/>
      <c r="AO3" s="167"/>
      <c r="AP3" s="156"/>
      <c r="AQ3" s="167"/>
      <c r="AR3" s="156"/>
      <c r="AS3" s="167"/>
      <c r="AT3" s="156"/>
      <c r="AU3" s="167"/>
      <c r="AV3" s="156"/>
      <c r="AW3" s="167"/>
      <c r="AX3" s="156"/>
    </row>
    <row r="4" spans="1:50" ht="22.5" customHeight="1">
      <c r="B4" s="971" t="s">
        <v>1429</v>
      </c>
      <c r="C4" s="972"/>
      <c r="D4" s="972"/>
      <c r="E4" s="972"/>
      <c r="F4" s="972"/>
      <c r="G4" s="972"/>
      <c r="H4" s="972"/>
      <c r="I4" s="972"/>
      <c r="N4" s="147"/>
      <c r="O4" s="129"/>
      <c r="S4" s="1873" t="s">
        <v>387</v>
      </c>
      <c r="T4" s="1873"/>
      <c r="U4" s="1873"/>
      <c r="V4" s="1873"/>
      <c r="W4" s="1873"/>
      <c r="X4" s="1873"/>
      <c r="Y4" s="1873"/>
      <c r="Z4" s="1873"/>
      <c r="AA4" s="1873"/>
      <c r="AF4" s="147"/>
      <c r="AG4" s="147"/>
      <c r="AH4" s="147"/>
      <c r="AI4" s="190"/>
      <c r="AJ4" s="156"/>
      <c r="AK4" s="190"/>
      <c r="AL4" s="326"/>
      <c r="AM4" s="167"/>
      <c r="AN4" s="156"/>
      <c r="AO4" s="167"/>
      <c r="AP4" s="156"/>
      <c r="AQ4" s="167"/>
      <c r="AR4" s="156"/>
      <c r="AS4" s="167"/>
      <c r="AT4" s="156"/>
      <c r="AU4" s="167"/>
      <c r="AV4" s="156"/>
      <c r="AW4" s="167"/>
      <c r="AX4" s="156"/>
    </row>
    <row r="5" spans="1:50" ht="15.75" customHeight="1">
      <c r="A5" s="130"/>
      <c r="B5" s="1873"/>
      <c r="C5" s="1873"/>
      <c r="D5" s="1873"/>
      <c r="E5" s="1873"/>
      <c r="F5" s="1873"/>
      <c r="G5" s="1873"/>
      <c r="H5" s="1873"/>
      <c r="I5" s="1873"/>
      <c r="J5" s="1873"/>
      <c r="K5" s="126" t="s">
        <v>766</v>
      </c>
      <c r="L5" s="127"/>
      <c r="M5" s="127"/>
      <c r="N5" s="127"/>
      <c r="O5" s="128"/>
      <c r="P5" s="128"/>
      <c r="Q5" s="128"/>
      <c r="R5" s="129"/>
      <c r="S5" s="1873"/>
      <c r="T5" s="1873"/>
      <c r="U5" s="1873"/>
      <c r="V5" s="1873"/>
      <c r="W5" s="1873"/>
      <c r="X5" s="1873"/>
      <c r="Y5" s="1873"/>
      <c r="Z5" s="1873"/>
      <c r="AA5" s="1873"/>
      <c r="AB5" s="130"/>
      <c r="AC5" s="131" t="s">
        <v>551</v>
      </c>
      <c r="AD5" s="130"/>
      <c r="AE5" s="130"/>
      <c r="AF5" s="130"/>
      <c r="AG5" s="130"/>
      <c r="AH5" s="130"/>
      <c r="AI5" s="130"/>
      <c r="AJ5" s="130"/>
      <c r="AK5" s="130"/>
      <c r="AL5" s="327"/>
      <c r="AM5" s="133" t="s">
        <v>767</v>
      </c>
      <c r="AN5" s="134"/>
      <c r="AO5" s="133" t="s">
        <v>767</v>
      </c>
      <c r="AP5" s="134"/>
      <c r="AQ5" s="133" t="s">
        <v>767</v>
      </c>
      <c r="AR5" s="134"/>
      <c r="AS5" s="133" t="s">
        <v>767</v>
      </c>
      <c r="AT5" s="134"/>
      <c r="AU5" s="133" t="s">
        <v>767</v>
      </c>
      <c r="AV5" s="134"/>
      <c r="AW5" s="133" t="s">
        <v>767</v>
      </c>
      <c r="AX5" s="134"/>
    </row>
    <row r="6" spans="1:50" ht="15.75" customHeight="1">
      <c r="A6" s="135"/>
      <c r="B6" s="124"/>
      <c r="C6" s="124"/>
      <c r="D6" s="124"/>
      <c r="E6" s="124"/>
      <c r="F6" s="124"/>
      <c r="G6" s="124"/>
      <c r="H6" s="124"/>
      <c r="I6" s="424" t="s">
        <v>1187</v>
      </c>
      <c r="J6" s="135"/>
      <c r="K6" s="328"/>
      <c r="L6" s="1873" t="s">
        <v>32</v>
      </c>
      <c r="M6" s="1873"/>
      <c r="N6" s="1873"/>
      <c r="O6" s="1873" t="s">
        <v>629</v>
      </c>
      <c r="P6" s="1873"/>
      <c r="Q6" s="1873"/>
      <c r="R6" s="129"/>
      <c r="S6" s="214" t="s">
        <v>32</v>
      </c>
      <c r="T6" s="215"/>
      <c r="U6" s="213"/>
      <c r="V6" s="216" t="s">
        <v>629</v>
      </c>
      <c r="W6" s="216"/>
      <c r="X6" s="213"/>
      <c r="Y6"/>
      <c r="Z6"/>
      <c r="AA6"/>
      <c r="AB6" s="141"/>
      <c r="AC6" s="142" t="s">
        <v>32</v>
      </c>
      <c r="AD6" s="143"/>
      <c r="AE6" s="142"/>
      <c r="AF6" s="142" t="s">
        <v>629</v>
      </c>
      <c r="AG6" s="143"/>
      <c r="AH6" s="144"/>
      <c r="AI6"/>
      <c r="AJ6"/>
      <c r="AK6"/>
      <c r="AL6" s="329"/>
      <c r="AM6" s="145"/>
      <c r="AN6" s="146"/>
      <c r="AO6" s="145"/>
      <c r="AP6" s="146"/>
      <c r="AQ6" s="145"/>
      <c r="AR6" s="146"/>
      <c r="AS6" s="145"/>
      <c r="AT6" s="146"/>
      <c r="AU6" s="145"/>
      <c r="AV6" s="146"/>
      <c r="AW6" s="145"/>
      <c r="AX6" s="146"/>
    </row>
    <row r="7" spans="1:50" ht="23.25" customHeight="1">
      <c r="B7" s="330"/>
      <c r="C7" s="1985" t="s">
        <v>736</v>
      </c>
      <c r="D7" s="1985"/>
      <c r="E7" s="1985"/>
      <c r="F7" s="331"/>
      <c r="G7" s="330"/>
      <c r="H7" s="332"/>
      <c r="I7" s="332"/>
      <c r="K7" s="333" t="s">
        <v>390</v>
      </c>
      <c r="L7" s="334" t="s">
        <v>377</v>
      </c>
      <c r="M7" s="335" t="s">
        <v>378</v>
      </c>
      <c r="N7" s="336" t="s">
        <v>113</v>
      </c>
      <c r="O7" s="334" t="s">
        <v>379</v>
      </c>
      <c r="P7" s="335" t="s">
        <v>380</v>
      </c>
      <c r="Q7" s="336" t="s">
        <v>113</v>
      </c>
      <c r="R7" s="129"/>
      <c r="S7" s="139" t="s">
        <v>390</v>
      </c>
      <c r="T7" s="139" t="s">
        <v>548</v>
      </c>
      <c r="U7" s="139" t="s">
        <v>547</v>
      </c>
      <c r="V7" s="139" t="s">
        <v>390</v>
      </c>
      <c r="W7" s="139" t="s">
        <v>548</v>
      </c>
      <c r="X7" s="139" t="s">
        <v>547</v>
      </c>
      <c r="Y7"/>
      <c r="Z7"/>
      <c r="AA7"/>
      <c r="AB7" s="141"/>
      <c r="AC7" s="143" t="s">
        <v>548</v>
      </c>
      <c r="AD7" s="143" t="s">
        <v>547</v>
      </c>
      <c r="AE7" s="142" t="s">
        <v>550</v>
      </c>
      <c r="AF7" s="143" t="s">
        <v>548</v>
      </c>
      <c r="AG7" s="143" t="s">
        <v>547</v>
      </c>
      <c r="AH7" s="142" t="s">
        <v>550</v>
      </c>
      <c r="AI7"/>
      <c r="AJ7"/>
      <c r="AK7"/>
      <c r="AL7" s="337"/>
      <c r="AM7" s="154" t="s">
        <v>737</v>
      </c>
      <c r="AN7" s="155"/>
      <c r="AO7" s="154" t="s">
        <v>738</v>
      </c>
      <c r="AP7" s="155"/>
      <c r="AQ7" s="154" t="s">
        <v>32</v>
      </c>
      <c r="AR7" s="155"/>
      <c r="AS7" s="154" t="s">
        <v>739</v>
      </c>
      <c r="AT7" s="155"/>
      <c r="AU7" s="154" t="s">
        <v>740</v>
      </c>
      <c r="AV7" s="155"/>
      <c r="AW7" s="154" t="s">
        <v>629</v>
      </c>
      <c r="AX7" s="155"/>
    </row>
    <row r="8" spans="1:50" ht="23.25" customHeight="1">
      <c r="B8" s="338" t="s">
        <v>122</v>
      </c>
      <c r="C8" s="339" t="s">
        <v>548</v>
      </c>
      <c r="D8" s="339" t="s">
        <v>547</v>
      </c>
      <c r="E8" s="340" t="s">
        <v>550</v>
      </c>
      <c r="F8" s="331"/>
      <c r="G8" s="330"/>
      <c r="H8" s="332"/>
      <c r="I8" s="332"/>
      <c r="K8" s="1039">
        <v>26</v>
      </c>
      <c r="L8" s="720">
        <v>1</v>
      </c>
      <c r="M8" s="721"/>
      <c r="N8" s="722">
        <v>1</v>
      </c>
      <c r="O8" s="720"/>
      <c r="P8" s="721"/>
      <c r="Q8" s="722"/>
      <c r="R8" s="129"/>
      <c r="S8" s="163" t="s">
        <v>746</v>
      </c>
      <c r="T8" s="164">
        <v>-1</v>
      </c>
      <c r="U8" s="164">
        <v>0</v>
      </c>
      <c r="V8" s="163" t="s">
        <v>746</v>
      </c>
      <c r="W8" s="164">
        <v>0</v>
      </c>
      <c r="X8" s="164">
        <v>0</v>
      </c>
      <c r="Y8" s="1034"/>
      <c r="Z8" s="1034"/>
      <c r="AA8" s="1034"/>
      <c r="AB8" s="141"/>
      <c r="AC8" s="165">
        <v>26</v>
      </c>
      <c r="AD8" s="165">
        <v>0</v>
      </c>
      <c r="AE8" s="174">
        <v>26</v>
      </c>
      <c r="AF8" s="165">
        <v>0</v>
      </c>
      <c r="AG8" s="165">
        <v>0</v>
      </c>
      <c r="AH8" s="166">
        <v>0</v>
      </c>
      <c r="AI8" s="1034"/>
      <c r="AJ8" s="1034"/>
      <c r="AK8" s="1034"/>
      <c r="AL8" s="337"/>
      <c r="AM8" s="167">
        <v>1</v>
      </c>
      <c r="AN8" s="168">
        <v>0</v>
      </c>
      <c r="AO8" s="167">
        <v>0</v>
      </c>
      <c r="AP8" s="168">
        <v>0</v>
      </c>
      <c r="AQ8" s="169">
        <v>1</v>
      </c>
      <c r="AR8" s="168">
        <v>0</v>
      </c>
      <c r="AS8" s="167">
        <v>0</v>
      </c>
      <c r="AT8" s="168">
        <v>0</v>
      </c>
      <c r="AU8" s="167">
        <v>0</v>
      </c>
      <c r="AV8" s="168">
        <v>0</v>
      </c>
      <c r="AW8" s="169">
        <v>0</v>
      </c>
      <c r="AX8" s="168">
        <v>0</v>
      </c>
    </row>
    <row r="9" spans="1:50" ht="23.25" customHeight="1">
      <c r="B9" s="346" t="s">
        <v>397</v>
      </c>
      <c r="C9" s="347">
        <v>7</v>
      </c>
      <c r="D9" s="347">
        <v>1</v>
      </c>
      <c r="E9" s="347">
        <v>8</v>
      </c>
      <c r="F9" s="341"/>
      <c r="G9" s="1987" t="s">
        <v>736</v>
      </c>
      <c r="H9" s="1987"/>
      <c r="I9" s="1987"/>
      <c r="K9" s="342" t="s">
        <v>747</v>
      </c>
      <c r="L9" s="343"/>
      <c r="M9" s="344"/>
      <c r="N9" s="345"/>
      <c r="O9" s="343"/>
      <c r="P9" s="344"/>
      <c r="Q9" s="345"/>
      <c r="R9" s="129"/>
      <c r="S9" s="163" t="s">
        <v>747</v>
      </c>
      <c r="T9" s="164">
        <v>0</v>
      </c>
      <c r="U9" s="164">
        <v>0</v>
      </c>
      <c r="V9" s="163" t="s">
        <v>747</v>
      </c>
      <c r="W9" s="164">
        <v>0</v>
      </c>
      <c r="X9" s="164">
        <v>0</v>
      </c>
      <c r="Y9"/>
      <c r="Z9"/>
      <c r="AA9"/>
      <c r="AB9" s="141"/>
      <c r="AC9" s="165">
        <v>0</v>
      </c>
      <c r="AD9" s="165">
        <v>0</v>
      </c>
      <c r="AE9" s="174">
        <v>0</v>
      </c>
      <c r="AF9" s="165">
        <v>0</v>
      </c>
      <c r="AG9" s="165">
        <v>0</v>
      </c>
      <c r="AH9" s="166">
        <v>0</v>
      </c>
      <c r="AI9"/>
      <c r="AJ9"/>
      <c r="AK9"/>
      <c r="AL9" s="337"/>
      <c r="AM9" s="167">
        <v>0</v>
      </c>
      <c r="AN9" s="168">
        <v>0</v>
      </c>
      <c r="AO9" s="167">
        <v>0</v>
      </c>
      <c r="AP9" s="168">
        <v>0</v>
      </c>
      <c r="AQ9" s="169">
        <v>0</v>
      </c>
      <c r="AR9" s="168">
        <v>0</v>
      </c>
      <c r="AS9" s="167">
        <v>0</v>
      </c>
      <c r="AT9" s="168">
        <v>0</v>
      </c>
      <c r="AU9" s="167">
        <v>0</v>
      </c>
      <c r="AV9" s="168">
        <v>0</v>
      </c>
      <c r="AW9" s="169">
        <v>0</v>
      </c>
      <c r="AX9" s="168">
        <v>0</v>
      </c>
    </row>
    <row r="10" spans="1:50" ht="23.25" customHeight="1">
      <c r="B10" s="346" t="s">
        <v>398</v>
      </c>
      <c r="C10" s="347">
        <v>26</v>
      </c>
      <c r="D10" s="347">
        <v>8</v>
      </c>
      <c r="E10" s="347">
        <v>34</v>
      </c>
      <c r="F10" s="348"/>
      <c r="G10" s="339" t="s">
        <v>865</v>
      </c>
      <c r="H10" s="339" t="s">
        <v>866</v>
      </c>
      <c r="I10" s="340" t="s">
        <v>550</v>
      </c>
      <c r="K10" s="342" t="s">
        <v>417</v>
      </c>
      <c r="L10" s="350">
        <v>1</v>
      </c>
      <c r="M10" s="351"/>
      <c r="N10" s="345">
        <v>1</v>
      </c>
      <c r="O10" s="350"/>
      <c r="P10" s="351"/>
      <c r="Q10" s="345"/>
      <c r="R10" s="129"/>
      <c r="S10" s="163" t="s">
        <v>417</v>
      </c>
      <c r="T10" s="164">
        <v>-1</v>
      </c>
      <c r="U10" s="164">
        <v>0</v>
      </c>
      <c r="V10" s="163" t="s">
        <v>417</v>
      </c>
      <c r="W10" s="164">
        <v>0</v>
      </c>
      <c r="X10" s="164">
        <v>0</v>
      </c>
      <c r="Y10"/>
      <c r="Z10"/>
      <c r="AA10"/>
      <c r="AB10" s="141"/>
      <c r="AC10" s="173">
        <v>28</v>
      </c>
      <c r="AD10" s="173">
        <v>0</v>
      </c>
      <c r="AE10" s="174">
        <v>28</v>
      </c>
      <c r="AF10" s="173">
        <v>0</v>
      </c>
      <c r="AG10" s="173">
        <v>0</v>
      </c>
      <c r="AH10" s="174">
        <v>0</v>
      </c>
      <c r="AI10"/>
      <c r="AJ10"/>
      <c r="AK10"/>
      <c r="AL10" s="337"/>
      <c r="AM10" s="167">
        <v>1</v>
      </c>
      <c r="AN10" s="168">
        <v>0</v>
      </c>
      <c r="AO10" s="167">
        <v>0</v>
      </c>
      <c r="AP10" s="168">
        <v>0</v>
      </c>
      <c r="AQ10" s="169">
        <v>1</v>
      </c>
      <c r="AR10" s="168">
        <v>0</v>
      </c>
      <c r="AS10" s="167">
        <v>0</v>
      </c>
      <c r="AT10" s="168">
        <v>0</v>
      </c>
      <c r="AU10" s="167">
        <v>0</v>
      </c>
      <c r="AV10" s="168">
        <v>0</v>
      </c>
      <c r="AW10" s="169">
        <v>0</v>
      </c>
      <c r="AX10" s="168">
        <v>0</v>
      </c>
    </row>
    <row r="11" spans="1:50" ht="23.25" customHeight="1">
      <c r="B11" s="346" t="s">
        <v>401</v>
      </c>
      <c r="C11" s="347">
        <v>53</v>
      </c>
      <c r="D11" s="347">
        <v>15</v>
      </c>
      <c r="E11" s="347">
        <v>68</v>
      </c>
      <c r="F11" s="348"/>
      <c r="G11" s="352">
        <v>0.83801652892561984</v>
      </c>
      <c r="H11" s="352">
        <v>0.16198347107438016</v>
      </c>
      <c r="I11" s="353">
        <v>1</v>
      </c>
      <c r="K11" s="342" t="s">
        <v>418</v>
      </c>
      <c r="L11" s="350">
        <v>5</v>
      </c>
      <c r="M11" s="351">
        <v>1</v>
      </c>
      <c r="N11" s="345">
        <v>6</v>
      </c>
      <c r="O11" s="350">
        <v>1</v>
      </c>
      <c r="P11" s="351"/>
      <c r="Q11" s="345">
        <v>1</v>
      </c>
      <c r="R11" s="129"/>
      <c r="S11" s="163" t="s">
        <v>418</v>
      </c>
      <c r="T11" s="164">
        <v>-5</v>
      </c>
      <c r="U11" s="164">
        <v>1</v>
      </c>
      <c r="V11" s="163" t="s">
        <v>418</v>
      </c>
      <c r="W11" s="164">
        <v>-1</v>
      </c>
      <c r="X11" s="164">
        <v>0</v>
      </c>
      <c r="Y11"/>
      <c r="Z11"/>
      <c r="AA11"/>
      <c r="AB11" s="141"/>
      <c r="AC11" s="173">
        <v>145</v>
      </c>
      <c r="AD11" s="173">
        <v>29</v>
      </c>
      <c r="AE11" s="174">
        <v>174</v>
      </c>
      <c r="AF11" s="173">
        <v>29</v>
      </c>
      <c r="AG11" s="173">
        <v>0</v>
      </c>
      <c r="AH11" s="174">
        <v>29</v>
      </c>
      <c r="AI11"/>
      <c r="AJ11"/>
      <c r="AK11"/>
      <c r="AL11" s="337"/>
      <c r="AM11" s="167">
        <v>6</v>
      </c>
      <c r="AN11" s="168">
        <v>0</v>
      </c>
      <c r="AO11" s="167">
        <v>1</v>
      </c>
      <c r="AP11" s="168">
        <v>0</v>
      </c>
      <c r="AQ11" s="169">
        <v>7</v>
      </c>
      <c r="AR11" s="168">
        <v>0</v>
      </c>
      <c r="AS11" s="167">
        <v>1</v>
      </c>
      <c r="AT11" s="168">
        <v>0</v>
      </c>
      <c r="AU11" s="167">
        <v>0</v>
      </c>
      <c r="AV11" s="168">
        <v>0</v>
      </c>
      <c r="AW11" s="169">
        <v>1</v>
      </c>
      <c r="AX11" s="168">
        <v>0</v>
      </c>
    </row>
    <row r="12" spans="1:50" ht="23.25" customHeight="1">
      <c r="B12" s="346" t="s">
        <v>402</v>
      </c>
      <c r="C12" s="347">
        <v>83</v>
      </c>
      <c r="D12" s="347">
        <v>16</v>
      </c>
      <c r="E12" s="347">
        <v>99</v>
      </c>
      <c r="F12" s="348"/>
      <c r="G12" s="1986" t="s">
        <v>403</v>
      </c>
      <c r="H12" s="1986"/>
      <c r="I12" s="1986"/>
      <c r="K12" s="342" t="s">
        <v>419</v>
      </c>
      <c r="L12" s="350">
        <v>5</v>
      </c>
      <c r="M12" s="351">
        <v>1</v>
      </c>
      <c r="N12" s="345">
        <v>6</v>
      </c>
      <c r="O12" s="350"/>
      <c r="P12" s="351"/>
      <c r="Q12" s="345"/>
      <c r="R12" s="129"/>
      <c r="S12" s="163" t="s">
        <v>419</v>
      </c>
      <c r="T12" s="164">
        <v>-5</v>
      </c>
      <c r="U12" s="164">
        <v>1</v>
      </c>
      <c r="V12" s="163" t="s">
        <v>419</v>
      </c>
      <c r="W12" s="164">
        <v>0</v>
      </c>
      <c r="X12" s="164">
        <v>0</v>
      </c>
      <c r="Y12"/>
      <c r="Z12"/>
      <c r="AA12"/>
      <c r="AB12" s="141"/>
      <c r="AC12" s="173">
        <v>150</v>
      </c>
      <c r="AD12" s="173">
        <v>30</v>
      </c>
      <c r="AE12" s="174">
        <v>180</v>
      </c>
      <c r="AF12" s="173">
        <v>0</v>
      </c>
      <c r="AG12" s="173">
        <v>0</v>
      </c>
      <c r="AH12" s="174">
        <v>0</v>
      </c>
      <c r="AI12"/>
      <c r="AJ12"/>
      <c r="AK12"/>
      <c r="AL12" s="337"/>
      <c r="AM12" s="167">
        <v>11</v>
      </c>
      <c r="AN12" s="168">
        <v>0</v>
      </c>
      <c r="AO12" s="167">
        <v>2</v>
      </c>
      <c r="AP12" s="168">
        <v>0</v>
      </c>
      <c r="AQ12" s="169">
        <v>13</v>
      </c>
      <c r="AR12" s="168">
        <v>0</v>
      </c>
      <c r="AS12" s="167">
        <v>1</v>
      </c>
      <c r="AT12" s="168">
        <v>0</v>
      </c>
      <c r="AU12" s="167">
        <v>0</v>
      </c>
      <c r="AV12" s="168">
        <v>0</v>
      </c>
      <c r="AW12" s="169">
        <v>1</v>
      </c>
      <c r="AX12" s="168">
        <v>0</v>
      </c>
    </row>
    <row r="13" spans="1:50" ht="23.25" customHeight="1">
      <c r="B13" s="346" t="s">
        <v>404</v>
      </c>
      <c r="C13" s="347">
        <v>81</v>
      </c>
      <c r="D13" s="347">
        <v>17</v>
      </c>
      <c r="E13" s="347">
        <v>98</v>
      </c>
      <c r="F13" s="348"/>
      <c r="G13" s="339" t="s">
        <v>548</v>
      </c>
      <c r="H13" s="339" t="s">
        <v>547</v>
      </c>
      <c r="I13" s="340" t="s">
        <v>550</v>
      </c>
      <c r="J13" s="155"/>
      <c r="K13" s="342" t="s">
        <v>420</v>
      </c>
      <c r="L13" s="350">
        <v>4</v>
      </c>
      <c r="M13" s="351"/>
      <c r="N13" s="345">
        <v>4</v>
      </c>
      <c r="O13" s="350">
        <v>1</v>
      </c>
      <c r="P13" s="351"/>
      <c r="Q13" s="345">
        <v>1</v>
      </c>
      <c r="R13" s="129"/>
      <c r="S13" s="163" t="s">
        <v>420</v>
      </c>
      <c r="T13" s="164">
        <v>-4</v>
      </c>
      <c r="U13" s="164">
        <v>0</v>
      </c>
      <c r="V13" s="163" t="s">
        <v>420</v>
      </c>
      <c r="W13" s="164">
        <v>-1</v>
      </c>
      <c r="X13" s="164">
        <v>0</v>
      </c>
      <c r="Y13"/>
      <c r="Z13"/>
      <c r="AA13"/>
      <c r="AB13" s="141"/>
      <c r="AC13" s="173">
        <v>124</v>
      </c>
      <c r="AD13" s="173">
        <v>0</v>
      </c>
      <c r="AE13" s="174">
        <v>124</v>
      </c>
      <c r="AF13" s="173">
        <v>31</v>
      </c>
      <c r="AG13" s="173">
        <v>0</v>
      </c>
      <c r="AH13" s="174">
        <v>31</v>
      </c>
      <c r="AI13"/>
      <c r="AJ13"/>
      <c r="AK13"/>
      <c r="AL13" s="337"/>
      <c r="AM13" s="167">
        <v>15</v>
      </c>
      <c r="AN13" s="168">
        <v>0</v>
      </c>
      <c r="AO13" s="167">
        <v>2</v>
      </c>
      <c r="AP13" s="168">
        <v>0</v>
      </c>
      <c r="AQ13" s="169">
        <v>17</v>
      </c>
      <c r="AR13" s="168">
        <v>0</v>
      </c>
      <c r="AS13" s="167">
        <v>2</v>
      </c>
      <c r="AT13" s="168">
        <v>0</v>
      </c>
      <c r="AU13" s="167">
        <v>0</v>
      </c>
      <c r="AV13" s="168">
        <v>0</v>
      </c>
      <c r="AW13" s="169">
        <v>2</v>
      </c>
      <c r="AX13" s="168">
        <v>0</v>
      </c>
    </row>
    <row r="14" spans="1:50" ht="23.25" customHeight="1">
      <c r="B14" s="346" t="s">
        <v>405</v>
      </c>
      <c r="C14" s="347">
        <v>106</v>
      </c>
      <c r="D14" s="347">
        <v>26</v>
      </c>
      <c r="E14" s="347">
        <v>132</v>
      </c>
      <c r="F14" s="348"/>
      <c r="G14" s="339" t="s">
        <v>1451</v>
      </c>
      <c r="H14" s="339" t="s">
        <v>1452</v>
      </c>
      <c r="I14" s="339" t="s">
        <v>1453</v>
      </c>
      <c r="J14" s="155"/>
      <c r="K14" s="342" t="s">
        <v>421</v>
      </c>
      <c r="L14" s="350">
        <v>4</v>
      </c>
      <c r="M14" s="351">
        <v>3</v>
      </c>
      <c r="N14" s="345">
        <v>7</v>
      </c>
      <c r="O14" s="350">
        <v>1</v>
      </c>
      <c r="P14" s="351">
        <v>1</v>
      </c>
      <c r="Q14" s="345">
        <v>2</v>
      </c>
      <c r="R14" s="129"/>
      <c r="S14" s="163" t="s">
        <v>421</v>
      </c>
      <c r="T14" s="164">
        <v>-4</v>
      </c>
      <c r="U14" s="164">
        <v>3</v>
      </c>
      <c r="V14" s="163" t="s">
        <v>421</v>
      </c>
      <c r="W14" s="164">
        <v>-1</v>
      </c>
      <c r="X14" s="164">
        <v>1</v>
      </c>
      <c r="Y14"/>
      <c r="Z14"/>
      <c r="AA14"/>
      <c r="AB14" s="141"/>
      <c r="AC14" s="173">
        <v>128</v>
      </c>
      <c r="AD14" s="173">
        <v>96</v>
      </c>
      <c r="AE14" s="174">
        <v>224</v>
      </c>
      <c r="AF14" s="173">
        <v>32</v>
      </c>
      <c r="AG14" s="173">
        <v>32</v>
      </c>
      <c r="AH14" s="174">
        <v>64</v>
      </c>
      <c r="AI14"/>
      <c r="AJ14"/>
      <c r="AK14"/>
      <c r="AL14" s="337"/>
      <c r="AM14" s="167">
        <v>19</v>
      </c>
      <c r="AN14" s="168">
        <v>0</v>
      </c>
      <c r="AO14" s="167">
        <v>5</v>
      </c>
      <c r="AP14" s="168">
        <v>0</v>
      </c>
      <c r="AQ14" s="169">
        <v>24</v>
      </c>
      <c r="AR14" s="168">
        <v>0</v>
      </c>
      <c r="AS14" s="167">
        <v>3</v>
      </c>
      <c r="AT14" s="168">
        <v>0</v>
      </c>
      <c r="AU14" s="167">
        <v>1</v>
      </c>
      <c r="AV14" s="168">
        <v>0</v>
      </c>
      <c r="AW14" s="169">
        <v>4</v>
      </c>
      <c r="AX14" s="168">
        <v>0</v>
      </c>
    </row>
    <row r="15" spans="1:50" ht="23.25" customHeight="1">
      <c r="B15" s="346" t="s">
        <v>406</v>
      </c>
      <c r="C15" s="347">
        <v>92</v>
      </c>
      <c r="D15" s="347">
        <v>13</v>
      </c>
      <c r="E15" s="347">
        <v>105</v>
      </c>
      <c r="F15" s="348"/>
      <c r="G15" s="1986" t="s">
        <v>407</v>
      </c>
      <c r="H15" s="1986"/>
      <c r="I15" s="1986"/>
      <c r="K15" s="342" t="s">
        <v>422</v>
      </c>
      <c r="L15" s="350">
        <v>8</v>
      </c>
      <c r="M15" s="351">
        <v>1</v>
      </c>
      <c r="N15" s="345">
        <v>9</v>
      </c>
      <c r="O15" s="350"/>
      <c r="P15" s="351">
        <v>1</v>
      </c>
      <c r="Q15" s="345">
        <v>1</v>
      </c>
      <c r="R15" s="129"/>
      <c r="S15" s="163" t="s">
        <v>422</v>
      </c>
      <c r="T15" s="164">
        <v>-8</v>
      </c>
      <c r="U15" s="164">
        <v>1</v>
      </c>
      <c r="V15" s="163" t="s">
        <v>422</v>
      </c>
      <c r="W15" s="164">
        <v>0</v>
      </c>
      <c r="X15" s="164">
        <v>1</v>
      </c>
      <c r="Y15"/>
      <c r="Z15"/>
      <c r="AA15"/>
      <c r="AB15" s="141"/>
      <c r="AC15" s="173">
        <v>264</v>
      </c>
      <c r="AD15" s="173">
        <v>33</v>
      </c>
      <c r="AE15" s="174">
        <v>297</v>
      </c>
      <c r="AF15" s="173">
        <v>0</v>
      </c>
      <c r="AG15" s="173">
        <v>33</v>
      </c>
      <c r="AH15" s="174">
        <v>33</v>
      </c>
      <c r="AI15"/>
      <c r="AJ15"/>
      <c r="AK15"/>
      <c r="AL15" s="337"/>
      <c r="AM15" s="167">
        <v>27</v>
      </c>
      <c r="AN15" s="168">
        <v>0</v>
      </c>
      <c r="AO15" s="167">
        <v>6</v>
      </c>
      <c r="AP15" s="168">
        <v>0</v>
      </c>
      <c r="AQ15" s="169">
        <v>33</v>
      </c>
      <c r="AR15" s="168">
        <v>0</v>
      </c>
      <c r="AS15" s="167">
        <v>3</v>
      </c>
      <c r="AT15" s="168">
        <v>0</v>
      </c>
      <c r="AU15" s="167">
        <v>2</v>
      </c>
      <c r="AV15" s="168">
        <v>0</v>
      </c>
      <c r="AW15" s="169">
        <v>5</v>
      </c>
      <c r="AX15" s="168">
        <v>0</v>
      </c>
    </row>
    <row r="16" spans="1:50" ht="23.25" customHeight="1">
      <c r="B16" s="346" t="s">
        <v>408</v>
      </c>
      <c r="C16" s="347">
        <v>57</v>
      </c>
      <c r="D16" s="347">
        <v>2</v>
      </c>
      <c r="E16" s="347">
        <v>59</v>
      </c>
      <c r="F16" s="348"/>
      <c r="G16" s="339" t="s">
        <v>548</v>
      </c>
      <c r="H16" s="339" t="s">
        <v>547</v>
      </c>
      <c r="I16" s="340" t="s">
        <v>550</v>
      </c>
      <c r="J16" s="155"/>
      <c r="K16" s="342" t="s">
        <v>423</v>
      </c>
      <c r="L16" s="350">
        <v>5</v>
      </c>
      <c r="M16" s="351">
        <v>3</v>
      </c>
      <c r="N16" s="345">
        <v>8</v>
      </c>
      <c r="O16" s="350">
        <v>1</v>
      </c>
      <c r="P16" s="351">
        <v>2</v>
      </c>
      <c r="Q16" s="345">
        <v>3</v>
      </c>
      <c r="R16" s="129"/>
      <c r="S16" s="163" t="s">
        <v>423</v>
      </c>
      <c r="T16" s="164">
        <v>-5</v>
      </c>
      <c r="U16" s="164">
        <v>3</v>
      </c>
      <c r="V16" s="163" t="s">
        <v>423</v>
      </c>
      <c r="W16" s="164">
        <v>-1</v>
      </c>
      <c r="X16" s="164">
        <v>2</v>
      </c>
      <c r="Y16"/>
      <c r="Z16"/>
      <c r="AA16"/>
      <c r="AB16" s="141"/>
      <c r="AC16" s="173">
        <v>170</v>
      </c>
      <c r="AD16" s="173">
        <v>102</v>
      </c>
      <c r="AE16" s="174">
        <v>272</v>
      </c>
      <c r="AF16" s="173">
        <v>34</v>
      </c>
      <c r="AG16" s="173">
        <v>68</v>
      </c>
      <c r="AH16" s="174">
        <v>102</v>
      </c>
      <c r="AI16"/>
      <c r="AJ16"/>
      <c r="AK16"/>
      <c r="AL16" s="337"/>
      <c r="AM16" s="167">
        <v>32</v>
      </c>
      <c r="AN16" s="168">
        <v>0</v>
      </c>
      <c r="AO16" s="167">
        <v>9</v>
      </c>
      <c r="AP16" s="168">
        <v>0</v>
      </c>
      <c r="AQ16" s="169">
        <v>41</v>
      </c>
      <c r="AR16" s="168">
        <v>0</v>
      </c>
      <c r="AS16" s="167">
        <v>4</v>
      </c>
      <c r="AT16" s="168">
        <v>0</v>
      </c>
      <c r="AU16" s="167">
        <v>4</v>
      </c>
      <c r="AV16" s="168">
        <v>0</v>
      </c>
      <c r="AW16" s="169">
        <v>8</v>
      </c>
      <c r="AX16" s="168">
        <v>0</v>
      </c>
    </row>
    <row r="17" spans="2:50" ht="23.25" customHeight="1">
      <c r="B17" s="354" t="s">
        <v>409</v>
      </c>
      <c r="C17" s="347">
        <v>3</v>
      </c>
      <c r="D17" s="347">
        <v>0</v>
      </c>
      <c r="E17" s="347">
        <v>3</v>
      </c>
      <c r="F17" s="348"/>
      <c r="G17" s="339" t="s">
        <v>1435</v>
      </c>
      <c r="H17" s="339" t="s">
        <v>1439</v>
      </c>
      <c r="I17" s="340" t="s">
        <v>1443</v>
      </c>
      <c r="K17" s="342" t="s">
        <v>597</v>
      </c>
      <c r="L17" s="350">
        <v>7</v>
      </c>
      <c r="M17" s="351">
        <v>4</v>
      </c>
      <c r="N17" s="345">
        <v>11</v>
      </c>
      <c r="O17" s="350"/>
      <c r="P17" s="351"/>
      <c r="Q17" s="345"/>
      <c r="R17" s="129"/>
      <c r="S17" s="163" t="s">
        <v>597</v>
      </c>
      <c r="T17" s="164">
        <v>-7</v>
      </c>
      <c r="U17" s="164">
        <v>4</v>
      </c>
      <c r="V17" s="163" t="s">
        <v>597</v>
      </c>
      <c r="W17" s="164">
        <v>0</v>
      </c>
      <c r="X17" s="164">
        <v>0</v>
      </c>
      <c r="Y17"/>
      <c r="Z17"/>
      <c r="AA17"/>
      <c r="AB17" s="141"/>
      <c r="AC17" s="173">
        <v>245</v>
      </c>
      <c r="AD17" s="173">
        <v>140</v>
      </c>
      <c r="AE17" s="174">
        <v>385</v>
      </c>
      <c r="AF17" s="173">
        <v>0</v>
      </c>
      <c r="AG17" s="173">
        <v>0</v>
      </c>
      <c r="AH17" s="174">
        <v>0</v>
      </c>
      <c r="AI17"/>
      <c r="AJ17"/>
      <c r="AK17"/>
      <c r="AL17" s="337"/>
      <c r="AM17" s="167">
        <v>39</v>
      </c>
      <c r="AN17" s="168">
        <v>0</v>
      </c>
      <c r="AO17" s="167">
        <v>13</v>
      </c>
      <c r="AP17" s="168">
        <v>0</v>
      </c>
      <c r="AQ17" s="169">
        <v>52</v>
      </c>
      <c r="AR17" s="168">
        <v>0</v>
      </c>
      <c r="AS17" s="167">
        <v>4</v>
      </c>
      <c r="AT17" s="168">
        <v>0</v>
      </c>
      <c r="AU17" s="167">
        <v>4</v>
      </c>
      <c r="AV17" s="168">
        <v>0</v>
      </c>
      <c r="AW17" s="169">
        <v>8</v>
      </c>
      <c r="AX17" s="168">
        <v>0</v>
      </c>
    </row>
    <row r="18" spans="2:50" ht="23.25" customHeight="1">
      <c r="B18" s="355" t="s">
        <v>550</v>
      </c>
      <c r="C18" s="356">
        <v>508</v>
      </c>
      <c r="D18" s="356">
        <v>98</v>
      </c>
      <c r="E18" s="356">
        <v>606</v>
      </c>
      <c r="F18" s="348"/>
      <c r="G18" s="348"/>
      <c r="H18" s="348"/>
      <c r="I18" s="348"/>
      <c r="K18" s="342" t="s">
        <v>598</v>
      </c>
      <c r="L18" s="350">
        <v>10</v>
      </c>
      <c r="M18" s="351">
        <v>3</v>
      </c>
      <c r="N18" s="345">
        <v>13</v>
      </c>
      <c r="O18" s="350">
        <v>1</v>
      </c>
      <c r="P18" s="351"/>
      <c r="Q18" s="345">
        <v>1</v>
      </c>
      <c r="R18" s="129"/>
      <c r="S18" s="163" t="s">
        <v>598</v>
      </c>
      <c r="T18" s="164">
        <v>-10</v>
      </c>
      <c r="U18" s="164">
        <v>3</v>
      </c>
      <c r="V18" s="163" t="s">
        <v>598</v>
      </c>
      <c r="W18" s="164">
        <v>-1</v>
      </c>
      <c r="X18" s="164">
        <v>0</v>
      </c>
      <c r="Y18"/>
      <c r="Z18"/>
      <c r="AA18"/>
      <c r="AB18" s="141"/>
      <c r="AC18" s="173">
        <v>360</v>
      </c>
      <c r="AD18" s="173">
        <v>108</v>
      </c>
      <c r="AE18" s="174">
        <v>468</v>
      </c>
      <c r="AF18" s="173">
        <v>36</v>
      </c>
      <c r="AG18" s="173">
        <v>0</v>
      </c>
      <c r="AH18" s="174">
        <v>36</v>
      </c>
      <c r="AI18"/>
      <c r="AJ18"/>
      <c r="AK18"/>
      <c r="AL18" s="337"/>
      <c r="AM18" s="167">
        <v>49</v>
      </c>
      <c r="AN18" s="168">
        <v>0</v>
      </c>
      <c r="AO18" s="167">
        <v>16</v>
      </c>
      <c r="AP18" s="168">
        <v>0</v>
      </c>
      <c r="AQ18" s="169">
        <v>65</v>
      </c>
      <c r="AR18" s="168">
        <v>0</v>
      </c>
      <c r="AS18" s="167">
        <v>5</v>
      </c>
      <c r="AT18" s="168">
        <v>0</v>
      </c>
      <c r="AU18" s="167">
        <v>4</v>
      </c>
      <c r="AV18" s="168">
        <v>0</v>
      </c>
      <c r="AW18" s="169">
        <v>9</v>
      </c>
      <c r="AX18" s="168">
        <v>0</v>
      </c>
    </row>
    <row r="19" spans="2:50" ht="23.25" customHeight="1">
      <c r="B19" s="87"/>
      <c r="C19" s="87"/>
      <c r="D19" s="87"/>
      <c r="E19" s="87"/>
      <c r="F19" s="348"/>
      <c r="G19" s="348"/>
      <c r="H19" s="348"/>
      <c r="I19" s="348"/>
      <c r="K19" s="342" t="s">
        <v>599</v>
      </c>
      <c r="L19" s="350">
        <v>8</v>
      </c>
      <c r="M19" s="351">
        <v>3</v>
      </c>
      <c r="N19" s="345">
        <v>11</v>
      </c>
      <c r="O19" s="350"/>
      <c r="P19" s="351">
        <v>2</v>
      </c>
      <c r="Q19" s="345">
        <v>2</v>
      </c>
      <c r="R19" s="129"/>
      <c r="S19" s="163" t="s">
        <v>599</v>
      </c>
      <c r="T19" s="164">
        <v>-8</v>
      </c>
      <c r="U19" s="164">
        <v>3</v>
      </c>
      <c r="V19" s="163" t="s">
        <v>599</v>
      </c>
      <c r="W19" s="164">
        <v>0</v>
      </c>
      <c r="X19" s="164">
        <v>2</v>
      </c>
      <c r="Y19"/>
      <c r="Z19"/>
      <c r="AA19"/>
      <c r="AB19" s="141"/>
      <c r="AC19" s="173">
        <v>296</v>
      </c>
      <c r="AD19" s="173">
        <v>111</v>
      </c>
      <c r="AE19" s="174">
        <v>407</v>
      </c>
      <c r="AF19" s="173">
        <v>0</v>
      </c>
      <c r="AG19" s="173">
        <v>74</v>
      </c>
      <c r="AH19" s="174">
        <v>74</v>
      </c>
      <c r="AI19"/>
      <c r="AJ19"/>
      <c r="AK19"/>
      <c r="AL19" s="337"/>
      <c r="AM19" s="167">
        <v>57</v>
      </c>
      <c r="AN19" s="168">
        <v>0</v>
      </c>
      <c r="AO19" s="167">
        <v>19</v>
      </c>
      <c r="AP19" s="168">
        <v>0</v>
      </c>
      <c r="AQ19" s="169">
        <v>76</v>
      </c>
      <c r="AR19" s="168">
        <v>0</v>
      </c>
      <c r="AS19" s="167">
        <v>5</v>
      </c>
      <c r="AT19" s="168">
        <v>0</v>
      </c>
      <c r="AU19" s="167">
        <v>6</v>
      </c>
      <c r="AV19" s="168">
        <v>0</v>
      </c>
      <c r="AW19" s="169">
        <v>11</v>
      </c>
      <c r="AX19" s="168">
        <v>0</v>
      </c>
    </row>
    <row r="20" spans="2:50" ht="29.25" customHeight="1">
      <c r="B20" s="330"/>
      <c r="C20" s="1985" t="s">
        <v>629</v>
      </c>
      <c r="D20" s="1985"/>
      <c r="E20" s="1985"/>
      <c r="F20" s="87"/>
      <c r="G20" s="330"/>
      <c r="H20" s="332"/>
      <c r="I20" s="332"/>
      <c r="K20" s="342" t="s">
        <v>600</v>
      </c>
      <c r="L20" s="350">
        <v>10</v>
      </c>
      <c r="M20" s="351">
        <v>3</v>
      </c>
      <c r="N20" s="345">
        <v>13</v>
      </c>
      <c r="O20" s="350"/>
      <c r="P20" s="351"/>
      <c r="Q20" s="345"/>
      <c r="R20" s="129"/>
      <c r="S20" s="163" t="s">
        <v>600</v>
      </c>
      <c r="T20" s="164">
        <v>-10</v>
      </c>
      <c r="U20" s="164">
        <v>3</v>
      </c>
      <c r="V20" s="163" t="s">
        <v>600</v>
      </c>
      <c r="W20" s="164">
        <v>0</v>
      </c>
      <c r="X20" s="164">
        <v>0</v>
      </c>
      <c r="Y20"/>
      <c r="Z20"/>
      <c r="AA20"/>
      <c r="AB20" s="141"/>
      <c r="AC20" s="173">
        <v>380</v>
      </c>
      <c r="AD20" s="173">
        <v>114</v>
      </c>
      <c r="AE20" s="174">
        <v>494</v>
      </c>
      <c r="AF20" s="173">
        <v>0</v>
      </c>
      <c r="AG20" s="173">
        <v>0</v>
      </c>
      <c r="AH20" s="174">
        <v>0</v>
      </c>
      <c r="AI20"/>
      <c r="AJ20"/>
      <c r="AK20"/>
      <c r="AL20" s="337"/>
      <c r="AM20" s="167">
        <v>67</v>
      </c>
      <c r="AN20" s="168">
        <v>0</v>
      </c>
      <c r="AO20" s="167">
        <v>22</v>
      </c>
      <c r="AP20" s="168">
        <v>0</v>
      </c>
      <c r="AQ20" s="169">
        <v>89</v>
      </c>
      <c r="AR20" s="168">
        <v>0</v>
      </c>
      <c r="AS20" s="167">
        <v>5</v>
      </c>
      <c r="AT20" s="168">
        <v>0</v>
      </c>
      <c r="AU20" s="167">
        <v>6</v>
      </c>
      <c r="AV20" s="168">
        <v>0</v>
      </c>
      <c r="AW20" s="169">
        <v>11</v>
      </c>
      <c r="AX20" s="168">
        <v>0</v>
      </c>
    </row>
    <row r="21" spans="2:50" ht="23.25" customHeight="1">
      <c r="B21" s="338" t="s">
        <v>122</v>
      </c>
      <c r="C21" s="339" t="s">
        <v>548</v>
      </c>
      <c r="D21" s="339" t="s">
        <v>547</v>
      </c>
      <c r="E21" s="340" t="s">
        <v>550</v>
      </c>
      <c r="F21" s="331"/>
      <c r="G21" s="1987" t="s">
        <v>629</v>
      </c>
      <c r="H21" s="1987"/>
      <c r="I21" s="1987"/>
      <c r="K21" s="342" t="s">
        <v>601</v>
      </c>
      <c r="L21" s="350">
        <v>18</v>
      </c>
      <c r="M21" s="351">
        <v>2</v>
      </c>
      <c r="N21" s="345">
        <v>20</v>
      </c>
      <c r="O21" s="350">
        <v>1</v>
      </c>
      <c r="P21" s="351"/>
      <c r="Q21" s="345">
        <v>1</v>
      </c>
      <c r="R21" s="129"/>
      <c r="S21" s="163" t="s">
        <v>601</v>
      </c>
      <c r="T21" s="164">
        <v>-18</v>
      </c>
      <c r="U21" s="164">
        <v>2</v>
      </c>
      <c r="V21" s="163" t="s">
        <v>601</v>
      </c>
      <c r="W21" s="164">
        <v>-1</v>
      </c>
      <c r="X21" s="164">
        <v>0</v>
      </c>
      <c r="Y21"/>
      <c r="Z21"/>
      <c r="AA21"/>
      <c r="AB21" s="141"/>
      <c r="AC21" s="173">
        <v>702</v>
      </c>
      <c r="AD21" s="173">
        <v>78</v>
      </c>
      <c r="AE21" s="174">
        <v>780</v>
      </c>
      <c r="AF21" s="173">
        <v>39</v>
      </c>
      <c r="AG21" s="173">
        <v>0</v>
      </c>
      <c r="AH21" s="174">
        <v>39</v>
      </c>
      <c r="AI21"/>
      <c r="AJ21"/>
      <c r="AK21"/>
      <c r="AL21" s="337"/>
      <c r="AM21" s="167">
        <v>85</v>
      </c>
      <c r="AN21" s="168">
        <v>0</v>
      </c>
      <c r="AO21" s="167">
        <v>24</v>
      </c>
      <c r="AP21" s="168">
        <v>0</v>
      </c>
      <c r="AQ21" s="169">
        <v>109</v>
      </c>
      <c r="AR21" s="168">
        <v>0</v>
      </c>
      <c r="AS21" s="167">
        <v>6</v>
      </c>
      <c r="AT21" s="168">
        <v>0</v>
      </c>
      <c r="AU21" s="167">
        <v>6</v>
      </c>
      <c r="AV21" s="168">
        <v>0</v>
      </c>
      <c r="AW21" s="169">
        <v>12</v>
      </c>
      <c r="AX21" s="168">
        <v>0</v>
      </c>
    </row>
    <row r="22" spans="2:50" ht="23.25" customHeight="1">
      <c r="B22" s="346" t="s">
        <v>397</v>
      </c>
      <c r="C22" s="347">
        <v>1</v>
      </c>
      <c r="D22" s="347">
        <v>0</v>
      </c>
      <c r="E22" s="347">
        <v>1</v>
      </c>
      <c r="F22" s="341"/>
      <c r="G22" s="339" t="s">
        <v>865</v>
      </c>
      <c r="H22" s="339" t="s">
        <v>866</v>
      </c>
      <c r="I22" s="340" t="s">
        <v>550</v>
      </c>
      <c r="K22" s="342" t="s">
        <v>602</v>
      </c>
      <c r="L22" s="350">
        <v>14</v>
      </c>
      <c r="M22" s="351">
        <v>2</v>
      </c>
      <c r="N22" s="345">
        <v>16</v>
      </c>
      <c r="O22" s="350"/>
      <c r="P22" s="351"/>
      <c r="Q22" s="345"/>
      <c r="R22" s="129"/>
      <c r="S22" s="163" t="s">
        <v>602</v>
      </c>
      <c r="T22" s="164">
        <v>-14</v>
      </c>
      <c r="U22" s="164">
        <v>2</v>
      </c>
      <c r="V22" s="163" t="s">
        <v>602</v>
      </c>
      <c r="W22" s="164">
        <v>0</v>
      </c>
      <c r="X22" s="164">
        <v>0</v>
      </c>
      <c r="Y22"/>
      <c r="Z22"/>
      <c r="AA22"/>
      <c r="AB22" s="141"/>
      <c r="AC22" s="173">
        <v>560</v>
      </c>
      <c r="AD22" s="173">
        <v>80</v>
      </c>
      <c r="AE22" s="174">
        <v>640</v>
      </c>
      <c r="AF22" s="173">
        <v>0</v>
      </c>
      <c r="AG22" s="173">
        <v>0</v>
      </c>
      <c r="AH22" s="174">
        <v>0</v>
      </c>
      <c r="AI22"/>
      <c r="AJ22"/>
      <c r="AK22"/>
      <c r="AL22" s="337"/>
      <c r="AM22" s="167">
        <v>99</v>
      </c>
      <c r="AN22" s="168">
        <v>0</v>
      </c>
      <c r="AO22" s="167">
        <v>26</v>
      </c>
      <c r="AP22" s="168">
        <v>0</v>
      </c>
      <c r="AQ22" s="169">
        <v>125</v>
      </c>
      <c r="AR22" s="168">
        <v>0</v>
      </c>
      <c r="AS22" s="167">
        <v>6</v>
      </c>
      <c r="AT22" s="168">
        <v>0</v>
      </c>
      <c r="AU22" s="167">
        <v>6</v>
      </c>
      <c r="AV22" s="168">
        <v>0</v>
      </c>
      <c r="AW22" s="169">
        <v>12</v>
      </c>
      <c r="AX22" s="168">
        <v>0</v>
      </c>
    </row>
    <row r="23" spans="2:50" ht="23.25" customHeight="1">
      <c r="B23" s="346" t="s">
        <v>398</v>
      </c>
      <c r="C23" s="347">
        <v>3</v>
      </c>
      <c r="D23" s="347">
        <v>4</v>
      </c>
      <c r="E23" s="347">
        <v>7</v>
      </c>
      <c r="F23" s="348"/>
      <c r="G23" s="352">
        <v>0.6376811594202898</v>
      </c>
      <c r="H23" s="352">
        <v>0.36231884057971014</v>
      </c>
      <c r="I23" s="353">
        <v>1</v>
      </c>
      <c r="K23" s="342" t="s">
        <v>603</v>
      </c>
      <c r="L23" s="350">
        <v>23</v>
      </c>
      <c r="M23" s="351">
        <v>4</v>
      </c>
      <c r="N23" s="345">
        <v>27</v>
      </c>
      <c r="O23" s="350"/>
      <c r="P23" s="351"/>
      <c r="Q23" s="345"/>
      <c r="R23" s="129"/>
      <c r="S23" s="163" t="s">
        <v>603</v>
      </c>
      <c r="T23" s="164">
        <v>-23</v>
      </c>
      <c r="U23" s="164">
        <v>4</v>
      </c>
      <c r="V23" s="163" t="s">
        <v>603</v>
      </c>
      <c r="W23" s="164">
        <v>0</v>
      </c>
      <c r="X23" s="164">
        <v>0</v>
      </c>
      <c r="Y23"/>
      <c r="Z23"/>
      <c r="AA23"/>
      <c r="AB23" s="141"/>
      <c r="AC23" s="173">
        <v>943</v>
      </c>
      <c r="AD23" s="173">
        <v>164</v>
      </c>
      <c r="AE23" s="174">
        <v>1107</v>
      </c>
      <c r="AF23" s="173">
        <v>0</v>
      </c>
      <c r="AG23" s="173">
        <v>0</v>
      </c>
      <c r="AH23" s="174">
        <v>0</v>
      </c>
      <c r="AI23"/>
      <c r="AJ23"/>
      <c r="AK23"/>
      <c r="AL23" s="337"/>
      <c r="AM23" s="167">
        <v>122</v>
      </c>
      <c r="AN23" s="168">
        <v>0</v>
      </c>
      <c r="AO23" s="167">
        <v>30</v>
      </c>
      <c r="AP23" s="168">
        <v>0</v>
      </c>
      <c r="AQ23" s="169">
        <v>152</v>
      </c>
      <c r="AR23" s="168">
        <v>0</v>
      </c>
      <c r="AS23" s="167">
        <v>6</v>
      </c>
      <c r="AT23" s="168">
        <v>0</v>
      </c>
      <c r="AU23" s="167">
        <v>6</v>
      </c>
      <c r="AV23" s="168">
        <v>0</v>
      </c>
      <c r="AW23" s="169">
        <v>12</v>
      </c>
      <c r="AX23" s="168">
        <v>0</v>
      </c>
    </row>
    <row r="24" spans="2:50" ht="23.25" customHeight="1">
      <c r="B24" s="346" t="s">
        <v>401</v>
      </c>
      <c r="C24" s="347">
        <v>2</v>
      </c>
      <c r="D24" s="347">
        <v>2</v>
      </c>
      <c r="E24" s="347">
        <v>4</v>
      </c>
      <c r="F24" s="348"/>
      <c r="G24" s="1986" t="s">
        <v>403</v>
      </c>
      <c r="H24" s="1986"/>
      <c r="I24" s="1986"/>
      <c r="K24" s="342" t="s">
        <v>604</v>
      </c>
      <c r="L24" s="350">
        <v>11</v>
      </c>
      <c r="M24" s="351">
        <v>4</v>
      </c>
      <c r="N24" s="345">
        <v>15</v>
      </c>
      <c r="O24" s="350">
        <v>1</v>
      </c>
      <c r="P24" s="351"/>
      <c r="Q24" s="345">
        <v>1</v>
      </c>
      <c r="R24" s="129"/>
      <c r="S24" s="163" t="s">
        <v>604</v>
      </c>
      <c r="T24" s="164">
        <v>-11</v>
      </c>
      <c r="U24" s="164">
        <v>4</v>
      </c>
      <c r="V24" s="163" t="s">
        <v>604</v>
      </c>
      <c r="W24" s="164">
        <v>-1</v>
      </c>
      <c r="X24" s="164">
        <v>0</v>
      </c>
      <c r="Y24"/>
      <c r="Z24"/>
      <c r="AA24"/>
      <c r="AB24" s="141"/>
      <c r="AC24" s="173">
        <v>462</v>
      </c>
      <c r="AD24" s="173">
        <v>168</v>
      </c>
      <c r="AE24" s="174">
        <v>630</v>
      </c>
      <c r="AF24" s="173">
        <v>42</v>
      </c>
      <c r="AG24" s="173">
        <v>0</v>
      </c>
      <c r="AH24" s="174">
        <v>42</v>
      </c>
      <c r="AI24"/>
      <c r="AJ24"/>
      <c r="AK24"/>
      <c r="AL24" s="337"/>
      <c r="AM24" s="167">
        <v>133</v>
      </c>
      <c r="AN24" s="168">
        <v>0</v>
      </c>
      <c r="AO24" s="167">
        <v>34</v>
      </c>
      <c r="AP24" s="168">
        <v>0</v>
      </c>
      <c r="AQ24" s="169">
        <v>167</v>
      </c>
      <c r="AR24" s="168">
        <v>0</v>
      </c>
      <c r="AS24" s="167">
        <v>7</v>
      </c>
      <c r="AT24" s="168">
        <v>0</v>
      </c>
      <c r="AU24" s="167">
        <v>6</v>
      </c>
      <c r="AV24" s="168">
        <v>0</v>
      </c>
      <c r="AW24" s="169">
        <v>13</v>
      </c>
      <c r="AX24" s="168">
        <v>0</v>
      </c>
    </row>
    <row r="25" spans="2:50" ht="23.25" customHeight="1">
      <c r="B25" s="346" t="s">
        <v>402</v>
      </c>
      <c r="C25" s="347">
        <v>2</v>
      </c>
      <c r="D25" s="347">
        <v>0</v>
      </c>
      <c r="E25" s="347">
        <v>2</v>
      </c>
      <c r="F25" s="348"/>
      <c r="G25" s="339" t="s">
        <v>548</v>
      </c>
      <c r="H25" s="339" t="s">
        <v>547</v>
      </c>
      <c r="I25" s="340" t="s">
        <v>550</v>
      </c>
      <c r="K25" s="342" t="s">
        <v>605</v>
      </c>
      <c r="L25" s="350">
        <v>16</v>
      </c>
      <c r="M25" s="351">
        <v>4</v>
      </c>
      <c r="N25" s="345">
        <v>20</v>
      </c>
      <c r="O25" s="350">
        <v>1</v>
      </c>
      <c r="P25" s="351"/>
      <c r="Q25" s="345">
        <v>1</v>
      </c>
      <c r="R25" s="129"/>
      <c r="S25" s="163" t="s">
        <v>605</v>
      </c>
      <c r="T25" s="164">
        <v>-16</v>
      </c>
      <c r="U25" s="164">
        <v>4</v>
      </c>
      <c r="V25" s="163" t="s">
        <v>605</v>
      </c>
      <c r="W25" s="164">
        <v>-1</v>
      </c>
      <c r="X25" s="164">
        <v>0</v>
      </c>
      <c r="Y25"/>
      <c r="Z25"/>
      <c r="AA25"/>
      <c r="AB25" s="141"/>
      <c r="AC25" s="173">
        <v>688</v>
      </c>
      <c r="AD25" s="173">
        <v>172</v>
      </c>
      <c r="AE25" s="174">
        <v>860</v>
      </c>
      <c r="AF25" s="173">
        <v>43</v>
      </c>
      <c r="AG25" s="173">
        <v>0</v>
      </c>
      <c r="AH25" s="174">
        <v>43</v>
      </c>
      <c r="AI25"/>
      <c r="AJ25"/>
      <c r="AK25"/>
      <c r="AL25" s="337"/>
      <c r="AM25" s="167">
        <v>149</v>
      </c>
      <c r="AN25" s="168">
        <v>0</v>
      </c>
      <c r="AO25" s="167">
        <v>38</v>
      </c>
      <c r="AP25" s="168">
        <v>0</v>
      </c>
      <c r="AQ25" s="169">
        <v>187</v>
      </c>
      <c r="AR25" s="168">
        <v>0</v>
      </c>
      <c r="AS25" s="167">
        <v>8</v>
      </c>
      <c r="AT25" s="168">
        <v>0</v>
      </c>
      <c r="AU25" s="167">
        <v>6</v>
      </c>
      <c r="AV25" s="168">
        <v>0</v>
      </c>
      <c r="AW25" s="169">
        <v>14</v>
      </c>
      <c r="AX25" s="168">
        <v>0</v>
      </c>
    </row>
    <row r="26" spans="2:50" ht="23.25" customHeight="1">
      <c r="B26" s="346" t="s">
        <v>404</v>
      </c>
      <c r="C26" s="347">
        <v>5</v>
      </c>
      <c r="D26" s="347">
        <v>7</v>
      </c>
      <c r="E26" s="347">
        <v>12</v>
      </c>
      <c r="F26" s="348"/>
      <c r="G26" s="339" t="s">
        <v>1454</v>
      </c>
      <c r="H26" s="339" t="s">
        <v>1451</v>
      </c>
      <c r="I26" s="339" t="s">
        <v>1455</v>
      </c>
      <c r="K26" s="342" t="s">
        <v>606</v>
      </c>
      <c r="L26" s="350">
        <v>19</v>
      </c>
      <c r="M26" s="351">
        <v>2</v>
      </c>
      <c r="N26" s="345">
        <v>21</v>
      </c>
      <c r="O26" s="350"/>
      <c r="P26" s="351"/>
      <c r="Q26" s="345"/>
      <c r="R26" s="129"/>
      <c r="S26" s="163" t="s">
        <v>606</v>
      </c>
      <c r="T26" s="164">
        <v>-19</v>
      </c>
      <c r="U26" s="164">
        <v>2</v>
      </c>
      <c r="V26" s="163" t="s">
        <v>606</v>
      </c>
      <c r="W26" s="164">
        <v>0</v>
      </c>
      <c r="X26" s="164">
        <v>0</v>
      </c>
      <c r="Y26"/>
      <c r="Z26"/>
      <c r="AA26"/>
      <c r="AB26" s="141"/>
      <c r="AC26" s="173">
        <v>836</v>
      </c>
      <c r="AD26" s="173">
        <v>88</v>
      </c>
      <c r="AE26" s="174">
        <v>924</v>
      </c>
      <c r="AF26" s="173">
        <v>0</v>
      </c>
      <c r="AG26" s="173">
        <v>0</v>
      </c>
      <c r="AH26" s="174">
        <v>0</v>
      </c>
      <c r="AI26"/>
      <c r="AJ26"/>
      <c r="AK26"/>
      <c r="AL26" s="337"/>
      <c r="AM26" s="167">
        <v>168</v>
      </c>
      <c r="AN26" s="168">
        <v>0</v>
      </c>
      <c r="AO26" s="167">
        <v>40</v>
      </c>
      <c r="AP26" s="168">
        <v>0</v>
      </c>
      <c r="AQ26" s="169">
        <v>208</v>
      </c>
      <c r="AR26" s="168">
        <v>0</v>
      </c>
      <c r="AS26" s="167">
        <v>8</v>
      </c>
      <c r="AT26" s="168">
        <v>0</v>
      </c>
      <c r="AU26" s="167">
        <v>6</v>
      </c>
      <c r="AV26" s="168">
        <v>0</v>
      </c>
      <c r="AW26" s="169">
        <v>14</v>
      </c>
      <c r="AX26" s="168">
        <v>0</v>
      </c>
    </row>
    <row r="27" spans="2:50" ht="23.25" customHeight="1">
      <c r="B27" s="346" t="s">
        <v>405</v>
      </c>
      <c r="C27" s="347">
        <v>12</v>
      </c>
      <c r="D27" s="347">
        <v>5</v>
      </c>
      <c r="E27" s="347">
        <v>17</v>
      </c>
      <c r="F27" s="348"/>
      <c r="G27" s="1986" t="s">
        <v>407</v>
      </c>
      <c r="H27" s="1986"/>
      <c r="I27" s="1986"/>
      <c r="K27" s="342" t="s">
        <v>607</v>
      </c>
      <c r="L27" s="350">
        <v>9</v>
      </c>
      <c r="M27" s="351">
        <v>4</v>
      </c>
      <c r="N27" s="345">
        <v>13</v>
      </c>
      <c r="O27" s="350">
        <v>3</v>
      </c>
      <c r="P27" s="351"/>
      <c r="Q27" s="345">
        <v>3</v>
      </c>
      <c r="R27" s="129"/>
      <c r="S27" s="163" t="s">
        <v>607</v>
      </c>
      <c r="T27" s="164">
        <v>-9</v>
      </c>
      <c r="U27" s="164">
        <v>4</v>
      </c>
      <c r="V27" s="163" t="s">
        <v>607</v>
      </c>
      <c r="W27" s="164">
        <v>-3</v>
      </c>
      <c r="X27" s="164">
        <v>0</v>
      </c>
      <c r="Y27"/>
      <c r="Z27"/>
      <c r="AA27"/>
      <c r="AB27" s="141"/>
      <c r="AC27" s="173">
        <v>405</v>
      </c>
      <c r="AD27" s="173">
        <v>180</v>
      </c>
      <c r="AE27" s="174">
        <v>585</v>
      </c>
      <c r="AF27" s="173">
        <v>135</v>
      </c>
      <c r="AG27" s="173">
        <v>0</v>
      </c>
      <c r="AH27" s="174">
        <v>135</v>
      </c>
      <c r="AI27"/>
      <c r="AJ27"/>
      <c r="AK27"/>
      <c r="AL27" s="337"/>
      <c r="AM27" s="167">
        <v>177</v>
      </c>
      <c r="AN27" s="168">
        <v>0</v>
      </c>
      <c r="AO27" s="167">
        <v>44</v>
      </c>
      <c r="AP27" s="168">
        <v>0</v>
      </c>
      <c r="AQ27" s="169">
        <v>221</v>
      </c>
      <c r="AR27" s="168">
        <v>0</v>
      </c>
      <c r="AS27" s="167">
        <v>11</v>
      </c>
      <c r="AT27" s="168">
        <v>0</v>
      </c>
      <c r="AU27" s="167">
        <v>6</v>
      </c>
      <c r="AV27" s="168">
        <v>0</v>
      </c>
      <c r="AW27" s="169">
        <v>17</v>
      </c>
      <c r="AX27" s="168">
        <v>0</v>
      </c>
    </row>
    <row r="28" spans="2:50" ht="23.25" customHeight="1">
      <c r="B28" s="346" t="s">
        <v>406</v>
      </c>
      <c r="C28" s="347">
        <v>10</v>
      </c>
      <c r="D28" s="347">
        <v>4</v>
      </c>
      <c r="E28" s="347">
        <v>14</v>
      </c>
      <c r="F28" s="348"/>
      <c r="G28" s="339" t="s">
        <v>548</v>
      </c>
      <c r="H28" s="339" t="s">
        <v>547</v>
      </c>
      <c r="I28" s="340" t="s">
        <v>550</v>
      </c>
      <c r="K28" s="342" t="s">
        <v>608</v>
      </c>
      <c r="L28" s="350">
        <v>18</v>
      </c>
      <c r="M28" s="351">
        <v>4</v>
      </c>
      <c r="N28" s="345">
        <v>22</v>
      </c>
      <c r="O28" s="350">
        <v>2</v>
      </c>
      <c r="P28" s="351"/>
      <c r="Q28" s="345">
        <v>2</v>
      </c>
      <c r="R28" s="129"/>
      <c r="S28" s="163" t="s">
        <v>608</v>
      </c>
      <c r="T28" s="164">
        <v>-18</v>
      </c>
      <c r="U28" s="164">
        <v>4</v>
      </c>
      <c r="V28" s="163" t="s">
        <v>608</v>
      </c>
      <c r="W28" s="164">
        <v>-2</v>
      </c>
      <c r="X28" s="164">
        <v>0</v>
      </c>
      <c r="Y28"/>
      <c r="Z28"/>
      <c r="AA28"/>
      <c r="AB28" s="141"/>
      <c r="AC28" s="173">
        <v>828</v>
      </c>
      <c r="AD28" s="173">
        <v>184</v>
      </c>
      <c r="AE28" s="174">
        <v>1012</v>
      </c>
      <c r="AF28" s="173">
        <v>92</v>
      </c>
      <c r="AG28" s="173">
        <v>0</v>
      </c>
      <c r="AH28" s="174">
        <v>92</v>
      </c>
      <c r="AI28"/>
      <c r="AJ28"/>
      <c r="AK28"/>
      <c r="AL28" s="337"/>
      <c r="AM28" s="167">
        <v>195</v>
      </c>
      <c r="AN28" s="168">
        <v>0</v>
      </c>
      <c r="AO28" s="167">
        <v>48</v>
      </c>
      <c r="AP28" s="168">
        <v>46.5</v>
      </c>
      <c r="AQ28" s="169">
        <v>243</v>
      </c>
      <c r="AR28" s="168">
        <v>0</v>
      </c>
      <c r="AS28" s="167">
        <v>13</v>
      </c>
      <c r="AT28" s="168">
        <v>0</v>
      </c>
      <c r="AU28" s="167">
        <v>6</v>
      </c>
      <c r="AV28" s="168">
        <v>0</v>
      </c>
      <c r="AW28" s="169">
        <v>19</v>
      </c>
      <c r="AX28" s="168">
        <v>0</v>
      </c>
    </row>
    <row r="29" spans="2:50" ht="23.25" customHeight="1">
      <c r="B29" s="346" t="s">
        <v>408</v>
      </c>
      <c r="C29" s="347">
        <v>9</v>
      </c>
      <c r="D29" s="347">
        <v>2</v>
      </c>
      <c r="E29" s="347">
        <v>11</v>
      </c>
      <c r="F29" s="348"/>
      <c r="G29" s="339" t="s">
        <v>1456</v>
      </c>
      <c r="H29" s="339" t="s">
        <v>1443</v>
      </c>
      <c r="I29" s="339" t="s">
        <v>1457</v>
      </c>
      <c r="K29" s="342" t="s">
        <v>609</v>
      </c>
      <c r="L29" s="350">
        <v>16</v>
      </c>
      <c r="M29" s="351">
        <v>2</v>
      </c>
      <c r="N29" s="345">
        <v>18</v>
      </c>
      <c r="O29" s="350"/>
      <c r="P29" s="351">
        <v>1</v>
      </c>
      <c r="Q29" s="345">
        <v>1</v>
      </c>
      <c r="R29" s="129"/>
      <c r="S29" s="163" t="s">
        <v>609</v>
      </c>
      <c r="T29" s="164">
        <v>-16</v>
      </c>
      <c r="U29" s="164">
        <v>2</v>
      </c>
      <c r="V29" s="163" t="s">
        <v>609</v>
      </c>
      <c r="W29" s="164">
        <v>0</v>
      </c>
      <c r="X29" s="164">
        <v>1</v>
      </c>
      <c r="Y29"/>
      <c r="Z29"/>
      <c r="AA29"/>
      <c r="AB29" s="141"/>
      <c r="AC29" s="173">
        <v>752</v>
      </c>
      <c r="AD29" s="173">
        <v>94</v>
      </c>
      <c r="AE29" s="174">
        <v>846</v>
      </c>
      <c r="AF29" s="173">
        <v>0</v>
      </c>
      <c r="AG29" s="173">
        <v>47</v>
      </c>
      <c r="AH29" s="174">
        <v>47</v>
      </c>
      <c r="AI29"/>
      <c r="AJ29"/>
      <c r="AK29"/>
      <c r="AL29" s="337"/>
      <c r="AM29" s="167">
        <v>211</v>
      </c>
      <c r="AN29" s="168">
        <v>0</v>
      </c>
      <c r="AO29" s="167">
        <v>50</v>
      </c>
      <c r="AP29" s="168">
        <v>0</v>
      </c>
      <c r="AQ29" s="169">
        <v>261</v>
      </c>
      <c r="AR29" s="168">
        <v>0</v>
      </c>
      <c r="AS29" s="167">
        <v>13</v>
      </c>
      <c r="AT29" s="168">
        <v>0</v>
      </c>
      <c r="AU29" s="167">
        <v>7</v>
      </c>
      <c r="AV29" s="168">
        <v>0</v>
      </c>
      <c r="AW29" s="169">
        <v>20</v>
      </c>
      <c r="AX29" s="168">
        <v>0</v>
      </c>
    </row>
    <row r="30" spans="2:50" ht="23.25" customHeight="1">
      <c r="B30" s="354" t="s">
        <v>409</v>
      </c>
      <c r="C30" s="347">
        <v>0</v>
      </c>
      <c r="D30" s="347">
        <v>1</v>
      </c>
      <c r="E30" s="347">
        <v>1</v>
      </c>
      <c r="F30" s="348"/>
      <c r="G30" s="348"/>
      <c r="H30" s="348"/>
      <c r="I30" s="348"/>
      <c r="K30" s="342" t="s">
        <v>610</v>
      </c>
      <c r="L30" s="350">
        <v>15</v>
      </c>
      <c r="M30" s="351">
        <v>5</v>
      </c>
      <c r="N30" s="345">
        <v>20</v>
      </c>
      <c r="O30" s="350"/>
      <c r="P30" s="351">
        <v>2</v>
      </c>
      <c r="Q30" s="345">
        <v>2</v>
      </c>
      <c r="R30" s="129"/>
      <c r="S30" s="163" t="s">
        <v>610</v>
      </c>
      <c r="T30" s="164">
        <v>-15</v>
      </c>
      <c r="U30" s="164">
        <v>5</v>
      </c>
      <c r="V30" s="163" t="s">
        <v>610</v>
      </c>
      <c r="W30" s="164">
        <v>0</v>
      </c>
      <c r="X30" s="164">
        <v>2</v>
      </c>
      <c r="Y30"/>
      <c r="Z30"/>
      <c r="AA30"/>
      <c r="AB30" s="141"/>
      <c r="AC30" s="173">
        <v>720</v>
      </c>
      <c r="AD30" s="173">
        <v>240</v>
      </c>
      <c r="AE30" s="174">
        <v>960</v>
      </c>
      <c r="AF30" s="173">
        <v>0</v>
      </c>
      <c r="AG30" s="173">
        <v>96</v>
      </c>
      <c r="AH30" s="174">
        <v>96</v>
      </c>
      <c r="AI30"/>
      <c r="AJ30"/>
      <c r="AK30"/>
      <c r="AL30" s="337"/>
      <c r="AM30" s="167">
        <v>226</v>
      </c>
      <c r="AN30" s="168">
        <v>0</v>
      </c>
      <c r="AO30" s="167">
        <v>55</v>
      </c>
      <c r="AP30" s="168">
        <v>0</v>
      </c>
      <c r="AQ30" s="169">
        <v>281</v>
      </c>
      <c r="AR30" s="168">
        <v>48.86</v>
      </c>
      <c r="AS30" s="167">
        <v>13</v>
      </c>
      <c r="AT30" s="168">
        <v>0</v>
      </c>
      <c r="AU30" s="167">
        <v>9</v>
      </c>
      <c r="AV30" s="168">
        <v>48.875</v>
      </c>
      <c r="AW30" s="169">
        <v>22</v>
      </c>
      <c r="AX30" s="168">
        <v>0</v>
      </c>
    </row>
    <row r="31" spans="2:50" ht="23.25" customHeight="1">
      <c r="B31" s="355" t="s">
        <v>550</v>
      </c>
      <c r="C31" s="356">
        <v>44</v>
      </c>
      <c r="D31" s="356">
        <v>25</v>
      </c>
      <c r="E31" s="356">
        <v>69</v>
      </c>
      <c r="F31" s="348"/>
      <c r="G31" s="348"/>
      <c r="H31" s="348"/>
      <c r="I31" s="348"/>
      <c r="K31" s="342" t="s">
        <v>611</v>
      </c>
      <c r="L31" s="350">
        <v>23</v>
      </c>
      <c r="M31" s="351">
        <v>2</v>
      </c>
      <c r="N31" s="345">
        <v>25</v>
      </c>
      <c r="O31" s="350"/>
      <c r="P31" s="351">
        <v>4</v>
      </c>
      <c r="Q31" s="345">
        <v>4</v>
      </c>
      <c r="R31" s="129"/>
      <c r="S31" s="163" t="s">
        <v>611</v>
      </c>
      <c r="T31" s="164">
        <v>-23</v>
      </c>
      <c r="U31" s="164">
        <v>2</v>
      </c>
      <c r="V31" s="163" t="s">
        <v>611</v>
      </c>
      <c r="W31" s="164">
        <v>0</v>
      </c>
      <c r="X31" s="164">
        <v>4</v>
      </c>
      <c r="Y31"/>
      <c r="Z31"/>
      <c r="AA31"/>
      <c r="AB31" s="141"/>
      <c r="AC31" s="173">
        <v>1127</v>
      </c>
      <c r="AD31" s="173">
        <v>98</v>
      </c>
      <c r="AE31" s="174">
        <v>1225</v>
      </c>
      <c r="AF31" s="173">
        <v>0</v>
      </c>
      <c r="AG31" s="173">
        <v>196</v>
      </c>
      <c r="AH31" s="174">
        <v>196</v>
      </c>
      <c r="AI31"/>
      <c r="AJ31"/>
      <c r="AK31"/>
      <c r="AL31" s="337"/>
      <c r="AM31" s="167">
        <v>249</v>
      </c>
      <c r="AN31" s="168">
        <v>49.264705882352942</v>
      </c>
      <c r="AO31" s="167">
        <v>57</v>
      </c>
      <c r="AP31" s="168">
        <v>0</v>
      </c>
      <c r="AQ31" s="169">
        <v>306</v>
      </c>
      <c r="AR31" s="168">
        <v>0</v>
      </c>
      <c r="AS31" s="167">
        <v>13</v>
      </c>
      <c r="AT31" s="168">
        <v>0</v>
      </c>
      <c r="AU31" s="167">
        <v>13</v>
      </c>
      <c r="AV31" s="168">
        <v>0</v>
      </c>
      <c r="AW31" s="169">
        <v>26</v>
      </c>
      <c r="AX31" s="168">
        <v>0</v>
      </c>
    </row>
    <row r="32" spans="2:50" ht="23.25" customHeight="1">
      <c r="B32" s="318" t="s">
        <v>1165</v>
      </c>
      <c r="C32" s="357"/>
      <c r="D32" s="357"/>
      <c r="E32" s="357"/>
      <c r="F32" s="348"/>
      <c r="G32" s="348"/>
      <c r="H32" s="348"/>
      <c r="I32" s="348"/>
      <c r="K32" s="342" t="s">
        <v>612</v>
      </c>
      <c r="L32" s="350">
        <v>17</v>
      </c>
      <c r="M32" s="351">
        <v>6</v>
      </c>
      <c r="N32" s="345">
        <v>23</v>
      </c>
      <c r="O32" s="350">
        <v>4</v>
      </c>
      <c r="P32" s="351">
        <v>1</v>
      </c>
      <c r="Q32" s="345">
        <v>5</v>
      </c>
      <c r="R32" s="129"/>
      <c r="S32" s="163" t="s">
        <v>612</v>
      </c>
      <c r="T32" s="164">
        <v>-17</v>
      </c>
      <c r="U32" s="164">
        <v>6</v>
      </c>
      <c r="V32" s="163" t="s">
        <v>612</v>
      </c>
      <c r="W32" s="164">
        <v>-4</v>
      </c>
      <c r="X32" s="164">
        <v>1</v>
      </c>
      <c r="Y32"/>
      <c r="Z32"/>
      <c r="AA32"/>
      <c r="AB32" s="141"/>
      <c r="AC32" s="173">
        <v>850</v>
      </c>
      <c r="AD32" s="173">
        <v>300</v>
      </c>
      <c r="AE32" s="174">
        <v>1150</v>
      </c>
      <c r="AF32" s="173">
        <v>200</v>
      </c>
      <c r="AG32" s="173">
        <v>50</v>
      </c>
      <c r="AH32" s="174">
        <v>250</v>
      </c>
      <c r="AI32"/>
      <c r="AJ32"/>
      <c r="AK32"/>
      <c r="AL32" s="337"/>
      <c r="AM32" s="167">
        <v>266</v>
      </c>
      <c r="AN32" s="168">
        <v>0</v>
      </c>
      <c r="AO32" s="167">
        <v>63</v>
      </c>
      <c r="AP32" s="168">
        <v>0</v>
      </c>
      <c r="AQ32" s="169">
        <v>329</v>
      </c>
      <c r="AR32" s="168">
        <v>0</v>
      </c>
      <c r="AS32" s="167">
        <v>17</v>
      </c>
      <c r="AT32" s="168">
        <v>0</v>
      </c>
      <c r="AU32" s="167">
        <v>14</v>
      </c>
      <c r="AV32" s="168">
        <v>0</v>
      </c>
      <c r="AW32" s="169">
        <v>31</v>
      </c>
      <c r="AX32" s="168">
        <v>0</v>
      </c>
    </row>
    <row r="33" spans="2:50" ht="23.25" customHeight="1">
      <c r="B33" s="358"/>
      <c r="C33" s="86"/>
      <c r="D33"/>
      <c r="E33"/>
      <c r="F33" s="357"/>
      <c r="G33"/>
      <c r="H33"/>
      <c r="I33"/>
      <c r="K33" s="342" t="s">
        <v>613</v>
      </c>
      <c r="L33" s="350">
        <v>27</v>
      </c>
      <c r="M33" s="351">
        <v>2</v>
      </c>
      <c r="N33" s="345">
        <v>29</v>
      </c>
      <c r="O33" s="350"/>
      <c r="P33" s="351">
        <v>2</v>
      </c>
      <c r="Q33" s="345">
        <v>2</v>
      </c>
      <c r="R33" s="129"/>
      <c r="S33" s="163" t="s">
        <v>613</v>
      </c>
      <c r="T33" s="164">
        <v>-27</v>
      </c>
      <c r="U33" s="164">
        <v>2</v>
      </c>
      <c r="V33" s="163" t="s">
        <v>613</v>
      </c>
      <c r="W33" s="164">
        <v>0</v>
      </c>
      <c r="X33" s="164">
        <v>2</v>
      </c>
      <c r="Y33"/>
      <c r="Z33"/>
      <c r="AA33"/>
      <c r="AB33" s="141"/>
      <c r="AC33" s="173">
        <v>1377</v>
      </c>
      <c r="AD33" s="173">
        <v>102</v>
      </c>
      <c r="AE33" s="174">
        <v>1479</v>
      </c>
      <c r="AF33" s="173">
        <v>0</v>
      </c>
      <c r="AG33" s="173">
        <v>102</v>
      </c>
      <c r="AH33" s="174">
        <v>102</v>
      </c>
      <c r="AI33"/>
      <c r="AJ33"/>
      <c r="AK33"/>
      <c r="AL33" s="337"/>
      <c r="AM33" s="167">
        <v>293</v>
      </c>
      <c r="AN33" s="168">
        <v>0</v>
      </c>
      <c r="AO33" s="167">
        <v>65</v>
      </c>
      <c r="AP33" s="168">
        <v>0</v>
      </c>
      <c r="AQ33" s="169">
        <v>358</v>
      </c>
      <c r="AR33" s="168">
        <v>0</v>
      </c>
      <c r="AS33" s="167">
        <v>17</v>
      </c>
      <c r="AT33" s="168">
        <v>0</v>
      </c>
      <c r="AU33" s="167">
        <v>16</v>
      </c>
      <c r="AV33" s="168">
        <v>0</v>
      </c>
      <c r="AW33" s="169">
        <v>33</v>
      </c>
      <c r="AX33" s="168">
        <v>51.5</v>
      </c>
    </row>
    <row r="34" spans="2:50" ht="23.25" customHeight="1">
      <c r="B34"/>
      <c r="C34"/>
      <c r="D34"/>
      <c r="E34"/>
      <c r="F34"/>
      <c r="G34"/>
      <c r="H34"/>
      <c r="I34"/>
      <c r="K34" s="342" t="s">
        <v>614</v>
      </c>
      <c r="L34" s="350">
        <v>24</v>
      </c>
      <c r="M34" s="351">
        <v>4</v>
      </c>
      <c r="N34" s="345">
        <v>28</v>
      </c>
      <c r="O34" s="350">
        <v>2</v>
      </c>
      <c r="P34" s="351">
        <v>1</v>
      </c>
      <c r="Q34" s="345">
        <v>3</v>
      </c>
      <c r="R34" s="129"/>
      <c r="S34" s="163" t="s">
        <v>614</v>
      </c>
      <c r="T34" s="164">
        <v>-24</v>
      </c>
      <c r="U34" s="164">
        <v>4</v>
      </c>
      <c r="V34" s="163" t="s">
        <v>614</v>
      </c>
      <c r="W34" s="164">
        <v>-2</v>
      </c>
      <c r="X34" s="164">
        <v>1</v>
      </c>
      <c r="Y34"/>
      <c r="Z34"/>
      <c r="AA34"/>
      <c r="AB34" s="141"/>
      <c r="AC34" s="173">
        <v>1248</v>
      </c>
      <c r="AD34" s="173">
        <v>208</v>
      </c>
      <c r="AE34" s="174">
        <v>1456</v>
      </c>
      <c r="AF34" s="173">
        <v>104</v>
      </c>
      <c r="AG34" s="173">
        <v>52</v>
      </c>
      <c r="AH34" s="174">
        <v>156</v>
      </c>
      <c r="AI34"/>
      <c r="AJ34"/>
      <c r="AK34"/>
      <c r="AL34" s="337"/>
      <c r="AM34" s="167">
        <v>317</v>
      </c>
      <c r="AN34" s="168">
        <v>0</v>
      </c>
      <c r="AO34" s="167">
        <v>69</v>
      </c>
      <c r="AP34" s="168">
        <v>0</v>
      </c>
      <c r="AQ34" s="169">
        <v>386</v>
      </c>
      <c r="AR34" s="168">
        <v>0</v>
      </c>
      <c r="AS34" s="167">
        <v>19</v>
      </c>
      <c r="AT34" s="168">
        <v>52.75</v>
      </c>
      <c r="AU34" s="167">
        <v>17</v>
      </c>
      <c r="AV34" s="168">
        <v>0</v>
      </c>
      <c r="AW34" s="169">
        <v>36</v>
      </c>
      <c r="AX34" s="168">
        <v>0</v>
      </c>
    </row>
    <row r="35" spans="2:50" ht="23.25" customHeight="1">
      <c r="B35"/>
      <c r="C35"/>
      <c r="D35"/>
      <c r="E35"/>
      <c r="F35"/>
      <c r="G35"/>
      <c r="H35"/>
      <c r="I35"/>
      <c r="K35" s="342" t="s">
        <v>615</v>
      </c>
      <c r="L35" s="350">
        <v>16</v>
      </c>
      <c r="M35" s="351">
        <v>9</v>
      </c>
      <c r="N35" s="345">
        <v>25</v>
      </c>
      <c r="O35" s="350">
        <v>4</v>
      </c>
      <c r="P35" s="351"/>
      <c r="Q35" s="345">
        <v>4</v>
      </c>
      <c r="R35" s="129"/>
      <c r="S35" s="163" t="s">
        <v>615</v>
      </c>
      <c r="T35" s="164">
        <v>-16</v>
      </c>
      <c r="U35" s="164">
        <v>9</v>
      </c>
      <c r="V35" s="163" t="s">
        <v>615</v>
      </c>
      <c r="W35" s="164">
        <v>-4</v>
      </c>
      <c r="X35" s="164">
        <v>0</v>
      </c>
      <c r="Y35"/>
      <c r="Z35"/>
      <c r="AA35"/>
      <c r="AB35" s="141"/>
      <c r="AC35" s="173">
        <v>848</v>
      </c>
      <c r="AD35" s="173">
        <v>477</v>
      </c>
      <c r="AE35" s="174">
        <v>1325</v>
      </c>
      <c r="AF35" s="173">
        <v>212</v>
      </c>
      <c r="AG35" s="173">
        <v>0</v>
      </c>
      <c r="AH35" s="174">
        <v>212</v>
      </c>
      <c r="AI35"/>
      <c r="AJ35"/>
      <c r="AK35"/>
      <c r="AL35" s="337"/>
      <c r="AM35" s="167">
        <v>333</v>
      </c>
      <c r="AN35" s="168">
        <v>0</v>
      </c>
      <c r="AO35" s="167">
        <v>78</v>
      </c>
      <c r="AP35" s="168">
        <v>0</v>
      </c>
      <c r="AQ35" s="169">
        <v>411</v>
      </c>
      <c r="AR35" s="168">
        <v>0</v>
      </c>
      <c r="AS35" s="167">
        <v>23</v>
      </c>
      <c r="AT35" s="168">
        <v>0</v>
      </c>
      <c r="AU35" s="167">
        <v>17</v>
      </c>
      <c r="AV35" s="168">
        <v>0</v>
      </c>
      <c r="AW35" s="169">
        <v>40</v>
      </c>
      <c r="AX35" s="168">
        <v>0</v>
      </c>
    </row>
    <row r="36" spans="2:50" ht="23.25" customHeight="1">
      <c r="B36"/>
      <c r="C36"/>
      <c r="D36"/>
      <c r="E36"/>
      <c r="F36"/>
      <c r="G36"/>
      <c r="H36"/>
      <c r="I36"/>
      <c r="K36" s="342" t="s">
        <v>616</v>
      </c>
      <c r="L36" s="350">
        <v>22</v>
      </c>
      <c r="M36" s="351">
        <v>5</v>
      </c>
      <c r="N36" s="345">
        <v>27</v>
      </c>
      <c r="O36" s="350">
        <v>2</v>
      </c>
      <c r="P36" s="351">
        <v>1</v>
      </c>
      <c r="Q36" s="345">
        <v>3</v>
      </c>
      <c r="R36" s="129"/>
      <c r="S36" s="163" t="s">
        <v>616</v>
      </c>
      <c r="T36" s="164">
        <v>-22</v>
      </c>
      <c r="U36" s="164">
        <v>5</v>
      </c>
      <c r="V36" s="163" t="s">
        <v>616</v>
      </c>
      <c r="W36" s="164">
        <v>-2</v>
      </c>
      <c r="X36" s="164">
        <v>1</v>
      </c>
      <c r="Y36"/>
      <c r="Z36"/>
      <c r="AA36"/>
      <c r="AB36" s="141"/>
      <c r="AC36" s="173">
        <v>1188</v>
      </c>
      <c r="AD36" s="173">
        <v>270</v>
      </c>
      <c r="AE36" s="174">
        <v>1458</v>
      </c>
      <c r="AF36" s="173">
        <v>108</v>
      </c>
      <c r="AG36" s="173">
        <v>54</v>
      </c>
      <c r="AH36" s="174">
        <v>162</v>
      </c>
      <c r="AI36"/>
      <c r="AJ36"/>
      <c r="AK36"/>
      <c r="AL36" s="337"/>
      <c r="AM36" s="167">
        <v>355</v>
      </c>
      <c r="AN36" s="168">
        <v>0</v>
      </c>
      <c r="AO36" s="167">
        <v>83</v>
      </c>
      <c r="AP36" s="168">
        <v>0</v>
      </c>
      <c r="AQ36" s="169">
        <v>438</v>
      </c>
      <c r="AR36" s="168">
        <v>0</v>
      </c>
      <c r="AS36" s="167">
        <v>25</v>
      </c>
      <c r="AT36" s="168">
        <v>0</v>
      </c>
      <c r="AU36" s="167">
        <v>18</v>
      </c>
      <c r="AV36" s="168">
        <v>0</v>
      </c>
      <c r="AW36" s="169">
        <v>43</v>
      </c>
      <c r="AX36" s="168">
        <v>0</v>
      </c>
    </row>
    <row r="37" spans="2:50" ht="23.25" customHeight="1">
      <c r="B37"/>
      <c r="C37"/>
      <c r="D37"/>
      <c r="E37"/>
      <c r="F37"/>
      <c r="G37"/>
      <c r="H37"/>
      <c r="I37"/>
      <c r="K37" s="342" t="s">
        <v>617</v>
      </c>
      <c r="L37" s="350">
        <v>20</v>
      </c>
      <c r="M37" s="351">
        <v>3</v>
      </c>
      <c r="N37" s="345">
        <v>23</v>
      </c>
      <c r="O37" s="350">
        <v>3</v>
      </c>
      <c r="P37" s="351">
        <v>1</v>
      </c>
      <c r="Q37" s="345">
        <v>4</v>
      </c>
      <c r="R37" s="129"/>
      <c r="S37" s="163" t="s">
        <v>617</v>
      </c>
      <c r="T37" s="164">
        <v>-20</v>
      </c>
      <c r="U37" s="164">
        <v>3</v>
      </c>
      <c r="V37" s="163" t="s">
        <v>617</v>
      </c>
      <c r="W37" s="164">
        <v>-3</v>
      </c>
      <c r="X37" s="164">
        <v>1</v>
      </c>
      <c r="Y37"/>
      <c r="Z37"/>
      <c r="AA37"/>
      <c r="AB37" s="141"/>
      <c r="AC37" s="173">
        <v>1100</v>
      </c>
      <c r="AD37" s="173">
        <v>165</v>
      </c>
      <c r="AE37" s="174">
        <v>1265</v>
      </c>
      <c r="AF37" s="173">
        <v>165</v>
      </c>
      <c r="AG37" s="173">
        <v>55</v>
      </c>
      <c r="AH37" s="174">
        <v>220</v>
      </c>
      <c r="AI37"/>
      <c r="AJ37"/>
      <c r="AK37"/>
      <c r="AL37" s="337"/>
      <c r="AM37" s="167">
        <v>375</v>
      </c>
      <c r="AN37" s="168">
        <v>0</v>
      </c>
      <c r="AO37" s="167">
        <v>86</v>
      </c>
      <c r="AP37" s="168">
        <v>0</v>
      </c>
      <c r="AQ37" s="169">
        <v>461</v>
      </c>
      <c r="AR37" s="168">
        <v>0</v>
      </c>
      <c r="AS37" s="167">
        <v>28</v>
      </c>
      <c r="AT37" s="168">
        <v>0</v>
      </c>
      <c r="AU37" s="167">
        <v>19</v>
      </c>
      <c r="AV37" s="168">
        <v>0</v>
      </c>
      <c r="AW37" s="169">
        <v>47</v>
      </c>
      <c r="AX37" s="168">
        <v>0</v>
      </c>
    </row>
    <row r="38" spans="2:50" ht="23.25" customHeight="1">
      <c r="B38"/>
      <c r="C38"/>
      <c r="D38"/>
      <c r="E38"/>
      <c r="F38"/>
      <c r="G38"/>
      <c r="H38"/>
      <c r="I38"/>
      <c r="K38" s="342" t="s">
        <v>618</v>
      </c>
      <c r="L38" s="350">
        <v>20</v>
      </c>
      <c r="M38" s="351">
        <v>5</v>
      </c>
      <c r="N38" s="345">
        <v>25</v>
      </c>
      <c r="O38" s="350">
        <v>1</v>
      </c>
      <c r="P38" s="351"/>
      <c r="Q38" s="345">
        <v>1</v>
      </c>
      <c r="R38" s="129"/>
      <c r="S38" s="163" t="s">
        <v>618</v>
      </c>
      <c r="T38" s="164">
        <v>-20</v>
      </c>
      <c r="U38" s="164">
        <v>5</v>
      </c>
      <c r="V38" s="163" t="s">
        <v>618</v>
      </c>
      <c r="W38" s="164">
        <v>-1</v>
      </c>
      <c r="X38" s="164">
        <v>0</v>
      </c>
      <c r="Y38"/>
      <c r="Z38"/>
      <c r="AA38"/>
      <c r="AB38" s="141"/>
      <c r="AC38" s="173">
        <v>1120</v>
      </c>
      <c r="AD38" s="173">
        <v>280</v>
      </c>
      <c r="AE38" s="174">
        <v>1400</v>
      </c>
      <c r="AF38" s="173">
        <v>56</v>
      </c>
      <c r="AG38" s="173">
        <v>0</v>
      </c>
      <c r="AH38" s="174">
        <v>56</v>
      </c>
      <c r="AI38"/>
      <c r="AJ38"/>
      <c r="AK38"/>
      <c r="AL38" s="337"/>
      <c r="AM38" s="167">
        <v>395</v>
      </c>
      <c r="AN38" s="168">
        <v>0</v>
      </c>
      <c r="AO38" s="167">
        <v>91</v>
      </c>
      <c r="AP38" s="168">
        <v>0</v>
      </c>
      <c r="AQ38" s="169">
        <v>486</v>
      </c>
      <c r="AR38" s="168">
        <v>0</v>
      </c>
      <c r="AS38" s="167">
        <v>29</v>
      </c>
      <c r="AT38" s="168">
        <v>0</v>
      </c>
      <c r="AU38" s="167">
        <v>19</v>
      </c>
      <c r="AV38" s="168">
        <v>0</v>
      </c>
      <c r="AW38" s="169">
        <v>48</v>
      </c>
      <c r="AX38" s="168">
        <v>0</v>
      </c>
    </row>
    <row r="39" spans="2:50" ht="23.25" customHeight="1">
      <c r="B39"/>
      <c r="C39"/>
      <c r="D39"/>
      <c r="E39"/>
      <c r="F39"/>
      <c r="G39"/>
      <c r="H39"/>
      <c r="I39"/>
      <c r="K39" s="342" t="s">
        <v>619</v>
      </c>
      <c r="L39" s="350">
        <v>24</v>
      </c>
      <c r="M39" s="351">
        <v>2</v>
      </c>
      <c r="N39" s="345">
        <v>26</v>
      </c>
      <c r="O39" s="350">
        <v>3</v>
      </c>
      <c r="P39" s="351">
        <v>1</v>
      </c>
      <c r="Q39" s="345">
        <v>4</v>
      </c>
      <c r="R39" s="129"/>
      <c r="S39" s="163" t="s">
        <v>619</v>
      </c>
      <c r="T39" s="164">
        <v>-24</v>
      </c>
      <c r="U39" s="164">
        <v>2</v>
      </c>
      <c r="V39" s="163" t="s">
        <v>619</v>
      </c>
      <c r="W39" s="164">
        <v>-3</v>
      </c>
      <c r="X39" s="164">
        <v>1</v>
      </c>
      <c r="Y39"/>
      <c r="Z39"/>
      <c r="AA39"/>
      <c r="AB39" s="141"/>
      <c r="AC39" s="173">
        <v>1368</v>
      </c>
      <c r="AD39" s="173">
        <v>114</v>
      </c>
      <c r="AE39" s="174">
        <v>1482</v>
      </c>
      <c r="AF39" s="173">
        <v>171</v>
      </c>
      <c r="AG39" s="173">
        <v>57</v>
      </c>
      <c r="AH39" s="174">
        <v>228</v>
      </c>
      <c r="AI39"/>
      <c r="AJ39"/>
      <c r="AK39"/>
      <c r="AL39" s="337"/>
      <c r="AM39" s="167">
        <v>419</v>
      </c>
      <c r="AN39" s="168">
        <v>0</v>
      </c>
      <c r="AO39" s="167">
        <v>93</v>
      </c>
      <c r="AP39" s="168">
        <v>0</v>
      </c>
      <c r="AQ39" s="169">
        <v>512</v>
      </c>
      <c r="AR39" s="168">
        <v>0</v>
      </c>
      <c r="AS39" s="167">
        <v>32</v>
      </c>
      <c r="AT39" s="168">
        <v>0</v>
      </c>
      <c r="AU39" s="167">
        <v>20</v>
      </c>
      <c r="AV39" s="168">
        <v>0</v>
      </c>
      <c r="AW39" s="169">
        <v>52</v>
      </c>
      <c r="AX39" s="168">
        <v>0</v>
      </c>
    </row>
    <row r="40" spans="2:50" ht="23.25" customHeight="1">
      <c r="B40"/>
      <c r="C40"/>
      <c r="D40"/>
      <c r="E40"/>
      <c r="F40"/>
      <c r="G40"/>
      <c r="H40"/>
      <c r="I40"/>
      <c r="K40" s="342" t="s">
        <v>620</v>
      </c>
      <c r="L40" s="350">
        <v>12</v>
      </c>
      <c r="M40" s="351"/>
      <c r="N40" s="345">
        <v>12</v>
      </c>
      <c r="O40" s="350">
        <v>2</v>
      </c>
      <c r="P40" s="351">
        <v>2</v>
      </c>
      <c r="Q40" s="345">
        <v>4</v>
      </c>
      <c r="R40" s="129"/>
      <c r="S40" s="163" t="s">
        <v>620</v>
      </c>
      <c r="T40" s="164">
        <v>-12</v>
      </c>
      <c r="U40" s="164">
        <v>0</v>
      </c>
      <c r="V40" s="163" t="s">
        <v>620</v>
      </c>
      <c r="W40" s="164">
        <v>-2</v>
      </c>
      <c r="X40" s="164">
        <v>2</v>
      </c>
      <c r="Y40"/>
      <c r="Z40"/>
      <c r="AA40"/>
      <c r="AB40" s="141"/>
      <c r="AC40" s="173">
        <v>696</v>
      </c>
      <c r="AD40" s="173">
        <v>0</v>
      </c>
      <c r="AE40" s="174">
        <v>696</v>
      </c>
      <c r="AF40" s="173">
        <v>116</v>
      </c>
      <c r="AG40" s="173">
        <v>116</v>
      </c>
      <c r="AH40" s="174">
        <v>232</v>
      </c>
      <c r="AI40"/>
      <c r="AJ40"/>
      <c r="AK40"/>
      <c r="AL40" s="337"/>
      <c r="AM40" s="167">
        <v>431</v>
      </c>
      <c r="AN40" s="168">
        <v>0</v>
      </c>
      <c r="AO40" s="167">
        <v>93</v>
      </c>
      <c r="AP40" s="168">
        <v>0</v>
      </c>
      <c r="AQ40" s="169">
        <v>524</v>
      </c>
      <c r="AR40" s="168">
        <v>0</v>
      </c>
      <c r="AS40" s="167">
        <v>34</v>
      </c>
      <c r="AT40" s="168">
        <v>0</v>
      </c>
      <c r="AU40" s="167">
        <v>22</v>
      </c>
      <c r="AV40" s="168">
        <v>0</v>
      </c>
      <c r="AW40" s="169">
        <v>56</v>
      </c>
      <c r="AX40" s="168">
        <v>0</v>
      </c>
    </row>
    <row r="41" spans="2:50" ht="23.25" customHeight="1">
      <c r="B41"/>
      <c r="C41"/>
      <c r="D41"/>
      <c r="E41"/>
      <c r="F41"/>
      <c r="G41"/>
      <c r="H41"/>
      <c r="I41"/>
      <c r="K41" s="342" t="s">
        <v>621</v>
      </c>
      <c r="L41" s="350">
        <v>16</v>
      </c>
      <c r="M41" s="351">
        <v>3</v>
      </c>
      <c r="N41" s="345">
        <v>19</v>
      </c>
      <c r="O41" s="350">
        <v>1</v>
      </c>
      <c r="P41" s="351"/>
      <c r="Q41" s="345">
        <v>1</v>
      </c>
      <c r="R41" s="129"/>
      <c r="S41" s="163" t="s">
        <v>621</v>
      </c>
      <c r="T41" s="164">
        <v>-16</v>
      </c>
      <c r="U41" s="164">
        <v>3</v>
      </c>
      <c r="V41" s="163" t="s">
        <v>621</v>
      </c>
      <c r="W41" s="164">
        <v>-1</v>
      </c>
      <c r="X41" s="164">
        <v>0</v>
      </c>
      <c r="Y41"/>
      <c r="Z41"/>
      <c r="AA41"/>
      <c r="AB41" s="141"/>
      <c r="AC41" s="173">
        <v>944</v>
      </c>
      <c r="AD41" s="173">
        <v>177</v>
      </c>
      <c r="AE41" s="174">
        <v>1121</v>
      </c>
      <c r="AF41" s="173">
        <v>59</v>
      </c>
      <c r="AG41" s="173">
        <v>0</v>
      </c>
      <c r="AH41" s="174">
        <v>59</v>
      </c>
      <c r="AI41"/>
      <c r="AJ41"/>
      <c r="AK41"/>
      <c r="AL41" s="337"/>
      <c r="AM41" s="167">
        <v>447</v>
      </c>
      <c r="AN41" s="168">
        <v>0</v>
      </c>
      <c r="AO41" s="167">
        <v>96</v>
      </c>
      <c r="AP41" s="168">
        <v>0</v>
      </c>
      <c r="AQ41" s="169">
        <v>543</v>
      </c>
      <c r="AR41" s="168">
        <v>0</v>
      </c>
      <c r="AS41" s="167">
        <v>35</v>
      </c>
      <c r="AT41" s="168">
        <v>0</v>
      </c>
      <c r="AU41" s="167">
        <v>22</v>
      </c>
      <c r="AV41" s="168">
        <v>0</v>
      </c>
      <c r="AW41" s="169">
        <v>57</v>
      </c>
      <c r="AX41" s="168">
        <v>0</v>
      </c>
    </row>
    <row r="42" spans="2:50" ht="23.25" customHeight="1">
      <c r="B42"/>
      <c r="C42"/>
      <c r="D42"/>
      <c r="E42"/>
      <c r="F42"/>
      <c r="G42"/>
      <c r="H42"/>
      <c r="I42"/>
      <c r="K42" s="342" t="s">
        <v>622</v>
      </c>
      <c r="L42" s="350">
        <v>20</v>
      </c>
      <c r="M42" s="351">
        <v>2</v>
      </c>
      <c r="N42" s="345">
        <v>22</v>
      </c>
      <c r="O42" s="350">
        <v>1</v>
      </c>
      <c r="P42" s="351">
        <v>1</v>
      </c>
      <c r="Q42" s="345">
        <v>2</v>
      </c>
      <c r="R42" s="129"/>
      <c r="S42" s="163" t="s">
        <v>622</v>
      </c>
      <c r="T42" s="164">
        <v>-20</v>
      </c>
      <c r="U42" s="164">
        <v>2</v>
      </c>
      <c r="V42" s="163" t="s">
        <v>622</v>
      </c>
      <c r="W42" s="164">
        <v>-1</v>
      </c>
      <c r="X42" s="164">
        <v>1</v>
      </c>
      <c r="Y42"/>
      <c r="Z42"/>
      <c r="AA42"/>
      <c r="AB42" s="141"/>
      <c r="AC42" s="173">
        <v>1200</v>
      </c>
      <c r="AD42" s="173">
        <v>120</v>
      </c>
      <c r="AE42" s="174">
        <v>1320</v>
      </c>
      <c r="AF42" s="173">
        <v>60</v>
      </c>
      <c r="AG42" s="173">
        <v>60</v>
      </c>
      <c r="AH42" s="174">
        <v>120</v>
      </c>
      <c r="AI42"/>
      <c r="AJ42"/>
      <c r="AK42"/>
      <c r="AL42" s="337"/>
      <c r="AM42" s="167">
        <v>467</v>
      </c>
      <c r="AN42" s="168">
        <v>0</v>
      </c>
      <c r="AO42" s="167">
        <v>98</v>
      </c>
      <c r="AP42" s="168">
        <v>0</v>
      </c>
      <c r="AQ42" s="169">
        <v>565</v>
      </c>
      <c r="AR42" s="168">
        <v>0</v>
      </c>
      <c r="AS42" s="167">
        <v>36</v>
      </c>
      <c r="AT42" s="168">
        <v>0</v>
      </c>
      <c r="AU42" s="167">
        <v>23</v>
      </c>
      <c r="AV42" s="168">
        <v>0</v>
      </c>
      <c r="AW42" s="169">
        <v>59</v>
      </c>
      <c r="AX42" s="168">
        <v>0</v>
      </c>
    </row>
    <row r="43" spans="2:50" ht="23.25" customHeight="1">
      <c r="B43"/>
      <c r="C43"/>
      <c r="D43"/>
      <c r="E43"/>
      <c r="F43"/>
      <c r="G43"/>
      <c r="H43"/>
      <c r="I43"/>
      <c r="K43" s="342" t="s">
        <v>623</v>
      </c>
      <c r="L43" s="350">
        <v>14</v>
      </c>
      <c r="M43" s="351"/>
      <c r="N43" s="345">
        <v>14</v>
      </c>
      <c r="O43" s="350">
        <v>3</v>
      </c>
      <c r="P43" s="351"/>
      <c r="Q43" s="345">
        <v>3</v>
      </c>
      <c r="R43" s="129"/>
      <c r="S43" s="163" t="s">
        <v>623</v>
      </c>
      <c r="T43" s="164">
        <v>-14</v>
      </c>
      <c r="U43" s="164">
        <v>0</v>
      </c>
      <c r="V43" s="163" t="s">
        <v>623</v>
      </c>
      <c r="W43" s="164">
        <v>-3</v>
      </c>
      <c r="X43" s="164">
        <v>0</v>
      </c>
      <c r="Y43"/>
      <c r="Z43"/>
      <c r="AA43"/>
      <c r="AB43" s="141"/>
      <c r="AC43" s="173">
        <v>854</v>
      </c>
      <c r="AD43" s="173">
        <v>0</v>
      </c>
      <c r="AE43" s="174">
        <v>854</v>
      </c>
      <c r="AF43" s="173">
        <v>183</v>
      </c>
      <c r="AG43" s="173">
        <v>0</v>
      </c>
      <c r="AH43" s="174">
        <v>183</v>
      </c>
      <c r="AI43"/>
      <c r="AJ43"/>
      <c r="AK43"/>
      <c r="AL43" s="337"/>
      <c r="AM43" s="167">
        <v>481</v>
      </c>
      <c r="AN43" s="168">
        <v>0</v>
      </c>
      <c r="AO43" s="167">
        <v>98</v>
      </c>
      <c r="AP43" s="168">
        <v>0</v>
      </c>
      <c r="AQ43" s="169">
        <v>579</v>
      </c>
      <c r="AR43" s="168">
        <v>0</v>
      </c>
      <c r="AS43" s="167">
        <v>39</v>
      </c>
      <c r="AT43" s="168">
        <v>0</v>
      </c>
      <c r="AU43" s="167">
        <v>23</v>
      </c>
      <c r="AV43" s="168">
        <v>0</v>
      </c>
      <c r="AW43" s="169">
        <v>62</v>
      </c>
      <c r="AX43" s="168">
        <v>0</v>
      </c>
    </row>
    <row r="44" spans="2:50" ht="23.25" customHeight="1">
      <c r="B44"/>
      <c r="C44"/>
      <c r="D44"/>
      <c r="E44"/>
      <c r="F44"/>
      <c r="G44"/>
      <c r="H44"/>
      <c r="I44"/>
      <c r="K44" s="342" t="s">
        <v>624</v>
      </c>
      <c r="L44" s="350">
        <v>6</v>
      </c>
      <c r="M44" s="351"/>
      <c r="N44" s="345">
        <v>6</v>
      </c>
      <c r="O44" s="350">
        <v>3</v>
      </c>
      <c r="P44" s="351">
        <v>1</v>
      </c>
      <c r="Q44" s="345">
        <v>4</v>
      </c>
      <c r="R44" s="129"/>
      <c r="S44" s="163" t="s">
        <v>624</v>
      </c>
      <c r="T44" s="164">
        <v>-6</v>
      </c>
      <c r="U44" s="164">
        <v>0</v>
      </c>
      <c r="V44" s="163" t="s">
        <v>624</v>
      </c>
      <c r="W44" s="164">
        <v>-3</v>
      </c>
      <c r="X44" s="164">
        <v>1</v>
      </c>
      <c r="Y44"/>
      <c r="Z44"/>
      <c r="AA44"/>
      <c r="AB44" s="141"/>
      <c r="AC44" s="173">
        <v>372</v>
      </c>
      <c r="AD44" s="173">
        <v>0</v>
      </c>
      <c r="AE44" s="174">
        <v>372</v>
      </c>
      <c r="AF44" s="173">
        <v>186</v>
      </c>
      <c r="AG44" s="173">
        <v>62</v>
      </c>
      <c r="AH44" s="174">
        <v>248</v>
      </c>
      <c r="AI44"/>
      <c r="AJ44"/>
      <c r="AK44"/>
      <c r="AL44" s="337"/>
      <c r="AM44" s="167">
        <v>487</v>
      </c>
      <c r="AN44" s="168">
        <v>0</v>
      </c>
      <c r="AO44" s="167">
        <v>98</v>
      </c>
      <c r="AP44" s="168">
        <v>0</v>
      </c>
      <c r="AQ44" s="169">
        <v>585</v>
      </c>
      <c r="AR44" s="168">
        <v>0</v>
      </c>
      <c r="AS44" s="167">
        <v>42</v>
      </c>
      <c r="AT44" s="168">
        <v>0</v>
      </c>
      <c r="AU44" s="167">
        <v>24</v>
      </c>
      <c r="AV44" s="168">
        <v>0</v>
      </c>
      <c r="AW44" s="169">
        <v>66</v>
      </c>
      <c r="AX44" s="168">
        <v>0</v>
      </c>
    </row>
    <row r="45" spans="2:50" ht="23.25" customHeight="1">
      <c r="B45" s="124"/>
      <c r="C45" s="124"/>
      <c r="D45" s="124"/>
      <c r="E45" s="124"/>
      <c r="F45"/>
      <c r="G45" s="177"/>
      <c r="H45" s="177"/>
      <c r="I45" s="177"/>
      <c r="K45" s="342" t="s">
        <v>625</v>
      </c>
      <c r="L45" s="350">
        <v>7</v>
      </c>
      <c r="M45" s="351"/>
      <c r="N45" s="345">
        <v>7</v>
      </c>
      <c r="O45" s="350">
        <v>1</v>
      </c>
      <c r="P45" s="351"/>
      <c r="Q45" s="345">
        <v>1</v>
      </c>
      <c r="R45" s="129"/>
      <c r="S45" s="163" t="s">
        <v>625</v>
      </c>
      <c r="T45" s="164">
        <v>-7</v>
      </c>
      <c r="U45" s="164">
        <v>0</v>
      </c>
      <c r="V45" s="163" t="s">
        <v>625</v>
      </c>
      <c r="W45" s="164">
        <v>-1</v>
      </c>
      <c r="X45" s="164">
        <v>0</v>
      </c>
      <c r="Y45"/>
      <c r="Z45"/>
      <c r="AA45"/>
      <c r="AB45" s="141"/>
      <c r="AC45" s="173">
        <v>441</v>
      </c>
      <c r="AD45" s="173">
        <v>0</v>
      </c>
      <c r="AE45" s="174">
        <v>441</v>
      </c>
      <c r="AF45" s="173">
        <v>63</v>
      </c>
      <c r="AG45" s="173">
        <v>0</v>
      </c>
      <c r="AH45" s="174">
        <v>63</v>
      </c>
      <c r="AI45"/>
      <c r="AJ45"/>
      <c r="AK45"/>
      <c r="AL45" s="337"/>
      <c r="AM45" s="167">
        <v>494</v>
      </c>
      <c r="AN45" s="168">
        <v>0</v>
      </c>
      <c r="AO45" s="167">
        <v>98</v>
      </c>
      <c r="AP45" s="168">
        <v>0</v>
      </c>
      <c r="AQ45" s="169">
        <v>592</v>
      </c>
      <c r="AR45" s="168">
        <v>0</v>
      </c>
      <c r="AS45" s="167">
        <v>43</v>
      </c>
      <c r="AT45" s="168">
        <v>0</v>
      </c>
      <c r="AU45" s="167">
        <v>24</v>
      </c>
      <c r="AV45" s="168">
        <v>0</v>
      </c>
      <c r="AW45" s="169">
        <v>67</v>
      </c>
      <c r="AX45" s="168">
        <v>0</v>
      </c>
    </row>
    <row r="46" spans="2:50" ht="23.25" customHeight="1">
      <c r="B46"/>
      <c r="C46"/>
      <c r="D46"/>
      <c r="E46"/>
      <c r="F46" s="124"/>
      <c r="G46"/>
      <c r="H46"/>
      <c r="I46"/>
      <c r="K46" s="342" t="s">
        <v>626</v>
      </c>
      <c r="L46" s="350">
        <v>10</v>
      </c>
      <c r="M46" s="351"/>
      <c r="N46" s="345">
        <v>10</v>
      </c>
      <c r="O46" s="350">
        <v>1</v>
      </c>
      <c r="P46" s="351"/>
      <c r="Q46" s="345">
        <v>1</v>
      </c>
      <c r="R46" s="129"/>
      <c r="S46" s="163" t="s">
        <v>626</v>
      </c>
      <c r="T46" s="164">
        <v>-10</v>
      </c>
      <c r="U46" s="164">
        <v>0</v>
      </c>
      <c r="V46" s="163" t="s">
        <v>626</v>
      </c>
      <c r="W46" s="164">
        <v>-1</v>
      </c>
      <c r="X46" s="164">
        <v>0</v>
      </c>
      <c r="Y46"/>
      <c r="Z46"/>
      <c r="AA46"/>
      <c r="AB46" s="141"/>
      <c r="AC46" s="173">
        <v>640</v>
      </c>
      <c r="AD46" s="173">
        <v>0</v>
      </c>
      <c r="AE46" s="174">
        <v>640</v>
      </c>
      <c r="AF46" s="173">
        <v>64</v>
      </c>
      <c r="AG46" s="173">
        <v>0</v>
      </c>
      <c r="AH46" s="174">
        <v>64</v>
      </c>
      <c r="AI46"/>
      <c r="AJ46"/>
      <c r="AK46"/>
      <c r="AL46" s="337"/>
      <c r="AM46" s="167">
        <v>504</v>
      </c>
      <c r="AN46" s="168">
        <v>0</v>
      </c>
      <c r="AO46" s="167">
        <v>98</v>
      </c>
      <c r="AP46" s="168">
        <v>0</v>
      </c>
      <c r="AQ46" s="169">
        <v>602</v>
      </c>
      <c r="AR46" s="168">
        <v>0</v>
      </c>
      <c r="AS46" s="167">
        <v>44</v>
      </c>
      <c r="AT46" s="168">
        <v>0</v>
      </c>
      <c r="AU46" s="167">
        <v>24</v>
      </c>
      <c r="AV46" s="168">
        <v>0</v>
      </c>
      <c r="AW46" s="169">
        <v>68</v>
      </c>
      <c r="AX46" s="168">
        <v>0</v>
      </c>
    </row>
    <row r="47" spans="2:50" ht="23.25" customHeight="1">
      <c r="B47"/>
      <c r="C47"/>
      <c r="D47"/>
      <c r="E47"/>
      <c r="F47"/>
      <c r="G47"/>
      <c r="H47"/>
      <c r="I47"/>
      <c r="K47" s="342" t="s">
        <v>627</v>
      </c>
      <c r="L47" s="350">
        <v>3</v>
      </c>
      <c r="M47" s="351"/>
      <c r="N47" s="345">
        <v>3</v>
      </c>
      <c r="O47" s="350"/>
      <c r="P47" s="351"/>
      <c r="Q47" s="345"/>
      <c r="R47" s="129"/>
      <c r="S47" s="163" t="s">
        <v>627</v>
      </c>
      <c r="T47" s="164">
        <v>-3</v>
      </c>
      <c r="U47" s="164">
        <v>0</v>
      </c>
      <c r="V47" s="163" t="s">
        <v>627</v>
      </c>
      <c r="W47" s="164">
        <v>0</v>
      </c>
      <c r="X47" s="164">
        <v>0</v>
      </c>
      <c r="Y47"/>
      <c r="Z47"/>
      <c r="AA47"/>
      <c r="AB47" s="141"/>
      <c r="AC47" s="173">
        <v>195</v>
      </c>
      <c r="AD47" s="173">
        <v>0</v>
      </c>
      <c r="AE47" s="174">
        <v>195</v>
      </c>
      <c r="AF47" s="173">
        <v>0</v>
      </c>
      <c r="AG47" s="173">
        <v>0</v>
      </c>
      <c r="AH47" s="174">
        <v>0</v>
      </c>
      <c r="AI47"/>
      <c r="AJ47"/>
      <c r="AK47"/>
      <c r="AL47" s="337"/>
      <c r="AM47" s="167">
        <v>507</v>
      </c>
      <c r="AN47" s="168">
        <v>0</v>
      </c>
      <c r="AO47" s="167">
        <v>98</v>
      </c>
      <c r="AP47" s="168">
        <v>0</v>
      </c>
      <c r="AQ47" s="169">
        <v>605</v>
      </c>
      <c r="AR47" s="168">
        <v>0</v>
      </c>
      <c r="AS47" s="167">
        <v>44</v>
      </c>
      <c r="AT47" s="168">
        <v>0</v>
      </c>
      <c r="AU47" s="167">
        <v>24</v>
      </c>
      <c r="AV47" s="168">
        <v>0</v>
      </c>
      <c r="AW47" s="169">
        <v>68</v>
      </c>
      <c r="AX47" s="168">
        <v>0</v>
      </c>
    </row>
    <row r="48" spans="2:50" ht="23.25" customHeight="1">
      <c r="B48"/>
      <c r="C48"/>
      <c r="D48"/>
      <c r="E48"/>
      <c r="F48"/>
      <c r="G48"/>
      <c r="H48"/>
      <c r="I48"/>
      <c r="K48" s="342" t="s">
        <v>748</v>
      </c>
      <c r="L48" s="350"/>
      <c r="M48" s="351"/>
      <c r="N48" s="345"/>
      <c r="O48" s="350"/>
      <c r="P48" s="351">
        <v>1</v>
      </c>
      <c r="Q48" s="345">
        <v>1</v>
      </c>
      <c r="R48" s="129"/>
      <c r="S48" s="163" t="s">
        <v>748</v>
      </c>
      <c r="T48" s="164">
        <v>0</v>
      </c>
      <c r="U48" s="164">
        <v>0</v>
      </c>
      <c r="V48" s="163" t="s">
        <v>748</v>
      </c>
      <c r="W48" s="164">
        <v>0</v>
      </c>
      <c r="X48" s="164">
        <v>1</v>
      </c>
      <c r="Y48"/>
      <c r="Z48"/>
      <c r="AA48"/>
      <c r="AB48" s="141"/>
      <c r="AC48" s="173">
        <v>0</v>
      </c>
      <c r="AD48" s="173">
        <v>0</v>
      </c>
      <c r="AE48" s="174">
        <v>0</v>
      </c>
      <c r="AF48" s="173">
        <v>0</v>
      </c>
      <c r="AG48" s="173">
        <v>66</v>
      </c>
      <c r="AH48" s="174">
        <v>66</v>
      </c>
      <c r="AI48"/>
      <c r="AJ48"/>
      <c r="AK48"/>
      <c r="AL48" s="337"/>
      <c r="AM48" s="167">
        <v>507</v>
      </c>
      <c r="AN48" s="168">
        <v>0</v>
      </c>
      <c r="AO48" s="167">
        <v>98</v>
      </c>
      <c r="AP48" s="168">
        <v>0</v>
      </c>
      <c r="AQ48" s="169">
        <v>605</v>
      </c>
      <c r="AR48" s="168">
        <v>0</v>
      </c>
      <c r="AS48" s="167">
        <v>44</v>
      </c>
      <c r="AT48" s="168">
        <v>0</v>
      </c>
      <c r="AU48" s="167">
        <v>25</v>
      </c>
      <c r="AV48" s="168">
        <v>0</v>
      </c>
      <c r="AW48" s="169">
        <v>69</v>
      </c>
      <c r="AX48" s="168">
        <v>0</v>
      </c>
    </row>
    <row r="49" spans="2:50" ht="23.25" customHeight="1">
      <c r="B49" s="1034"/>
      <c r="C49" s="1034"/>
      <c r="D49" s="1034"/>
      <c r="E49" s="1034"/>
      <c r="F49"/>
      <c r="G49" s="1034"/>
      <c r="H49" s="1034"/>
      <c r="I49" s="1034"/>
      <c r="K49" s="342" t="s">
        <v>749</v>
      </c>
      <c r="L49" s="350"/>
      <c r="M49" s="351"/>
      <c r="N49" s="345"/>
      <c r="O49" s="350"/>
      <c r="P49" s="351"/>
      <c r="Q49" s="345"/>
      <c r="R49" s="129"/>
      <c r="S49" s="163" t="s">
        <v>749</v>
      </c>
      <c r="T49" s="164">
        <v>0</v>
      </c>
      <c r="U49" s="164">
        <v>0</v>
      </c>
      <c r="V49" s="163" t="s">
        <v>749</v>
      </c>
      <c r="W49" s="164">
        <v>0</v>
      </c>
      <c r="X49" s="164">
        <v>0</v>
      </c>
      <c r="Y49"/>
      <c r="Z49"/>
      <c r="AA49"/>
      <c r="AB49" s="141"/>
      <c r="AC49" s="173">
        <v>0</v>
      </c>
      <c r="AD49" s="173">
        <v>0</v>
      </c>
      <c r="AE49" s="174">
        <v>0</v>
      </c>
      <c r="AF49" s="173">
        <v>0</v>
      </c>
      <c r="AG49" s="173">
        <v>0</v>
      </c>
      <c r="AH49" s="174">
        <v>0</v>
      </c>
      <c r="AI49"/>
      <c r="AJ49"/>
      <c r="AK49"/>
      <c r="AL49" s="337"/>
      <c r="AM49" s="167">
        <v>507</v>
      </c>
      <c r="AN49" s="168">
        <v>0</v>
      </c>
      <c r="AO49" s="167">
        <v>98</v>
      </c>
      <c r="AP49" s="168">
        <v>0</v>
      </c>
      <c r="AQ49" s="169">
        <v>605</v>
      </c>
      <c r="AR49" s="168">
        <v>0</v>
      </c>
      <c r="AS49" s="167">
        <v>44</v>
      </c>
      <c r="AT49" s="168">
        <v>0</v>
      </c>
      <c r="AU49" s="167">
        <v>25</v>
      </c>
      <c r="AV49" s="168">
        <v>0</v>
      </c>
      <c r="AW49" s="169">
        <v>69</v>
      </c>
      <c r="AX49" s="168">
        <v>0</v>
      </c>
    </row>
    <row r="50" spans="2:50" ht="23.25" customHeight="1">
      <c r="B50"/>
      <c r="C50"/>
      <c r="D50"/>
      <c r="E50"/>
      <c r="F50" s="1034"/>
      <c r="G50"/>
      <c r="H50"/>
      <c r="I50"/>
      <c r="K50" s="342">
        <v>68</v>
      </c>
      <c r="L50" s="350"/>
      <c r="M50" s="351"/>
      <c r="N50" s="345"/>
      <c r="O50" s="350"/>
      <c r="P50" s="351"/>
      <c r="Q50" s="345"/>
      <c r="R50" s="129"/>
      <c r="S50" s="163">
        <v>68</v>
      </c>
      <c r="T50" s="164">
        <v>0</v>
      </c>
      <c r="U50" s="164">
        <v>0</v>
      </c>
      <c r="V50" s="163">
        <v>68</v>
      </c>
      <c r="W50" s="164">
        <v>0</v>
      </c>
      <c r="X50" s="164">
        <v>0</v>
      </c>
      <c r="Y50" s="1034"/>
      <c r="Z50" s="1034"/>
      <c r="AA50" s="1034"/>
      <c r="AB50" s="141"/>
      <c r="AC50" s="173">
        <v>0</v>
      </c>
      <c r="AD50" s="173">
        <v>0</v>
      </c>
      <c r="AE50" s="174">
        <v>0</v>
      </c>
      <c r="AF50" s="173">
        <v>0</v>
      </c>
      <c r="AG50" s="173">
        <v>0</v>
      </c>
      <c r="AH50" s="174">
        <v>0</v>
      </c>
      <c r="AI50" s="1034"/>
      <c r="AJ50" s="1034"/>
      <c r="AK50" s="1034"/>
      <c r="AL50" s="337"/>
      <c r="AM50" s="167">
        <v>507</v>
      </c>
      <c r="AN50" s="168">
        <v>0</v>
      </c>
      <c r="AO50" s="167">
        <v>98</v>
      </c>
      <c r="AP50" s="168">
        <v>0</v>
      </c>
      <c r="AQ50" s="169">
        <v>605</v>
      </c>
      <c r="AR50" s="168">
        <v>0</v>
      </c>
      <c r="AS50" s="167">
        <v>44</v>
      </c>
      <c r="AT50" s="168">
        <v>0</v>
      </c>
      <c r="AU50" s="167">
        <v>25</v>
      </c>
      <c r="AV50" s="168">
        <v>0</v>
      </c>
      <c r="AW50" s="169">
        <v>69</v>
      </c>
      <c r="AX50" s="168">
        <v>0</v>
      </c>
    </row>
    <row r="51" spans="2:50" ht="23.25" customHeight="1">
      <c r="B51"/>
      <c r="C51"/>
      <c r="D51"/>
      <c r="E51"/>
      <c r="F51"/>
      <c r="G51"/>
      <c r="H51"/>
      <c r="I51"/>
      <c r="K51" s="349" t="s">
        <v>550</v>
      </c>
      <c r="L51" s="350">
        <v>507</v>
      </c>
      <c r="M51" s="351">
        <v>98</v>
      </c>
      <c r="N51" s="375">
        <v>605</v>
      </c>
      <c r="O51" s="350">
        <v>44</v>
      </c>
      <c r="P51" s="351">
        <v>25</v>
      </c>
      <c r="Q51" s="375">
        <v>69</v>
      </c>
      <c r="R51" s="129"/>
      <c r="S51" s="163"/>
      <c r="T51" s="164"/>
      <c r="U51" s="164"/>
      <c r="V51" s="163"/>
      <c r="W51" s="164"/>
      <c r="X51" s="164"/>
      <c r="Y51"/>
      <c r="Z51"/>
      <c r="AA51"/>
      <c r="AB51" s="141"/>
      <c r="AC51" s="173"/>
      <c r="AD51" s="173"/>
      <c r="AE51" s="174"/>
      <c r="AF51" s="173"/>
      <c r="AG51" s="173"/>
      <c r="AH51" s="174"/>
      <c r="AI51"/>
      <c r="AJ51"/>
      <c r="AK51"/>
      <c r="AL51" s="337"/>
      <c r="AM51" s="167"/>
      <c r="AN51" s="168"/>
      <c r="AO51" s="167"/>
      <c r="AP51" s="168"/>
      <c r="AQ51" s="169"/>
      <c r="AR51" s="168"/>
      <c r="AS51" s="167"/>
      <c r="AT51" s="168"/>
      <c r="AU51" s="167"/>
      <c r="AV51" s="168"/>
      <c r="AW51" s="169"/>
      <c r="AX51" s="168"/>
    </row>
    <row r="52" spans="2:50" ht="23.25" customHeight="1">
      <c r="B52"/>
      <c r="C52"/>
      <c r="D52"/>
      <c r="E52"/>
      <c r="F52"/>
      <c r="G52"/>
      <c r="H52"/>
      <c r="I52"/>
      <c r="K52" s="359"/>
      <c r="L52" s="360">
        <v>0.83801652892561984</v>
      </c>
      <c r="M52" s="361">
        <v>0.16198347107438016</v>
      </c>
      <c r="N52" s="362">
        <v>1</v>
      </c>
      <c r="O52" s="360">
        <v>0.6376811594202898</v>
      </c>
      <c r="P52" s="361">
        <v>0.36231884057971014</v>
      </c>
      <c r="Q52" s="362">
        <v>1</v>
      </c>
      <c r="R52" s="129"/>
      <c r="S52" s="163"/>
      <c r="T52" s="164"/>
      <c r="U52" s="164"/>
      <c r="V52" s="163"/>
      <c r="W52" s="164"/>
      <c r="X52" s="164"/>
      <c r="Y52"/>
      <c r="Z52"/>
      <c r="AA52"/>
      <c r="AB52" s="141"/>
      <c r="AC52" s="173"/>
      <c r="AD52" s="173"/>
      <c r="AE52" s="174"/>
      <c r="AF52" s="173"/>
      <c r="AG52" s="173"/>
      <c r="AH52" s="174"/>
      <c r="AI52"/>
      <c r="AJ52"/>
      <c r="AK52"/>
      <c r="AL52" s="337"/>
      <c r="AM52" s="167"/>
      <c r="AN52" s="168"/>
      <c r="AO52" s="167"/>
      <c r="AP52" s="168"/>
      <c r="AQ52" s="169"/>
      <c r="AR52" s="168"/>
      <c r="AS52" s="167"/>
      <c r="AT52" s="168"/>
      <c r="AU52" s="167"/>
      <c r="AV52" s="168"/>
      <c r="AW52" s="169"/>
      <c r="AX52" s="168"/>
    </row>
    <row r="53" spans="2:50" ht="23.25" customHeight="1">
      <c r="B53"/>
      <c r="C53"/>
      <c r="D53"/>
      <c r="E53"/>
      <c r="F53"/>
      <c r="G53"/>
      <c r="H53"/>
      <c r="I53"/>
      <c r="K53" s="363"/>
      <c r="L53" s="364"/>
      <c r="M53" s="364"/>
      <c r="N53" s="364"/>
      <c r="O53" s="364"/>
      <c r="P53" s="364"/>
      <c r="Q53" s="364"/>
      <c r="R53" s="129"/>
      <c r="S53" s="163"/>
      <c r="T53" s="164"/>
      <c r="U53" s="164"/>
      <c r="V53" s="163"/>
      <c r="W53" s="164"/>
      <c r="X53" s="164"/>
      <c r="Y53"/>
      <c r="Z53"/>
      <c r="AA53"/>
      <c r="AB53" s="141"/>
      <c r="AC53" s="173"/>
      <c r="AD53" s="173"/>
      <c r="AE53" s="174"/>
      <c r="AF53" s="173"/>
      <c r="AG53" s="173"/>
      <c r="AH53" s="174"/>
      <c r="AI53"/>
      <c r="AJ53"/>
      <c r="AK53"/>
      <c r="AL53" s="337"/>
      <c r="AM53" s="167"/>
      <c r="AN53" s="168"/>
      <c r="AO53" s="167"/>
      <c r="AP53" s="168"/>
      <c r="AQ53" s="169"/>
      <c r="AR53" s="168"/>
      <c r="AS53" s="167"/>
      <c r="AT53" s="168"/>
      <c r="AU53" s="167"/>
      <c r="AV53" s="168"/>
      <c r="AW53" s="169"/>
      <c r="AX53" s="168"/>
    </row>
    <row r="54" spans="2:50" ht="23.25" customHeight="1">
      <c r="B54"/>
      <c r="C54"/>
      <c r="D54"/>
      <c r="E54"/>
      <c r="F54"/>
      <c r="G54"/>
      <c r="H54"/>
      <c r="I54"/>
      <c r="K54" s="366"/>
      <c r="L54" s="367"/>
      <c r="M54" s="367"/>
      <c r="N54" s="367"/>
      <c r="O54" s="367"/>
      <c r="P54" s="367"/>
      <c r="Q54" s="367"/>
      <c r="R54" s="129"/>
      <c r="S54" s="163"/>
      <c r="T54" s="164"/>
      <c r="U54" s="164"/>
      <c r="V54" s="163"/>
      <c r="W54" s="164"/>
      <c r="X54" s="164"/>
      <c r="Y54"/>
      <c r="Z54"/>
      <c r="AA54"/>
      <c r="AB54" s="141"/>
      <c r="AC54" s="173"/>
      <c r="AD54" s="173"/>
      <c r="AE54" s="174"/>
      <c r="AF54" s="173"/>
      <c r="AG54" s="173"/>
      <c r="AH54" s="174"/>
      <c r="AI54"/>
      <c r="AJ54"/>
      <c r="AK54"/>
      <c r="AL54" s="337"/>
      <c r="AM54" s="167"/>
      <c r="AN54" s="168"/>
      <c r="AO54" s="167"/>
      <c r="AP54" s="168"/>
      <c r="AQ54" s="169"/>
      <c r="AR54" s="168"/>
      <c r="AS54" s="167"/>
      <c r="AT54" s="168"/>
      <c r="AU54" s="167"/>
      <c r="AV54" s="168"/>
      <c r="AW54" s="169"/>
      <c r="AX54" s="168"/>
    </row>
    <row r="55" spans="2:50" ht="23.25" customHeight="1">
      <c r="B55"/>
      <c r="C55"/>
      <c r="D55"/>
      <c r="E55"/>
      <c r="F55"/>
      <c r="G55"/>
      <c r="H55"/>
      <c r="I55"/>
      <c r="K55" s="368"/>
      <c r="L55" s="369">
        <v>507</v>
      </c>
      <c r="M55" s="369">
        <v>98</v>
      </c>
      <c r="N55" s="369">
        <v>605</v>
      </c>
      <c r="O55" s="369">
        <v>44</v>
      </c>
      <c r="P55" s="369">
        <v>25</v>
      </c>
      <c r="Q55" s="369">
        <v>69</v>
      </c>
      <c r="R55" s="129"/>
      <c r="S55" s="183" t="s">
        <v>447</v>
      </c>
      <c r="T55" s="184">
        <v>-507</v>
      </c>
      <c r="U55" s="184">
        <v>98</v>
      </c>
      <c r="V55" s="140"/>
      <c r="W55" s="184">
        <v>-44</v>
      </c>
      <c r="X55" s="184">
        <v>25</v>
      </c>
      <c r="Y55"/>
      <c r="Z55"/>
      <c r="AA55"/>
      <c r="AB55" s="141"/>
      <c r="AC55" s="185">
        <v>24754</v>
      </c>
      <c r="AD55" s="185">
        <v>4522</v>
      </c>
      <c r="AE55" s="186">
        <v>29276</v>
      </c>
      <c r="AF55" s="185">
        <v>2260</v>
      </c>
      <c r="AG55" s="185">
        <v>1220</v>
      </c>
      <c r="AH55" s="186">
        <v>3480</v>
      </c>
      <c r="AI55"/>
      <c r="AJ55"/>
      <c r="AK55"/>
      <c r="AL55" s="337"/>
      <c r="AM55" s="187" t="s">
        <v>412</v>
      </c>
      <c r="AN55" s="156"/>
      <c r="AO55" s="187" t="s">
        <v>412</v>
      </c>
      <c r="AP55" s="156"/>
      <c r="AQ55" s="187" t="s">
        <v>412</v>
      </c>
      <c r="AR55" s="156"/>
      <c r="AS55" s="187" t="s">
        <v>412</v>
      </c>
      <c r="AT55" s="156"/>
      <c r="AU55" s="187" t="s">
        <v>412</v>
      </c>
      <c r="AV55" s="156"/>
      <c r="AW55" s="187" t="s">
        <v>412</v>
      </c>
      <c r="AX55" s="156"/>
    </row>
    <row r="56" spans="2:50" ht="21" customHeight="1">
      <c r="B56"/>
      <c r="C56"/>
      <c r="D56"/>
      <c r="E56"/>
      <c r="F56"/>
      <c r="G56"/>
      <c r="H56"/>
      <c r="I56"/>
      <c r="K56" s="141"/>
      <c r="L56" s="188"/>
      <c r="M56" s="188"/>
      <c r="N56" s="188"/>
      <c r="O56" s="188"/>
      <c r="P56" s="188"/>
      <c r="Q56" s="188"/>
      <c r="R56" s="129"/>
      <c r="S56" s="141"/>
      <c r="T56" s="141"/>
      <c r="U56" s="141"/>
      <c r="V56" s="140"/>
      <c r="W56" s="141"/>
      <c r="X56" s="141"/>
      <c r="Y56" s="140"/>
      <c r="Z56" s="141"/>
      <c r="AA56" s="141"/>
      <c r="AB56" s="141"/>
      <c r="AC56" s="189">
        <v>48.824457593688365</v>
      </c>
      <c r="AD56" s="189">
        <v>46.142857142857146</v>
      </c>
      <c r="AE56" s="189">
        <v>48.390082644628102</v>
      </c>
      <c r="AF56" s="189">
        <v>51.363636363636367</v>
      </c>
      <c r="AG56" s="189">
        <v>48.8</v>
      </c>
      <c r="AH56" s="189">
        <v>50.434782608695649</v>
      </c>
      <c r="AI56"/>
      <c r="AJ56"/>
      <c r="AK56"/>
      <c r="AL56" s="337"/>
      <c r="AM56" s="167">
        <v>253.5</v>
      </c>
      <c r="AN56" s="156"/>
      <c r="AO56" s="167">
        <v>49</v>
      </c>
      <c r="AP56" s="156"/>
      <c r="AQ56" s="167">
        <v>302.5</v>
      </c>
      <c r="AR56" s="156"/>
      <c r="AS56" s="167">
        <v>22</v>
      </c>
      <c r="AT56" s="156"/>
      <c r="AU56" s="167">
        <v>12.5</v>
      </c>
      <c r="AV56" s="156"/>
      <c r="AW56" s="167">
        <v>34.5</v>
      </c>
      <c r="AX56" s="156"/>
    </row>
    <row r="57" spans="2:50" ht="21" customHeight="1">
      <c r="B57"/>
      <c r="C57"/>
      <c r="D57"/>
      <c r="E57"/>
      <c r="F57"/>
      <c r="G57"/>
      <c r="H57"/>
      <c r="I57"/>
      <c r="K57" s="141"/>
      <c r="L57" s="190"/>
      <c r="M57" s="190"/>
      <c r="N57" s="190"/>
      <c r="R57" s="129"/>
      <c r="S57" s="141"/>
      <c r="T57" s="141"/>
      <c r="U57" s="141"/>
      <c r="V57" s="140"/>
      <c r="W57" s="141"/>
      <c r="X57" s="141"/>
      <c r="Y57" s="140"/>
      <c r="Z57" s="141"/>
      <c r="AA57" s="141"/>
      <c r="AB57" s="141"/>
      <c r="AC57" s="1873" t="s">
        <v>413</v>
      </c>
      <c r="AD57" s="1873"/>
      <c r="AE57" s="1873"/>
      <c r="AF57" s="142" t="s">
        <v>414</v>
      </c>
      <c r="AG57" s="143"/>
      <c r="AH57" s="191"/>
      <c r="AI57"/>
      <c r="AJ57"/>
      <c r="AK57"/>
      <c r="AL57" s="337"/>
      <c r="AM57" s="167"/>
      <c r="AN57" s="168">
        <v>49.264705882352942</v>
      </c>
      <c r="AO57" s="167"/>
      <c r="AP57" s="168">
        <v>46.5</v>
      </c>
      <c r="AQ57" s="167"/>
      <c r="AR57" s="168">
        <v>48.86</v>
      </c>
      <c r="AS57" s="167"/>
      <c r="AT57" s="168">
        <v>52.75</v>
      </c>
      <c r="AU57" s="167"/>
      <c r="AV57" s="168">
        <v>48.875</v>
      </c>
      <c r="AW57" s="167"/>
      <c r="AX57" s="168">
        <v>51.5</v>
      </c>
    </row>
    <row r="58" spans="2:50" ht="21" customHeight="1">
      <c r="B58"/>
      <c r="C58"/>
      <c r="D58"/>
      <c r="E58"/>
      <c r="F58"/>
      <c r="G58"/>
      <c r="H58"/>
      <c r="I58"/>
      <c r="K58" s="141"/>
      <c r="L58" s="190"/>
      <c r="M58" s="190"/>
      <c r="N58" s="190"/>
      <c r="R58" s="129"/>
      <c r="S58" s="141"/>
      <c r="T58" s="141"/>
      <c r="U58" s="141"/>
      <c r="V58" s="140"/>
      <c r="W58" s="141"/>
      <c r="X58" s="141"/>
      <c r="Y58" s="140"/>
      <c r="Z58" s="141"/>
      <c r="AA58" s="141"/>
      <c r="AB58" s="141"/>
      <c r="AC58" s="143" t="s">
        <v>548</v>
      </c>
      <c r="AD58" s="143" t="s">
        <v>547</v>
      </c>
      <c r="AE58" s="142" t="s">
        <v>550</v>
      </c>
      <c r="AF58" s="143" t="s">
        <v>548</v>
      </c>
      <c r="AG58" s="143" t="s">
        <v>547</v>
      </c>
      <c r="AH58" s="142" t="s">
        <v>550</v>
      </c>
      <c r="AI58"/>
      <c r="AJ58"/>
      <c r="AK58"/>
      <c r="AL58" s="337"/>
      <c r="AM58" s="167"/>
      <c r="AN58" s="192" t="s">
        <v>1435</v>
      </c>
      <c r="AO58" s="167"/>
      <c r="AP58" s="192" t="s">
        <v>1439</v>
      </c>
      <c r="AQ58" s="167"/>
      <c r="AR58" s="192" t="s">
        <v>1443</v>
      </c>
      <c r="AS58" s="167"/>
      <c r="AT58" s="192" t="s">
        <v>1456</v>
      </c>
      <c r="AU58" s="167"/>
      <c r="AV58" s="192" t="s">
        <v>1443</v>
      </c>
      <c r="AW58" s="167"/>
      <c r="AX58" s="192" t="s">
        <v>1457</v>
      </c>
    </row>
    <row r="59" spans="2:50" ht="21" customHeight="1">
      <c r="B59" s="124"/>
      <c r="C59" s="124"/>
      <c r="D59" s="124"/>
      <c r="E59" s="124"/>
      <c r="F59"/>
      <c r="G59" s="177"/>
      <c r="H59" s="177"/>
      <c r="I59" s="177"/>
      <c r="K59" s="141"/>
      <c r="L59" s="190"/>
      <c r="M59" s="190"/>
      <c r="N59" s="190"/>
      <c r="R59" s="129"/>
      <c r="S59" s="141"/>
      <c r="T59" s="141"/>
      <c r="U59" s="141"/>
      <c r="V59" s="140"/>
      <c r="W59" s="141"/>
      <c r="X59" s="141"/>
      <c r="Y59" s="140"/>
      <c r="Z59" s="141"/>
      <c r="AA59" s="141"/>
      <c r="AB59" s="141"/>
      <c r="AC59" s="193" t="s">
        <v>1448</v>
      </c>
      <c r="AD59" s="193" t="s">
        <v>1458</v>
      </c>
      <c r="AE59" s="194" t="s">
        <v>1448</v>
      </c>
      <c r="AF59" s="193" t="s">
        <v>1438</v>
      </c>
      <c r="AG59" s="193" t="s">
        <v>1448</v>
      </c>
      <c r="AH59" s="193" t="s">
        <v>1440</v>
      </c>
      <c r="AI59"/>
      <c r="AJ59"/>
      <c r="AK59"/>
      <c r="AL59" s="337"/>
      <c r="AM59" s="167"/>
      <c r="AN59" s="156"/>
      <c r="AO59" s="167"/>
      <c r="AP59" s="156"/>
      <c r="AQ59" s="167"/>
      <c r="AR59" s="156"/>
      <c r="AS59" s="167"/>
      <c r="AT59" s="156"/>
      <c r="AU59" s="167"/>
      <c r="AV59" s="156"/>
      <c r="AW59" s="167"/>
      <c r="AX59" s="156"/>
    </row>
    <row r="60" spans="2:50" ht="21" customHeight="1">
      <c r="B60" s="124"/>
      <c r="C60" s="124"/>
      <c r="D60" s="124"/>
      <c r="E60" s="124"/>
      <c r="F60" s="124"/>
      <c r="G60" s="177"/>
      <c r="H60" s="177"/>
      <c r="I60" s="177"/>
      <c r="K60" s="141"/>
      <c r="L60" s="190"/>
      <c r="M60" s="190"/>
      <c r="N60" s="190"/>
      <c r="R60" s="129"/>
      <c r="S60" s="141"/>
      <c r="T60" s="141"/>
      <c r="U60" s="141"/>
      <c r="V60" s="140"/>
      <c r="W60" s="141"/>
      <c r="X60" s="141"/>
      <c r="Y60" s="140"/>
      <c r="Z60" s="141"/>
      <c r="AA60" s="141"/>
      <c r="AB60" s="141"/>
      <c r="AC60" s="192" t="s">
        <v>1400</v>
      </c>
      <c r="AD60" s="192" t="s">
        <v>1402</v>
      </c>
      <c r="AE60" s="195" t="s">
        <v>1459</v>
      </c>
      <c r="AF60" s="192" t="s">
        <v>1459</v>
      </c>
      <c r="AG60" s="192" t="s">
        <v>1400</v>
      </c>
      <c r="AH60" s="192" t="s">
        <v>1401</v>
      </c>
      <c r="AI60"/>
      <c r="AJ60"/>
      <c r="AK60"/>
      <c r="AL60" s="337"/>
      <c r="AM60" s="167"/>
      <c r="AN60" s="156"/>
      <c r="AO60" s="167"/>
      <c r="AP60" s="156"/>
      <c r="AQ60" s="167"/>
      <c r="AR60" s="156"/>
      <c r="AS60" s="167"/>
      <c r="AT60" s="156"/>
      <c r="AU60" s="167"/>
      <c r="AV60" s="156"/>
      <c r="AW60" s="167"/>
      <c r="AX60" s="156"/>
    </row>
    <row r="61" spans="2:50" ht="21" customHeight="1">
      <c r="B61" s="124"/>
      <c r="C61" s="124"/>
      <c r="D61" s="124"/>
      <c r="E61" s="124"/>
      <c r="G61" s="124"/>
      <c r="H61" s="124"/>
      <c r="I61" s="124"/>
      <c r="N61" s="147"/>
      <c r="O61" s="129"/>
      <c r="AF61" s="147"/>
      <c r="AG61" s="147"/>
      <c r="AH61" s="147"/>
      <c r="AI61" s="190"/>
      <c r="AJ61" s="156"/>
      <c r="AK61" s="190"/>
      <c r="AL61" s="326"/>
      <c r="AM61" s="167"/>
      <c r="AN61" s="156"/>
      <c r="AO61" s="167"/>
      <c r="AP61" s="156"/>
      <c r="AQ61" s="167"/>
      <c r="AR61" s="156"/>
      <c r="AS61" s="167"/>
      <c r="AT61" s="156"/>
      <c r="AU61" s="167"/>
      <c r="AV61" s="156"/>
      <c r="AW61" s="167"/>
      <c r="AX61" s="156"/>
    </row>
    <row r="62" spans="2:50" ht="21" customHeight="1">
      <c r="B62" s="124"/>
      <c r="C62" s="124"/>
      <c r="D62" s="124"/>
      <c r="E62" s="124"/>
      <c r="N62" s="147"/>
      <c r="O62" s="129"/>
      <c r="AF62" s="147"/>
      <c r="AG62" s="147"/>
      <c r="AH62" s="147"/>
      <c r="AI62" s="190"/>
      <c r="AJ62" s="156"/>
      <c r="AK62" s="190"/>
      <c r="AL62" s="326"/>
      <c r="AM62" s="167"/>
      <c r="AN62" s="156"/>
      <c r="AO62" s="167"/>
      <c r="AP62" s="156"/>
      <c r="AQ62" s="167"/>
      <c r="AR62" s="156"/>
      <c r="AS62" s="167"/>
      <c r="AT62" s="156"/>
      <c r="AU62" s="167"/>
      <c r="AV62" s="156"/>
      <c r="AW62" s="167"/>
      <c r="AX62" s="156"/>
    </row>
    <row r="63" spans="2:50" ht="21" customHeight="1">
      <c r="B63" s="124"/>
      <c r="C63" s="124"/>
      <c r="D63" s="124"/>
      <c r="E63" s="124"/>
      <c r="N63" s="147"/>
      <c r="O63" s="129"/>
      <c r="AF63" s="147"/>
      <c r="AG63" s="147"/>
      <c r="AH63" s="147"/>
      <c r="AI63" s="190"/>
      <c r="AJ63" s="156"/>
      <c r="AK63" s="190"/>
      <c r="AL63" s="326"/>
      <c r="AM63" s="167"/>
      <c r="AN63" s="156"/>
      <c r="AO63" s="167"/>
      <c r="AP63" s="156"/>
      <c r="AQ63" s="167"/>
      <c r="AR63" s="156"/>
      <c r="AS63" s="167"/>
      <c r="AT63" s="156"/>
      <c r="AU63" s="167"/>
      <c r="AV63" s="156"/>
      <c r="AW63" s="167"/>
      <c r="AX63" s="156"/>
    </row>
    <row r="64" spans="2:50" ht="21" customHeight="1">
      <c r="B64" s="124"/>
      <c r="C64" s="124"/>
      <c r="D64" s="124"/>
      <c r="E64" s="124"/>
      <c r="N64" s="147"/>
      <c r="O64" s="129"/>
      <c r="AF64" s="147"/>
      <c r="AG64" s="147"/>
      <c r="AH64" s="147"/>
      <c r="AI64" s="190"/>
      <c r="AJ64" s="156"/>
      <c r="AK64" s="190"/>
      <c r="AL64" s="326"/>
      <c r="AM64" s="167"/>
      <c r="AN64" s="156"/>
      <c r="AO64" s="167"/>
      <c r="AP64" s="156"/>
      <c r="AQ64" s="167"/>
      <c r="AR64" s="156"/>
      <c r="AS64" s="167"/>
      <c r="AT64" s="156"/>
      <c r="AU64" s="167"/>
      <c r="AV64" s="156"/>
      <c r="AW64" s="167"/>
      <c r="AX64" s="156"/>
    </row>
    <row r="65" spans="14:50" ht="21" customHeight="1">
      <c r="N65" s="147"/>
      <c r="O65" s="129"/>
      <c r="AF65" s="147"/>
      <c r="AG65" s="147"/>
      <c r="AH65" s="147"/>
      <c r="AI65" s="190"/>
      <c r="AJ65" s="156"/>
      <c r="AK65" s="190"/>
      <c r="AL65" s="326"/>
      <c r="AM65" s="167"/>
      <c r="AN65" s="156"/>
      <c r="AO65" s="167"/>
      <c r="AP65" s="156"/>
      <c r="AQ65" s="167"/>
      <c r="AR65" s="156"/>
      <c r="AS65" s="167"/>
      <c r="AT65" s="156"/>
      <c r="AU65" s="167"/>
      <c r="AV65" s="156"/>
      <c r="AW65" s="167"/>
      <c r="AX65" s="156"/>
    </row>
    <row r="66" spans="14:50" ht="21" customHeight="1">
      <c r="N66" s="147"/>
      <c r="O66" s="129"/>
      <c r="AF66" s="147"/>
      <c r="AG66" s="147"/>
      <c r="AI66" s="156"/>
      <c r="AJ66" s="190"/>
      <c r="AL66" s="370"/>
      <c r="AM66" s="167"/>
      <c r="AN66" s="156"/>
      <c r="AO66" s="167"/>
      <c r="AP66" s="156"/>
      <c r="AQ66" s="167"/>
      <c r="AR66" s="156"/>
      <c r="AS66" s="167"/>
      <c r="AT66" s="156"/>
      <c r="AU66" s="167"/>
      <c r="AV66" s="156"/>
      <c r="AW66" s="167"/>
      <c r="AX66" s="156"/>
    </row>
    <row r="67" spans="14:50" ht="21" customHeight="1">
      <c r="N67" s="147"/>
      <c r="O67" s="129"/>
      <c r="AF67" s="147"/>
      <c r="AG67" s="147"/>
      <c r="AI67" s="156"/>
      <c r="AJ67" s="190"/>
      <c r="AL67" s="370"/>
      <c r="AM67" s="167"/>
      <c r="AN67" s="156"/>
      <c r="AO67" s="167"/>
      <c r="AP67" s="156"/>
      <c r="AQ67" s="167"/>
      <c r="AR67" s="156"/>
      <c r="AS67" s="167"/>
      <c r="AT67" s="156"/>
      <c r="AU67" s="167"/>
      <c r="AV67" s="156"/>
      <c r="AW67" s="167"/>
      <c r="AX67" s="156"/>
    </row>
    <row r="68" spans="14:50" ht="21" customHeight="1">
      <c r="N68" s="147"/>
      <c r="O68" s="129"/>
      <c r="AF68" s="147"/>
      <c r="AG68" s="147"/>
      <c r="AI68" s="156"/>
      <c r="AJ68" s="190"/>
      <c r="AL68" s="370"/>
      <c r="AM68" s="167"/>
      <c r="AN68" s="156"/>
      <c r="AO68" s="167"/>
      <c r="AP68" s="156"/>
      <c r="AQ68" s="167"/>
      <c r="AR68" s="156"/>
      <c r="AS68" s="167"/>
      <c r="AT68" s="156"/>
      <c r="AU68" s="167"/>
      <c r="AV68" s="156"/>
      <c r="AW68" s="167"/>
      <c r="AX68" s="156"/>
    </row>
    <row r="69" spans="14:50" ht="21" customHeight="1">
      <c r="N69" s="147"/>
      <c r="O69" s="129"/>
      <c r="AF69" s="147"/>
      <c r="AG69" s="147"/>
      <c r="AI69" s="156"/>
      <c r="AJ69" s="190"/>
      <c r="AL69" s="370"/>
      <c r="AM69" s="167"/>
      <c r="AN69" s="156"/>
      <c r="AO69" s="167"/>
      <c r="AP69" s="156"/>
      <c r="AQ69" s="167"/>
      <c r="AR69" s="156"/>
      <c r="AS69" s="167"/>
      <c r="AT69" s="156"/>
      <c r="AU69" s="167"/>
      <c r="AV69" s="156"/>
      <c r="AW69" s="167"/>
      <c r="AX69" s="156"/>
    </row>
    <row r="70" spans="14:50" ht="21" customHeight="1">
      <c r="N70" s="147"/>
      <c r="O70" s="129"/>
      <c r="AF70" s="147"/>
      <c r="AG70" s="147"/>
      <c r="AI70" s="156"/>
      <c r="AJ70" s="190"/>
      <c r="AL70" s="370"/>
      <c r="AM70" s="167"/>
      <c r="AN70" s="156"/>
      <c r="AO70" s="167"/>
      <c r="AP70" s="156"/>
      <c r="AQ70" s="167"/>
      <c r="AR70" s="156"/>
      <c r="AS70" s="167"/>
      <c r="AT70" s="156"/>
      <c r="AU70" s="167"/>
      <c r="AV70" s="156"/>
      <c r="AW70" s="167"/>
      <c r="AX70" s="156"/>
    </row>
    <row r="71" spans="14:50" ht="21" customHeight="1">
      <c r="N71" s="147"/>
      <c r="O71" s="129"/>
      <c r="AF71" s="147"/>
      <c r="AG71" s="147"/>
      <c r="AI71" s="156"/>
      <c r="AJ71" s="190"/>
      <c r="AL71" s="370"/>
      <c r="AM71" s="167"/>
      <c r="AN71" s="156"/>
      <c r="AO71" s="167"/>
      <c r="AP71" s="156"/>
      <c r="AQ71" s="167"/>
      <c r="AR71" s="156"/>
      <c r="AS71" s="167"/>
      <c r="AT71" s="156"/>
      <c r="AU71" s="167"/>
      <c r="AV71" s="156"/>
      <c r="AW71" s="167"/>
      <c r="AX71" s="156"/>
    </row>
    <row r="72" spans="14:50" ht="21" customHeight="1">
      <c r="N72" s="147"/>
      <c r="O72" s="129"/>
      <c r="AF72" s="147"/>
      <c r="AG72" s="147"/>
      <c r="AI72" s="156"/>
      <c r="AJ72" s="190"/>
      <c r="AL72" s="370"/>
      <c r="AM72" s="167"/>
      <c r="AN72" s="156"/>
      <c r="AO72" s="167"/>
      <c r="AP72" s="156"/>
      <c r="AQ72" s="167"/>
      <c r="AR72" s="156"/>
      <c r="AS72" s="167"/>
      <c r="AT72" s="156"/>
      <c r="AU72" s="167"/>
      <c r="AV72" s="156"/>
      <c r="AW72" s="167"/>
      <c r="AX72" s="156"/>
    </row>
    <row r="73" spans="14:50" ht="21" customHeight="1">
      <c r="N73" s="147"/>
      <c r="O73" s="129"/>
      <c r="AF73" s="147"/>
      <c r="AG73" s="147"/>
      <c r="AI73" s="156"/>
      <c r="AJ73" s="190"/>
      <c r="AL73" s="370"/>
      <c r="AM73" s="167"/>
      <c r="AN73" s="156"/>
      <c r="AO73" s="167"/>
      <c r="AP73" s="156"/>
      <c r="AQ73" s="167"/>
      <c r="AR73" s="156"/>
      <c r="AS73" s="167"/>
      <c r="AT73" s="156"/>
      <c r="AU73" s="167"/>
      <c r="AV73" s="156"/>
      <c r="AW73" s="167"/>
      <c r="AX73" s="156"/>
    </row>
    <row r="74" spans="14:50" ht="21" customHeight="1">
      <c r="N74" s="147"/>
      <c r="O74" s="129"/>
      <c r="AF74" s="147"/>
      <c r="AG74" s="147"/>
      <c r="AI74" s="156"/>
      <c r="AJ74" s="190"/>
      <c r="AL74" s="370"/>
      <c r="AM74" s="167"/>
      <c r="AN74" s="156"/>
      <c r="AO74" s="167"/>
      <c r="AP74" s="156"/>
      <c r="AQ74" s="167"/>
      <c r="AR74" s="156"/>
      <c r="AS74" s="167"/>
      <c r="AT74" s="156"/>
      <c r="AU74" s="167"/>
      <c r="AV74" s="156"/>
      <c r="AW74" s="167"/>
      <c r="AX74" s="156"/>
    </row>
    <row r="75" spans="14:50" ht="21" customHeight="1">
      <c r="N75" s="147"/>
      <c r="O75" s="129"/>
      <c r="AF75" s="147"/>
      <c r="AG75" s="147"/>
      <c r="AI75" s="156"/>
      <c r="AJ75" s="190"/>
      <c r="AL75" s="370"/>
      <c r="AM75" s="167"/>
      <c r="AN75" s="156"/>
      <c r="AO75" s="167"/>
      <c r="AP75" s="156"/>
      <c r="AQ75" s="167"/>
      <c r="AR75" s="156"/>
      <c r="AS75" s="167"/>
      <c r="AT75" s="156"/>
      <c r="AU75" s="167"/>
      <c r="AV75" s="156"/>
      <c r="AW75" s="167"/>
      <c r="AX75" s="156"/>
    </row>
    <row r="76" spans="14:50" ht="21" customHeight="1">
      <c r="N76" s="147"/>
      <c r="O76" s="129"/>
      <c r="AF76" s="147"/>
      <c r="AG76" s="147"/>
      <c r="AI76" s="156"/>
      <c r="AJ76" s="190"/>
      <c r="AL76" s="370"/>
      <c r="AM76" s="167"/>
      <c r="AN76" s="156"/>
      <c r="AO76" s="167"/>
      <c r="AP76" s="156"/>
      <c r="AQ76" s="167"/>
      <c r="AR76" s="156"/>
      <c r="AS76" s="167"/>
      <c r="AT76" s="156"/>
      <c r="AU76" s="167"/>
      <c r="AV76" s="156"/>
      <c r="AW76" s="167"/>
      <c r="AX76" s="156"/>
    </row>
    <row r="77" spans="14:50" ht="21" customHeight="1">
      <c r="N77" s="147"/>
      <c r="O77" s="129"/>
      <c r="AF77" s="147"/>
      <c r="AG77" s="147"/>
      <c r="AI77" s="156"/>
      <c r="AJ77" s="190"/>
      <c r="AL77" s="370"/>
      <c r="AM77" s="167"/>
      <c r="AN77" s="156"/>
      <c r="AO77" s="167"/>
      <c r="AP77" s="156"/>
      <c r="AQ77" s="167"/>
      <c r="AR77" s="156"/>
      <c r="AS77" s="167"/>
      <c r="AT77" s="156"/>
      <c r="AU77" s="167"/>
      <c r="AV77" s="156"/>
      <c r="AW77" s="167"/>
      <c r="AX77" s="156"/>
    </row>
    <row r="78" spans="14:50" ht="21" customHeight="1">
      <c r="N78" s="147"/>
      <c r="O78" s="129"/>
      <c r="AF78" s="147"/>
      <c r="AG78" s="147"/>
      <c r="AI78" s="156"/>
      <c r="AJ78" s="190"/>
      <c r="AL78" s="370"/>
      <c r="AM78" s="167"/>
      <c r="AN78" s="156"/>
      <c r="AO78" s="167"/>
      <c r="AP78" s="156"/>
      <c r="AQ78" s="167"/>
      <c r="AR78" s="156"/>
      <c r="AS78" s="167"/>
      <c r="AT78" s="156"/>
      <c r="AU78" s="167"/>
      <c r="AV78" s="156"/>
      <c r="AW78" s="167"/>
      <c r="AX78" s="156"/>
    </row>
    <row r="79" spans="14:50" ht="21" customHeight="1">
      <c r="N79" s="147"/>
      <c r="O79" s="129"/>
      <c r="AF79" s="147"/>
      <c r="AG79" s="147"/>
      <c r="AI79" s="156"/>
      <c r="AJ79" s="190"/>
      <c r="AL79" s="370"/>
      <c r="AM79" s="167"/>
      <c r="AN79" s="156"/>
      <c r="AO79" s="167"/>
      <c r="AP79" s="156"/>
      <c r="AQ79" s="167"/>
      <c r="AR79" s="156"/>
      <c r="AS79" s="167"/>
      <c r="AT79" s="156"/>
      <c r="AU79" s="167"/>
      <c r="AV79" s="156"/>
      <c r="AW79" s="167"/>
      <c r="AX79" s="156"/>
    </row>
    <row r="80" spans="14:50" ht="21" customHeight="1">
      <c r="N80" s="147"/>
      <c r="O80" s="129"/>
      <c r="AF80" s="147"/>
      <c r="AG80" s="147"/>
      <c r="AI80" s="156"/>
      <c r="AJ80" s="190"/>
      <c r="AL80" s="370"/>
      <c r="AM80" s="167"/>
      <c r="AN80" s="156"/>
      <c r="AO80" s="167"/>
      <c r="AP80" s="156"/>
      <c r="AQ80" s="167"/>
      <c r="AR80" s="156"/>
      <c r="AS80" s="167"/>
      <c r="AT80" s="156"/>
      <c r="AU80" s="167"/>
      <c r="AV80" s="156"/>
      <c r="AW80" s="167"/>
      <c r="AX80" s="156"/>
    </row>
    <row r="81" spans="14:50" ht="21" customHeight="1">
      <c r="N81" s="147"/>
      <c r="O81" s="129"/>
      <c r="AF81" s="147"/>
      <c r="AG81" s="147"/>
      <c r="AI81" s="156"/>
      <c r="AJ81" s="190"/>
      <c r="AL81" s="370"/>
      <c r="AM81" s="167"/>
      <c r="AN81" s="156"/>
      <c r="AO81" s="167"/>
      <c r="AP81" s="156"/>
      <c r="AQ81" s="167"/>
      <c r="AR81" s="156"/>
      <c r="AS81" s="167"/>
      <c r="AT81" s="156"/>
      <c r="AU81" s="167"/>
      <c r="AV81" s="156"/>
      <c r="AW81" s="167"/>
      <c r="AX81" s="156"/>
    </row>
    <row r="82" spans="14:50" ht="21" customHeight="1">
      <c r="N82" s="147"/>
      <c r="O82" s="129"/>
      <c r="AF82" s="147"/>
      <c r="AG82" s="147"/>
      <c r="AI82" s="156"/>
      <c r="AJ82" s="190"/>
      <c r="AL82" s="370"/>
      <c r="AM82" s="167"/>
      <c r="AN82" s="156"/>
      <c r="AO82" s="167"/>
      <c r="AP82" s="156"/>
      <c r="AQ82" s="167"/>
      <c r="AR82" s="156"/>
      <c r="AS82" s="167"/>
      <c r="AT82" s="156"/>
      <c r="AU82" s="167"/>
      <c r="AV82" s="156"/>
      <c r="AW82" s="167"/>
      <c r="AX82" s="156"/>
    </row>
    <row r="83" spans="14:50" ht="21" customHeight="1">
      <c r="N83" s="147"/>
      <c r="O83" s="129"/>
      <c r="AF83" s="147"/>
      <c r="AG83" s="147"/>
      <c r="AI83" s="156"/>
      <c r="AJ83" s="190"/>
      <c r="AL83" s="370"/>
      <c r="AM83" s="167"/>
      <c r="AN83" s="156"/>
      <c r="AO83" s="167"/>
      <c r="AP83" s="156"/>
      <c r="AQ83" s="167"/>
      <c r="AR83" s="156"/>
      <c r="AS83" s="167"/>
      <c r="AT83" s="156"/>
      <c r="AU83" s="167"/>
      <c r="AV83" s="156"/>
      <c r="AW83" s="167"/>
      <c r="AX83" s="156"/>
    </row>
    <row r="84" spans="14:50" ht="21" customHeight="1">
      <c r="N84" s="147"/>
      <c r="O84" s="129"/>
      <c r="AF84" s="147"/>
      <c r="AG84" s="147"/>
      <c r="AI84" s="156"/>
      <c r="AJ84" s="190"/>
      <c r="AL84" s="370"/>
      <c r="AM84" s="167"/>
      <c r="AN84" s="156"/>
      <c r="AO84" s="167"/>
      <c r="AP84" s="156"/>
      <c r="AQ84" s="167"/>
      <c r="AR84" s="156"/>
      <c r="AS84" s="167"/>
      <c r="AT84" s="156"/>
      <c r="AU84" s="167"/>
      <c r="AV84" s="156"/>
      <c r="AW84" s="167"/>
      <c r="AX84" s="156"/>
    </row>
    <row r="85" spans="14:50" ht="21" customHeight="1">
      <c r="N85" s="147"/>
      <c r="O85" s="129"/>
      <c r="AF85" s="147"/>
      <c r="AG85" s="147"/>
      <c r="AI85" s="156"/>
      <c r="AJ85" s="190"/>
      <c r="AL85" s="370"/>
      <c r="AM85" s="167"/>
      <c r="AN85" s="156"/>
      <c r="AO85" s="167"/>
      <c r="AP85" s="156"/>
      <c r="AQ85" s="167"/>
      <c r="AR85" s="156"/>
      <c r="AS85" s="167"/>
      <c r="AT85" s="156"/>
      <c r="AU85" s="167"/>
      <c r="AV85" s="156"/>
      <c r="AW85" s="167"/>
      <c r="AX85" s="156"/>
    </row>
    <row r="86" spans="14:50" ht="21" customHeight="1">
      <c r="N86" s="147"/>
      <c r="O86" s="129"/>
      <c r="AF86" s="147"/>
      <c r="AG86" s="147"/>
      <c r="AI86" s="156"/>
      <c r="AJ86" s="190"/>
      <c r="AL86" s="370"/>
      <c r="AM86" s="167"/>
      <c r="AN86" s="156"/>
      <c r="AO86" s="167"/>
      <c r="AP86" s="156"/>
      <c r="AQ86" s="167"/>
      <c r="AR86" s="156"/>
      <c r="AS86" s="167"/>
      <c r="AT86" s="156"/>
      <c r="AU86" s="167"/>
      <c r="AV86" s="156"/>
      <c r="AW86" s="167"/>
      <c r="AX86" s="156"/>
    </row>
    <row r="87" spans="14:50" ht="21" customHeight="1">
      <c r="N87" s="147"/>
      <c r="O87" s="129"/>
      <c r="AF87" s="147"/>
      <c r="AG87" s="147"/>
      <c r="AI87" s="156"/>
      <c r="AJ87" s="190"/>
      <c r="AL87" s="370"/>
      <c r="AM87" s="167"/>
      <c r="AN87" s="156"/>
      <c r="AO87" s="167"/>
      <c r="AP87" s="156"/>
      <c r="AQ87" s="167"/>
      <c r="AR87" s="156"/>
      <c r="AS87" s="167"/>
      <c r="AT87" s="156"/>
      <c r="AU87" s="167"/>
      <c r="AV87" s="156"/>
      <c r="AW87" s="167"/>
      <c r="AX87" s="156"/>
    </row>
    <row r="88" spans="14:50" ht="21" customHeight="1">
      <c r="N88" s="147"/>
      <c r="O88" s="129"/>
      <c r="AF88" s="147"/>
      <c r="AG88" s="147"/>
      <c r="AI88" s="156"/>
      <c r="AJ88" s="190"/>
      <c r="AL88" s="370"/>
      <c r="AM88" s="167"/>
      <c r="AN88" s="156"/>
      <c r="AO88" s="167"/>
      <c r="AP88" s="156"/>
      <c r="AQ88" s="167"/>
      <c r="AR88" s="156"/>
      <c r="AS88" s="167"/>
      <c r="AT88" s="156"/>
      <c r="AU88" s="167"/>
      <c r="AV88" s="156"/>
      <c r="AW88" s="167"/>
      <c r="AX88" s="156"/>
    </row>
    <row r="89" spans="14:50" ht="21" customHeight="1">
      <c r="N89" s="147"/>
      <c r="O89" s="129"/>
      <c r="AF89" s="147"/>
      <c r="AG89" s="147"/>
      <c r="AI89" s="156"/>
      <c r="AJ89" s="190"/>
      <c r="AL89" s="370"/>
      <c r="AM89" s="167"/>
      <c r="AN89" s="156"/>
      <c r="AO89" s="167"/>
      <c r="AP89" s="156"/>
      <c r="AQ89" s="167"/>
      <c r="AR89" s="156"/>
      <c r="AS89" s="167"/>
      <c r="AT89" s="156"/>
      <c r="AU89" s="167"/>
      <c r="AV89" s="156"/>
      <c r="AW89" s="167"/>
      <c r="AX89" s="156"/>
    </row>
    <row r="90" spans="14:50" ht="21" customHeight="1">
      <c r="N90" s="147"/>
      <c r="O90" s="129"/>
      <c r="AF90" s="147"/>
      <c r="AG90" s="147"/>
      <c r="AI90" s="156"/>
      <c r="AJ90" s="190"/>
      <c r="AL90" s="370"/>
      <c r="AM90" s="167"/>
      <c r="AN90" s="156"/>
      <c r="AO90" s="167"/>
      <c r="AP90" s="156"/>
      <c r="AQ90" s="167"/>
      <c r="AR90" s="156"/>
      <c r="AS90" s="167"/>
      <c r="AT90" s="156"/>
      <c r="AU90" s="167"/>
      <c r="AV90" s="156"/>
      <c r="AW90" s="167"/>
      <c r="AX90" s="156"/>
    </row>
    <row r="91" spans="14:50" ht="21" customHeight="1">
      <c r="N91" s="147"/>
      <c r="O91" s="129"/>
      <c r="AF91" s="147"/>
      <c r="AG91" s="147"/>
      <c r="AI91" s="156"/>
      <c r="AJ91" s="190"/>
      <c r="AL91" s="370"/>
      <c r="AM91" s="167"/>
      <c r="AN91" s="156"/>
      <c r="AO91" s="167"/>
      <c r="AP91" s="156"/>
      <c r="AQ91" s="167"/>
      <c r="AR91" s="156"/>
      <c r="AS91" s="167"/>
      <c r="AT91" s="156"/>
      <c r="AU91" s="167"/>
      <c r="AV91" s="156"/>
      <c r="AW91" s="167"/>
      <c r="AX91" s="156"/>
    </row>
    <row r="92" spans="14:50" ht="21" customHeight="1">
      <c r="N92" s="147"/>
      <c r="O92" s="129"/>
      <c r="AF92" s="147"/>
      <c r="AG92" s="147"/>
      <c r="AI92" s="156"/>
      <c r="AJ92" s="190"/>
      <c r="AL92" s="370"/>
      <c r="AM92" s="167"/>
      <c r="AN92" s="156"/>
      <c r="AO92" s="167"/>
      <c r="AP92" s="156"/>
      <c r="AQ92" s="167"/>
      <c r="AR92" s="156"/>
      <c r="AS92" s="167"/>
      <c r="AT92" s="156"/>
      <c r="AU92" s="167"/>
      <c r="AV92" s="156"/>
      <c r="AW92" s="167"/>
      <c r="AX92" s="156"/>
    </row>
    <row r="93" spans="14:50" ht="21" customHeight="1">
      <c r="N93" s="147"/>
      <c r="O93" s="129"/>
      <c r="AF93" s="147"/>
      <c r="AG93" s="147"/>
      <c r="AI93" s="156"/>
      <c r="AJ93" s="190"/>
      <c r="AL93" s="370"/>
      <c r="AM93" s="167"/>
      <c r="AN93" s="156"/>
      <c r="AO93" s="167"/>
      <c r="AP93" s="156"/>
      <c r="AQ93" s="167"/>
      <c r="AR93" s="156"/>
      <c r="AS93" s="167"/>
      <c r="AT93" s="156"/>
      <c r="AU93" s="167"/>
      <c r="AV93" s="156"/>
      <c r="AW93" s="167"/>
      <c r="AX93" s="156"/>
    </row>
    <row r="94" spans="14:50" ht="21" customHeight="1">
      <c r="N94" s="147"/>
      <c r="O94" s="129"/>
      <c r="AF94" s="147"/>
      <c r="AG94" s="147"/>
      <c r="AI94" s="156"/>
      <c r="AJ94" s="190"/>
      <c r="AL94" s="370"/>
      <c r="AM94" s="167"/>
      <c r="AN94" s="156"/>
      <c r="AO94" s="167"/>
      <c r="AP94" s="156"/>
      <c r="AQ94" s="167"/>
      <c r="AR94" s="156"/>
      <c r="AS94" s="167"/>
      <c r="AT94" s="156"/>
      <c r="AU94" s="167"/>
      <c r="AV94" s="156"/>
      <c r="AW94" s="167"/>
      <c r="AX94" s="156"/>
    </row>
    <row r="95" spans="14:50" ht="21" customHeight="1">
      <c r="N95" s="147"/>
      <c r="O95" s="129"/>
      <c r="AF95" s="147"/>
      <c r="AG95" s="147"/>
      <c r="AI95" s="156"/>
      <c r="AJ95" s="190"/>
      <c r="AL95" s="370"/>
      <c r="AM95" s="167"/>
      <c r="AN95" s="156"/>
      <c r="AO95" s="167"/>
      <c r="AP95" s="156"/>
      <c r="AQ95" s="167"/>
      <c r="AR95" s="156"/>
      <c r="AS95" s="167"/>
      <c r="AT95" s="156"/>
      <c r="AU95" s="167"/>
      <c r="AV95" s="156"/>
      <c r="AW95" s="167"/>
      <c r="AX95" s="156"/>
    </row>
    <row r="96" spans="14:50" ht="21" customHeight="1">
      <c r="N96" s="147"/>
      <c r="O96" s="129"/>
      <c r="AF96" s="147"/>
      <c r="AG96" s="147"/>
      <c r="AI96" s="156"/>
      <c r="AJ96" s="190"/>
      <c r="AL96" s="370"/>
      <c r="AM96" s="167"/>
      <c r="AN96" s="156"/>
      <c r="AO96" s="167"/>
      <c r="AP96" s="156"/>
      <c r="AQ96" s="167"/>
      <c r="AR96" s="156"/>
      <c r="AS96" s="167"/>
      <c r="AT96" s="156"/>
      <c r="AU96" s="167"/>
      <c r="AV96" s="156"/>
      <c r="AW96" s="167"/>
      <c r="AX96" s="156"/>
    </row>
    <row r="97" spans="14:50" ht="21" customHeight="1">
      <c r="N97" s="147"/>
      <c r="O97" s="129"/>
      <c r="AF97" s="147"/>
      <c r="AG97" s="147"/>
      <c r="AI97" s="156"/>
      <c r="AJ97" s="190"/>
      <c r="AL97" s="370"/>
      <c r="AM97" s="167"/>
      <c r="AN97" s="156"/>
      <c r="AO97" s="167"/>
      <c r="AP97" s="156"/>
      <c r="AQ97" s="167"/>
      <c r="AR97" s="156"/>
      <c r="AS97" s="167"/>
      <c r="AT97" s="156"/>
      <c r="AU97" s="167"/>
      <c r="AV97" s="156"/>
      <c r="AW97" s="167"/>
      <c r="AX97" s="156"/>
    </row>
    <row r="98" spans="14:50" ht="21" customHeight="1">
      <c r="N98" s="147"/>
      <c r="O98" s="129"/>
      <c r="AF98" s="147"/>
      <c r="AG98" s="147"/>
      <c r="AI98" s="156"/>
      <c r="AJ98" s="190"/>
      <c r="AL98" s="370"/>
      <c r="AM98" s="167"/>
      <c r="AN98" s="156"/>
      <c r="AO98" s="167"/>
      <c r="AP98" s="156"/>
      <c r="AQ98" s="167"/>
      <c r="AR98" s="156"/>
      <c r="AS98" s="167"/>
      <c r="AT98" s="156"/>
      <c r="AU98" s="167"/>
      <c r="AV98" s="156"/>
      <c r="AW98" s="167"/>
      <c r="AX98" s="156"/>
    </row>
    <row r="99" spans="14:50" ht="21" customHeight="1">
      <c r="N99" s="147"/>
      <c r="O99" s="129"/>
      <c r="AF99" s="147"/>
      <c r="AG99" s="147"/>
      <c r="AI99" s="156"/>
      <c r="AJ99" s="190"/>
      <c r="AL99" s="370"/>
      <c r="AM99" s="167"/>
      <c r="AN99" s="156"/>
      <c r="AO99" s="167"/>
      <c r="AP99" s="156"/>
      <c r="AQ99" s="167"/>
      <c r="AR99" s="156"/>
      <c r="AS99" s="167"/>
      <c r="AT99" s="156"/>
      <c r="AU99" s="167"/>
      <c r="AV99" s="156"/>
      <c r="AW99" s="167"/>
      <c r="AX99" s="156"/>
    </row>
    <row r="100" spans="14:50" ht="21" customHeight="1">
      <c r="N100" s="147"/>
      <c r="O100" s="129"/>
      <c r="AF100" s="147"/>
      <c r="AG100" s="147"/>
      <c r="AI100" s="156"/>
      <c r="AJ100" s="190"/>
      <c r="AL100" s="370"/>
      <c r="AM100" s="167"/>
      <c r="AN100" s="156"/>
      <c r="AO100" s="167"/>
      <c r="AP100" s="156"/>
      <c r="AQ100" s="167"/>
      <c r="AR100" s="156"/>
      <c r="AS100" s="167"/>
      <c r="AT100" s="156"/>
      <c r="AU100" s="167"/>
      <c r="AV100" s="156"/>
      <c r="AW100" s="167"/>
      <c r="AX100" s="156"/>
    </row>
    <row r="101" spans="14:50" ht="21" customHeight="1">
      <c r="N101" s="147"/>
      <c r="O101" s="129"/>
      <c r="AF101" s="147"/>
      <c r="AG101" s="147"/>
      <c r="AI101" s="156"/>
      <c r="AJ101" s="190"/>
      <c r="AL101" s="370"/>
      <c r="AM101" s="167"/>
      <c r="AN101" s="156"/>
      <c r="AO101" s="167"/>
      <c r="AP101" s="156"/>
      <c r="AQ101" s="167"/>
      <c r="AR101" s="156"/>
      <c r="AS101" s="167"/>
      <c r="AT101" s="156"/>
      <c r="AU101" s="167"/>
      <c r="AV101" s="156"/>
      <c r="AW101" s="167"/>
      <c r="AX101" s="156"/>
    </row>
    <row r="102" spans="14:50" ht="21" customHeight="1">
      <c r="N102" s="147"/>
      <c r="O102" s="129"/>
      <c r="AF102" s="147"/>
      <c r="AG102" s="147"/>
      <c r="AI102" s="156"/>
      <c r="AJ102" s="190"/>
      <c r="AL102" s="370"/>
      <c r="AM102" s="167"/>
      <c r="AN102" s="156"/>
      <c r="AO102" s="167"/>
      <c r="AP102" s="156"/>
      <c r="AQ102" s="167"/>
      <c r="AR102" s="156"/>
      <c r="AS102" s="167"/>
      <c r="AT102" s="156"/>
      <c r="AU102" s="167"/>
      <c r="AV102" s="156"/>
      <c r="AW102" s="167"/>
      <c r="AX102" s="156"/>
    </row>
    <row r="103" spans="14:50" ht="21" customHeight="1">
      <c r="N103" s="147"/>
      <c r="O103" s="129"/>
      <c r="AF103" s="147"/>
      <c r="AG103" s="147"/>
      <c r="AI103" s="156"/>
      <c r="AJ103" s="190"/>
      <c r="AL103" s="370"/>
      <c r="AM103" s="167"/>
      <c r="AN103" s="156"/>
      <c r="AO103" s="167"/>
      <c r="AP103" s="156"/>
      <c r="AQ103" s="167"/>
      <c r="AR103" s="156"/>
      <c r="AS103" s="167"/>
      <c r="AT103" s="156"/>
      <c r="AU103" s="167"/>
      <c r="AV103" s="156"/>
      <c r="AW103" s="167"/>
      <c r="AX103" s="156"/>
    </row>
    <row r="104" spans="14:50" ht="21" customHeight="1">
      <c r="N104" s="147"/>
      <c r="O104" s="129"/>
      <c r="AF104" s="147"/>
      <c r="AG104" s="147"/>
      <c r="AI104" s="156"/>
      <c r="AJ104" s="190"/>
      <c r="AL104" s="370"/>
      <c r="AM104" s="167"/>
      <c r="AN104" s="156"/>
      <c r="AO104" s="167"/>
      <c r="AP104" s="156"/>
      <c r="AQ104" s="167"/>
      <c r="AR104" s="156"/>
      <c r="AS104" s="167"/>
      <c r="AT104" s="156"/>
      <c r="AU104" s="167"/>
      <c r="AV104" s="156"/>
      <c r="AW104" s="167"/>
      <c r="AX104" s="156"/>
    </row>
    <row r="105" spans="14:50" ht="21" customHeight="1">
      <c r="N105" s="147"/>
      <c r="O105" s="129"/>
      <c r="AF105" s="147"/>
      <c r="AG105" s="147"/>
      <c r="AI105" s="156"/>
      <c r="AJ105" s="190"/>
      <c r="AL105" s="370"/>
      <c r="AM105" s="167"/>
      <c r="AN105" s="156"/>
      <c r="AO105" s="167"/>
      <c r="AP105" s="156"/>
      <c r="AQ105" s="167"/>
      <c r="AR105" s="156"/>
      <c r="AS105" s="167"/>
      <c r="AT105" s="156"/>
      <c r="AU105" s="167"/>
      <c r="AV105" s="156"/>
      <c r="AW105" s="167"/>
      <c r="AX105" s="156"/>
    </row>
    <row r="106" spans="14:50" ht="21" customHeight="1">
      <c r="N106" s="147"/>
      <c r="O106" s="129"/>
      <c r="AF106" s="147"/>
      <c r="AG106" s="147"/>
      <c r="AI106" s="156"/>
      <c r="AJ106" s="190"/>
      <c r="AL106" s="370"/>
      <c r="AM106" s="167"/>
      <c r="AN106" s="156"/>
      <c r="AO106" s="167"/>
      <c r="AP106" s="156"/>
      <c r="AQ106" s="167"/>
      <c r="AR106" s="156"/>
      <c r="AS106" s="167"/>
      <c r="AT106" s="156"/>
      <c r="AU106" s="167"/>
      <c r="AV106" s="156"/>
      <c r="AW106" s="167"/>
      <c r="AX106" s="156"/>
    </row>
    <row r="107" spans="14:50" ht="21" customHeight="1">
      <c r="N107" s="147"/>
      <c r="O107" s="129"/>
      <c r="AF107" s="147"/>
      <c r="AG107" s="147"/>
      <c r="AI107" s="156"/>
      <c r="AJ107" s="190"/>
      <c r="AL107" s="370"/>
      <c r="AM107" s="167"/>
      <c r="AN107" s="156"/>
      <c r="AO107" s="167"/>
      <c r="AP107" s="156"/>
      <c r="AQ107" s="167"/>
      <c r="AR107" s="156"/>
      <c r="AS107" s="167"/>
      <c r="AT107" s="156"/>
      <c r="AU107" s="167"/>
      <c r="AV107" s="156"/>
      <c r="AW107" s="167"/>
      <c r="AX107" s="156"/>
    </row>
    <row r="108" spans="14:50" ht="21" customHeight="1">
      <c r="N108" s="147"/>
      <c r="O108" s="129"/>
      <c r="AF108" s="147"/>
      <c r="AG108" s="147"/>
      <c r="AI108" s="156"/>
      <c r="AJ108" s="190"/>
      <c r="AL108" s="370"/>
      <c r="AM108" s="167"/>
      <c r="AN108" s="156"/>
      <c r="AO108" s="167"/>
      <c r="AP108" s="156"/>
      <c r="AQ108" s="167"/>
      <c r="AR108" s="156"/>
      <c r="AS108" s="167"/>
      <c r="AT108" s="156"/>
      <c r="AU108" s="167"/>
      <c r="AV108" s="156"/>
      <c r="AW108" s="167"/>
      <c r="AX108" s="156"/>
    </row>
    <row r="109" spans="14:50" ht="21" customHeight="1">
      <c r="N109" s="147"/>
      <c r="O109" s="129"/>
      <c r="AF109" s="147"/>
      <c r="AG109" s="147"/>
      <c r="AI109" s="156"/>
      <c r="AJ109" s="190"/>
      <c r="AL109" s="370"/>
      <c r="AM109" s="167"/>
      <c r="AN109" s="156"/>
      <c r="AO109" s="167"/>
      <c r="AP109" s="156"/>
      <c r="AQ109" s="167"/>
      <c r="AR109" s="156"/>
      <c r="AS109" s="167"/>
      <c r="AT109" s="156"/>
      <c r="AU109" s="167"/>
      <c r="AV109" s="156"/>
      <c r="AW109" s="167"/>
      <c r="AX109" s="156"/>
    </row>
    <row r="110" spans="14:50" ht="21" customHeight="1">
      <c r="N110" s="147"/>
      <c r="O110" s="129"/>
      <c r="AF110" s="147"/>
      <c r="AG110" s="147"/>
      <c r="AI110" s="156"/>
      <c r="AJ110" s="190"/>
      <c r="AL110" s="370"/>
      <c r="AM110" s="167"/>
      <c r="AN110" s="156"/>
      <c r="AO110" s="167"/>
      <c r="AP110" s="156"/>
      <c r="AQ110" s="167"/>
      <c r="AR110" s="156"/>
      <c r="AS110" s="167"/>
      <c r="AT110" s="156"/>
      <c r="AU110" s="167"/>
      <c r="AV110" s="156"/>
      <c r="AW110" s="167"/>
      <c r="AX110" s="156"/>
    </row>
    <row r="111" spans="14:50" ht="21" customHeight="1">
      <c r="N111" s="147"/>
      <c r="O111" s="129"/>
      <c r="AF111" s="147"/>
      <c r="AG111" s="147"/>
      <c r="AI111" s="156"/>
      <c r="AJ111" s="190"/>
      <c r="AL111" s="370"/>
      <c r="AM111" s="167"/>
      <c r="AN111" s="156"/>
      <c r="AO111" s="167"/>
      <c r="AP111" s="156"/>
      <c r="AQ111" s="167"/>
      <c r="AR111" s="156"/>
      <c r="AS111" s="167"/>
      <c r="AT111" s="156"/>
      <c r="AU111" s="167"/>
      <c r="AV111" s="156"/>
      <c r="AW111" s="167"/>
      <c r="AX111" s="156"/>
    </row>
    <row r="112" spans="14:50" ht="21" customHeight="1">
      <c r="N112" s="147"/>
      <c r="O112" s="129"/>
      <c r="AF112" s="147"/>
      <c r="AG112" s="147"/>
      <c r="AI112" s="156"/>
      <c r="AJ112" s="190"/>
      <c r="AL112" s="370"/>
      <c r="AM112" s="167"/>
      <c r="AN112" s="156"/>
      <c r="AO112" s="167"/>
      <c r="AP112" s="156"/>
      <c r="AQ112" s="167"/>
      <c r="AR112" s="156"/>
      <c r="AS112" s="167"/>
      <c r="AT112" s="156"/>
      <c r="AU112" s="167"/>
      <c r="AV112" s="156"/>
      <c r="AW112" s="167"/>
      <c r="AX112" s="156"/>
    </row>
    <row r="113" spans="14:50" ht="21" customHeight="1">
      <c r="N113" s="147"/>
      <c r="O113" s="129"/>
      <c r="AF113" s="147"/>
      <c r="AG113" s="147"/>
      <c r="AI113" s="156"/>
      <c r="AJ113" s="190"/>
      <c r="AL113" s="370"/>
      <c r="AM113" s="167"/>
      <c r="AN113" s="156"/>
      <c r="AO113" s="167"/>
      <c r="AP113" s="156"/>
      <c r="AQ113" s="167"/>
      <c r="AR113" s="156"/>
      <c r="AS113" s="167"/>
      <c r="AT113" s="156"/>
      <c r="AU113" s="167"/>
      <c r="AV113" s="156"/>
      <c r="AW113" s="167"/>
      <c r="AX113" s="156"/>
    </row>
    <row r="114" spans="14:50" ht="21" customHeight="1">
      <c r="N114" s="147"/>
      <c r="O114" s="129"/>
      <c r="AF114" s="147"/>
      <c r="AG114" s="147"/>
      <c r="AI114" s="156"/>
      <c r="AJ114" s="190"/>
      <c r="AL114" s="370"/>
      <c r="AM114" s="167"/>
      <c r="AN114" s="156"/>
      <c r="AO114" s="167"/>
      <c r="AP114" s="156"/>
      <c r="AQ114" s="167"/>
      <c r="AR114" s="156"/>
      <c r="AS114" s="167"/>
      <c r="AT114" s="156"/>
      <c r="AU114" s="167"/>
      <c r="AV114" s="156"/>
      <c r="AW114" s="167"/>
      <c r="AX114" s="156"/>
    </row>
    <row r="115" spans="14:50" ht="21" customHeight="1">
      <c r="N115" s="147"/>
      <c r="O115" s="129"/>
      <c r="AF115" s="147"/>
      <c r="AG115" s="147"/>
      <c r="AI115" s="156"/>
      <c r="AJ115" s="190"/>
      <c r="AL115" s="370"/>
      <c r="AM115" s="167"/>
      <c r="AN115" s="156"/>
      <c r="AO115" s="167"/>
      <c r="AP115" s="156"/>
      <c r="AQ115" s="167"/>
      <c r="AR115" s="156"/>
      <c r="AS115" s="167"/>
      <c r="AT115" s="156"/>
      <c r="AU115" s="167"/>
      <c r="AV115" s="156"/>
      <c r="AW115" s="167"/>
      <c r="AX115" s="156"/>
    </row>
    <row r="116" spans="14:50" ht="21" customHeight="1">
      <c r="N116" s="147"/>
      <c r="O116" s="129"/>
      <c r="AF116" s="147"/>
      <c r="AG116" s="147"/>
      <c r="AI116" s="156"/>
      <c r="AJ116" s="190"/>
      <c r="AL116" s="370"/>
      <c r="AM116" s="167"/>
      <c r="AN116" s="156"/>
      <c r="AO116" s="167"/>
      <c r="AP116" s="156"/>
      <c r="AQ116" s="167"/>
      <c r="AR116" s="156"/>
      <c r="AS116" s="167"/>
      <c r="AT116" s="156"/>
      <c r="AU116" s="167"/>
      <c r="AV116" s="156"/>
      <c r="AW116" s="167"/>
      <c r="AX116" s="156"/>
    </row>
    <row r="117" spans="14:50" ht="21" customHeight="1">
      <c r="N117" s="147"/>
      <c r="O117" s="129"/>
      <c r="AF117" s="147"/>
      <c r="AG117" s="147"/>
      <c r="AI117" s="156"/>
      <c r="AJ117" s="190"/>
      <c r="AL117" s="370"/>
      <c r="AM117" s="167"/>
      <c r="AN117" s="156"/>
      <c r="AO117" s="167"/>
      <c r="AP117" s="156"/>
      <c r="AQ117" s="167"/>
      <c r="AR117" s="156"/>
      <c r="AS117" s="167"/>
      <c r="AT117" s="156"/>
      <c r="AU117" s="167"/>
      <c r="AV117" s="156"/>
      <c r="AW117" s="167"/>
      <c r="AX117" s="156"/>
    </row>
    <row r="118" spans="14:50" ht="21" customHeight="1">
      <c r="N118" s="147"/>
      <c r="O118" s="129"/>
      <c r="AF118" s="147"/>
      <c r="AG118" s="147"/>
      <c r="AI118" s="156"/>
      <c r="AJ118" s="190"/>
      <c r="AL118" s="370"/>
      <c r="AM118" s="167"/>
      <c r="AN118" s="156"/>
      <c r="AO118" s="167"/>
      <c r="AP118" s="156"/>
      <c r="AQ118" s="167"/>
      <c r="AR118" s="156"/>
      <c r="AS118" s="167"/>
      <c r="AT118" s="156"/>
      <c r="AU118" s="167"/>
      <c r="AV118" s="156"/>
      <c r="AW118" s="167"/>
      <c r="AX118" s="156"/>
    </row>
    <row r="119" spans="14:50" ht="21" customHeight="1">
      <c r="N119" s="147"/>
      <c r="O119" s="129"/>
      <c r="AF119" s="147"/>
      <c r="AG119" s="147"/>
      <c r="AI119" s="156"/>
      <c r="AJ119" s="190"/>
      <c r="AL119" s="370"/>
      <c r="AM119" s="167"/>
      <c r="AN119" s="156"/>
      <c r="AO119" s="167"/>
      <c r="AP119" s="156"/>
      <c r="AQ119" s="167"/>
      <c r="AR119" s="156"/>
      <c r="AS119" s="167"/>
      <c r="AT119" s="156"/>
      <c r="AU119" s="167"/>
      <c r="AV119" s="156"/>
      <c r="AW119" s="167"/>
      <c r="AX119" s="156"/>
    </row>
    <row r="120" spans="14:50" ht="21" customHeight="1">
      <c r="N120" s="147"/>
      <c r="O120" s="129"/>
      <c r="AF120" s="147"/>
      <c r="AG120" s="147"/>
      <c r="AI120" s="156"/>
      <c r="AJ120" s="190"/>
      <c r="AL120" s="370"/>
      <c r="AM120" s="167"/>
      <c r="AN120" s="156"/>
      <c r="AO120" s="167"/>
      <c r="AP120" s="156"/>
      <c r="AQ120" s="167"/>
      <c r="AR120" s="156"/>
      <c r="AS120" s="167"/>
      <c r="AT120" s="156"/>
      <c r="AU120" s="167"/>
      <c r="AV120" s="156"/>
      <c r="AW120" s="167"/>
      <c r="AX120" s="156"/>
    </row>
    <row r="121" spans="14:50" ht="21" customHeight="1">
      <c r="N121" s="147"/>
      <c r="O121" s="129"/>
      <c r="AF121" s="147"/>
      <c r="AG121" s="147"/>
      <c r="AI121" s="156"/>
      <c r="AJ121" s="190"/>
      <c r="AL121" s="370"/>
      <c r="AM121" s="167"/>
      <c r="AN121" s="156"/>
      <c r="AO121" s="167"/>
      <c r="AP121" s="156"/>
      <c r="AQ121" s="167"/>
      <c r="AR121" s="156"/>
      <c r="AS121" s="167"/>
      <c r="AT121" s="156"/>
      <c r="AU121" s="167"/>
      <c r="AV121" s="156"/>
      <c r="AW121" s="167"/>
      <c r="AX121" s="156"/>
    </row>
    <row r="122" spans="14:50" ht="21" customHeight="1">
      <c r="N122" s="147"/>
      <c r="O122" s="129"/>
      <c r="AF122" s="147"/>
      <c r="AG122" s="147"/>
      <c r="AI122" s="156"/>
      <c r="AJ122" s="190"/>
      <c r="AL122" s="370"/>
      <c r="AM122" s="167"/>
      <c r="AN122" s="156"/>
      <c r="AO122" s="167"/>
      <c r="AP122" s="156"/>
      <c r="AQ122" s="167"/>
      <c r="AR122" s="156"/>
      <c r="AS122" s="167"/>
      <c r="AT122" s="156"/>
      <c r="AU122" s="167"/>
      <c r="AV122" s="156"/>
      <c r="AW122" s="167"/>
      <c r="AX122" s="156"/>
    </row>
    <row r="123" spans="14:50" ht="21" customHeight="1">
      <c r="N123" s="147"/>
      <c r="O123" s="129"/>
      <c r="AF123" s="147"/>
      <c r="AG123" s="147"/>
      <c r="AI123" s="156"/>
      <c r="AJ123" s="190"/>
      <c r="AL123" s="370"/>
      <c r="AM123" s="167"/>
      <c r="AN123" s="156"/>
      <c r="AO123" s="167"/>
      <c r="AP123" s="156"/>
      <c r="AQ123" s="167"/>
      <c r="AR123" s="156"/>
      <c r="AS123" s="167"/>
      <c r="AT123" s="156"/>
      <c r="AU123" s="167"/>
      <c r="AV123" s="156"/>
      <c r="AW123" s="167"/>
      <c r="AX123" s="156"/>
    </row>
    <row r="124" spans="14:50" ht="21" customHeight="1">
      <c r="N124" s="147"/>
      <c r="O124" s="129"/>
      <c r="AF124" s="147"/>
      <c r="AG124" s="147"/>
      <c r="AI124" s="156"/>
      <c r="AJ124" s="190"/>
      <c r="AL124" s="370"/>
      <c r="AM124" s="167"/>
      <c r="AN124" s="156"/>
      <c r="AO124" s="167"/>
      <c r="AP124" s="156"/>
      <c r="AQ124" s="167"/>
      <c r="AR124" s="156"/>
      <c r="AS124" s="167"/>
      <c r="AT124" s="156"/>
      <c r="AU124" s="167"/>
      <c r="AV124" s="156"/>
      <c r="AW124" s="167"/>
      <c r="AX124" s="156"/>
    </row>
    <row r="125" spans="14:50" ht="21" customHeight="1">
      <c r="N125" s="147"/>
      <c r="O125" s="129"/>
      <c r="AF125" s="147"/>
      <c r="AG125" s="147"/>
      <c r="AI125" s="156"/>
      <c r="AJ125" s="190"/>
      <c r="AL125" s="370"/>
      <c r="AM125" s="167"/>
      <c r="AN125" s="156"/>
      <c r="AO125" s="167"/>
      <c r="AP125" s="156"/>
      <c r="AQ125" s="167"/>
      <c r="AR125" s="156"/>
      <c r="AS125" s="167"/>
      <c r="AT125" s="156"/>
      <c r="AU125" s="167"/>
      <c r="AV125" s="156"/>
      <c r="AW125" s="167"/>
      <c r="AX125" s="156"/>
    </row>
    <row r="126" spans="14:50" ht="21" customHeight="1">
      <c r="N126" s="147"/>
      <c r="O126" s="129"/>
      <c r="AF126" s="147"/>
      <c r="AG126" s="147"/>
      <c r="AI126" s="156"/>
      <c r="AJ126" s="190"/>
      <c r="AL126" s="370"/>
      <c r="AM126" s="167"/>
      <c r="AN126" s="156"/>
      <c r="AO126" s="167"/>
      <c r="AP126" s="156"/>
      <c r="AQ126" s="167"/>
      <c r="AR126" s="156"/>
      <c r="AS126" s="167"/>
      <c r="AT126" s="156"/>
      <c r="AU126" s="167"/>
      <c r="AV126" s="156"/>
      <c r="AW126" s="167"/>
      <c r="AX126" s="156"/>
    </row>
    <row r="127" spans="14:50" ht="21" customHeight="1">
      <c r="N127" s="147"/>
      <c r="O127" s="129"/>
      <c r="AF127" s="147"/>
      <c r="AG127" s="147"/>
      <c r="AI127" s="156"/>
      <c r="AJ127" s="190"/>
      <c r="AL127" s="370"/>
      <c r="AM127" s="167"/>
      <c r="AN127" s="156"/>
      <c r="AO127" s="167"/>
      <c r="AP127" s="156"/>
      <c r="AQ127" s="167"/>
      <c r="AR127" s="156"/>
      <c r="AS127" s="167"/>
      <c r="AT127" s="156"/>
      <c r="AU127" s="167"/>
      <c r="AV127" s="156"/>
      <c r="AW127" s="167"/>
      <c r="AX127" s="156"/>
    </row>
    <row r="128" spans="14:50" ht="21" customHeight="1">
      <c r="N128" s="147"/>
      <c r="O128" s="129"/>
      <c r="AF128" s="147"/>
      <c r="AG128" s="147"/>
      <c r="AI128" s="156"/>
      <c r="AJ128" s="190"/>
      <c r="AL128" s="370"/>
      <c r="AM128" s="167"/>
      <c r="AN128" s="156"/>
      <c r="AO128" s="167"/>
      <c r="AP128" s="156"/>
      <c r="AQ128" s="167"/>
      <c r="AR128" s="156"/>
      <c r="AS128" s="167"/>
      <c r="AT128" s="156"/>
      <c r="AU128" s="167"/>
      <c r="AV128" s="156"/>
      <c r="AW128" s="167"/>
      <c r="AX128" s="156"/>
    </row>
    <row r="129" spans="14:50" ht="21" customHeight="1">
      <c r="N129" s="147"/>
      <c r="O129" s="129"/>
      <c r="AF129" s="147"/>
      <c r="AG129" s="147"/>
      <c r="AI129" s="156"/>
      <c r="AJ129" s="190"/>
      <c r="AL129" s="370"/>
      <c r="AM129" s="167"/>
      <c r="AN129" s="156"/>
      <c r="AO129" s="167"/>
      <c r="AP129" s="156"/>
      <c r="AQ129" s="167"/>
      <c r="AR129" s="156"/>
      <c r="AS129" s="167"/>
      <c r="AT129" s="156"/>
      <c r="AU129" s="167"/>
      <c r="AV129" s="156"/>
      <c r="AW129" s="167"/>
      <c r="AX129" s="156"/>
    </row>
    <row r="130" spans="14:50" ht="21" customHeight="1">
      <c r="N130" s="147"/>
      <c r="O130" s="129"/>
      <c r="AF130" s="147"/>
      <c r="AG130" s="147"/>
      <c r="AI130" s="156"/>
      <c r="AJ130" s="190"/>
      <c r="AL130" s="370"/>
      <c r="AM130" s="167"/>
      <c r="AN130" s="156"/>
      <c r="AO130" s="167"/>
      <c r="AP130" s="156"/>
      <c r="AQ130" s="167"/>
      <c r="AR130" s="156"/>
      <c r="AS130" s="167"/>
      <c r="AT130" s="156"/>
      <c r="AU130" s="167"/>
      <c r="AV130" s="156"/>
      <c r="AW130" s="167"/>
      <c r="AX130" s="156"/>
    </row>
    <row r="131" spans="14:50" ht="21" customHeight="1">
      <c r="N131" s="147"/>
      <c r="O131" s="129"/>
      <c r="AF131" s="147"/>
      <c r="AG131" s="147"/>
      <c r="AI131" s="156"/>
      <c r="AJ131" s="190"/>
      <c r="AL131" s="370"/>
      <c r="AM131" s="167"/>
      <c r="AN131" s="156"/>
      <c r="AO131" s="167"/>
      <c r="AP131" s="156"/>
      <c r="AQ131" s="167"/>
      <c r="AR131" s="156"/>
      <c r="AS131" s="167"/>
      <c r="AT131" s="156"/>
      <c r="AU131" s="167"/>
      <c r="AV131" s="156"/>
      <c r="AW131" s="167"/>
      <c r="AX131" s="156"/>
    </row>
    <row r="132" spans="14:50" ht="21" customHeight="1">
      <c r="N132" s="147"/>
      <c r="O132" s="129"/>
      <c r="AF132" s="147"/>
      <c r="AG132" s="147"/>
      <c r="AI132" s="156"/>
      <c r="AJ132" s="190"/>
      <c r="AL132" s="370"/>
      <c r="AM132" s="167"/>
      <c r="AN132" s="156"/>
      <c r="AO132" s="167"/>
      <c r="AP132" s="156"/>
      <c r="AQ132" s="167"/>
      <c r="AR132" s="156"/>
      <c r="AS132" s="167"/>
      <c r="AT132" s="156"/>
      <c r="AU132" s="167"/>
      <c r="AV132" s="156"/>
      <c r="AW132" s="167"/>
      <c r="AX132" s="156"/>
    </row>
    <row r="133" spans="14:50" ht="21" customHeight="1">
      <c r="N133" s="147"/>
      <c r="O133" s="129"/>
      <c r="AF133" s="147"/>
      <c r="AG133" s="147"/>
      <c r="AI133" s="156"/>
      <c r="AJ133" s="190"/>
      <c r="AL133" s="370"/>
      <c r="AM133" s="167"/>
      <c r="AN133" s="156"/>
      <c r="AO133" s="167"/>
      <c r="AP133" s="156"/>
      <c r="AQ133" s="167"/>
      <c r="AR133" s="156"/>
      <c r="AS133" s="167"/>
      <c r="AT133" s="156"/>
      <c r="AU133" s="167"/>
      <c r="AV133" s="156"/>
      <c r="AW133" s="167"/>
      <c r="AX133" s="156"/>
    </row>
    <row r="134" spans="14:50" ht="21" customHeight="1">
      <c r="N134" s="147"/>
      <c r="O134" s="129"/>
      <c r="AF134" s="147"/>
      <c r="AG134" s="147"/>
      <c r="AI134" s="156"/>
      <c r="AJ134" s="190"/>
      <c r="AL134" s="370"/>
      <c r="AM134" s="167"/>
      <c r="AN134" s="156"/>
      <c r="AO134" s="167"/>
      <c r="AP134" s="156"/>
      <c r="AQ134" s="167"/>
      <c r="AR134" s="156"/>
      <c r="AS134" s="167"/>
      <c r="AT134" s="156"/>
      <c r="AU134" s="167"/>
      <c r="AV134" s="156"/>
      <c r="AW134" s="167"/>
      <c r="AX134" s="156"/>
    </row>
    <row r="135" spans="14:50" ht="21" customHeight="1">
      <c r="N135" s="147"/>
      <c r="O135" s="129"/>
      <c r="AF135" s="147"/>
      <c r="AG135" s="147"/>
      <c r="AI135" s="156"/>
      <c r="AJ135" s="190"/>
      <c r="AL135" s="370"/>
      <c r="AM135" s="167"/>
      <c r="AN135" s="156"/>
      <c r="AO135" s="167"/>
      <c r="AP135" s="156"/>
      <c r="AQ135" s="167"/>
      <c r="AR135" s="156"/>
      <c r="AS135" s="167"/>
      <c r="AT135" s="156"/>
      <c r="AU135" s="167"/>
      <c r="AV135" s="156"/>
      <c r="AW135" s="167"/>
      <c r="AX135" s="156"/>
    </row>
    <row r="136" spans="14:50" ht="21" customHeight="1">
      <c r="N136" s="147"/>
      <c r="O136" s="129"/>
      <c r="AF136" s="147"/>
      <c r="AG136" s="147"/>
      <c r="AI136" s="156"/>
      <c r="AJ136" s="190"/>
      <c r="AL136" s="370"/>
      <c r="AM136" s="167"/>
      <c r="AN136" s="156"/>
      <c r="AO136" s="167"/>
      <c r="AP136" s="156"/>
      <c r="AQ136" s="167"/>
      <c r="AR136" s="156"/>
      <c r="AS136" s="167"/>
      <c r="AT136" s="156"/>
      <c r="AU136" s="167"/>
      <c r="AV136" s="156"/>
      <c r="AW136" s="167"/>
      <c r="AX136" s="156"/>
    </row>
    <row r="137" spans="14:50" ht="21" customHeight="1">
      <c r="N137" s="147"/>
      <c r="O137" s="129"/>
      <c r="AF137" s="147"/>
      <c r="AG137" s="147"/>
      <c r="AI137" s="156"/>
      <c r="AJ137" s="190"/>
      <c r="AL137" s="370"/>
      <c r="AM137" s="167"/>
      <c r="AN137" s="156"/>
      <c r="AO137" s="167"/>
      <c r="AP137" s="156"/>
      <c r="AQ137" s="167"/>
      <c r="AR137" s="156"/>
      <c r="AS137" s="167"/>
      <c r="AT137" s="156"/>
      <c r="AU137" s="167"/>
      <c r="AV137" s="156"/>
      <c r="AW137" s="167"/>
      <c r="AX137" s="156"/>
    </row>
    <row r="138" spans="14:50" ht="21" customHeight="1">
      <c r="N138" s="147"/>
      <c r="O138" s="129"/>
      <c r="AF138" s="147"/>
      <c r="AG138" s="147"/>
      <c r="AI138" s="156"/>
      <c r="AJ138" s="190"/>
      <c r="AL138" s="370"/>
      <c r="AM138" s="167"/>
      <c r="AN138" s="156"/>
      <c r="AO138" s="167"/>
      <c r="AP138" s="156"/>
      <c r="AQ138" s="167"/>
      <c r="AR138" s="156"/>
      <c r="AS138" s="167"/>
      <c r="AT138" s="156"/>
      <c r="AU138" s="167"/>
      <c r="AV138" s="156"/>
      <c r="AW138" s="167"/>
      <c r="AX138" s="156"/>
    </row>
    <row r="139" spans="14:50" ht="21" customHeight="1">
      <c r="N139" s="147"/>
      <c r="O139" s="129"/>
      <c r="AF139" s="147"/>
      <c r="AG139" s="147"/>
      <c r="AI139" s="156"/>
      <c r="AJ139" s="190"/>
      <c r="AL139" s="370"/>
      <c r="AM139" s="167"/>
      <c r="AN139" s="156"/>
      <c r="AO139" s="167"/>
      <c r="AP139" s="156"/>
      <c r="AQ139" s="167"/>
      <c r="AR139" s="156"/>
      <c r="AS139" s="167"/>
      <c r="AT139" s="156"/>
      <c r="AU139" s="167"/>
      <c r="AV139" s="156"/>
      <c r="AW139" s="167"/>
      <c r="AX139" s="156"/>
    </row>
    <row r="140" spans="14:50" ht="21" customHeight="1">
      <c r="N140" s="147"/>
      <c r="O140" s="129"/>
      <c r="AF140" s="147"/>
      <c r="AG140" s="147"/>
      <c r="AI140" s="156"/>
      <c r="AJ140" s="190"/>
      <c r="AL140" s="370"/>
      <c r="AM140" s="167"/>
      <c r="AN140" s="156"/>
      <c r="AO140" s="167"/>
      <c r="AP140" s="156"/>
      <c r="AQ140" s="167"/>
      <c r="AR140" s="156"/>
      <c r="AS140" s="167"/>
      <c r="AT140" s="156"/>
      <c r="AU140" s="167"/>
      <c r="AV140" s="156"/>
      <c r="AW140" s="167"/>
      <c r="AX140" s="156"/>
    </row>
    <row r="141" spans="14:50" ht="21" customHeight="1">
      <c r="N141" s="147"/>
      <c r="O141" s="129"/>
      <c r="AF141" s="147"/>
      <c r="AG141" s="147"/>
      <c r="AI141" s="156"/>
      <c r="AJ141" s="190"/>
      <c r="AL141" s="370"/>
      <c r="AM141" s="167"/>
      <c r="AN141" s="156"/>
      <c r="AO141" s="167"/>
      <c r="AP141" s="156"/>
      <c r="AQ141" s="167"/>
      <c r="AR141" s="156"/>
      <c r="AS141" s="167"/>
      <c r="AT141" s="156"/>
      <c r="AU141" s="167"/>
      <c r="AV141" s="156"/>
      <c r="AW141" s="167"/>
      <c r="AX141" s="156"/>
    </row>
    <row r="142" spans="14:50" ht="21" customHeight="1">
      <c r="N142" s="147"/>
      <c r="O142" s="129"/>
      <c r="AF142" s="147"/>
      <c r="AG142" s="147"/>
      <c r="AI142" s="156"/>
      <c r="AJ142" s="190"/>
      <c r="AL142" s="370"/>
      <c r="AM142" s="167"/>
      <c r="AN142" s="156"/>
      <c r="AO142" s="167"/>
      <c r="AP142" s="156"/>
      <c r="AQ142" s="167"/>
      <c r="AR142" s="156"/>
      <c r="AS142" s="167"/>
      <c r="AT142" s="156"/>
      <c r="AU142" s="167"/>
      <c r="AV142" s="156"/>
      <c r="AW142" s="167"/>
      <c r="AX142" s="156"/>
    </row>
    <row r="143" spans="14:50" ht="21" customHeight="1">
      <c r="N143" s="147"/>
      <c r="O143" s="129"/>
      <c r="AF143" s="147"/>
      <c r="AG143" s="147"/>
      <c r="AI143" s="156"/>
      <c r="AJ143" s="190"/>
      <c r="AL143" s="370"/>
      <c r="AM143" s="167"/>
      <c r="AN143" s="156"/>
      <c r="AO143" s="167"/>
      <c r="AP143" s="156"/>
      <c r="AQ143" s="167"/>
      <c r="AR143" s="156"/>
      <c r="AS143" s="167"/>
      <c r="AT143" s="156"/>
      <c r="AU143" s="167"/>
      <c r="AV143" s="156"/>
      <c r="AW143" s="167"/>
      <c r="AX143" s="156"/>
    </row>
    <row r="144" spans="14:50" ht="21" customHeight="1">
      <c r="N144" s="147"/>
      <c r="O144" s="129"/>
      <c r="AF144" s="147"/>
      <c r="AG144" s="147"/>
      <c r="AI144" s="156"/>
      <c r="AJ144" s="190"/>
      <c r="AL144" s="370"/>
      <c r="AM144" s="167"/>
      <c r="AN144" s="156"/>
      <c r="AO144" s="167"/>
      <c r="AP144" s="156"/>
      <c r="AQ144" s="167"/>
      <c r="AR144" s="156"/>
      <c r="AS144" s="167"/>
      <c r="AT144" s="156"/>
      <c r="AU144" s="167"/>
      <c r="AV144" s="156"/>
      <c r="AW144" s="167"/>
      <c r="AX144" s="156"/>
    </row>
    <row r="145" spans="14:50" ht="21" customHeight="1">
      <c r="N145" s="147"/>
      <c r="O145" s="129"/>
      <c r="AF145" s="147"/>
      <c r="AG145" s="147"/>
      <c r="AI145" s="156"/>
      <c r="AJ145" s="190"/>
      <c r="AL145" s="370"/>
      <c r="AM145" s="167"/>
      <c r="AN145" s="156"/>
      <c r="AO145" s="167"/>
      <c r="AP145" s="156"/>
      <c r="AQ145" s="167"/>
      <c r="AR145" s="156"/>
      <c r="AS145" s="167"/>
      <c r="AT145" s="156"/>
      <c r="AU145" s="167"/>
      <c r="AV145" s="156"/>
      <c r="AW145" s="167"/>
      <c r="AX145" s="156"/>
    </row>
    <row r="146" spans="14:50" ht="21" customHeight="1">
      <c r="N146" s="147"/>
      <c r="O146" s="129"/>
      <c r="AF146" s="147"/>
      <c r="AG146" s="147"/>
      <c r="AI146" s="156"/>
      <c r="AJ146" s="190"/>
      <c r="AL146" s="370"/>
      <c r="AM146" s="167"/>
      <c r="AN146" s="156"/>
      <c r="AO146" s="167"/>
      <c r="AP146" s="156"/>
      <c r="AQ146" s="167"/>
      <c r="AR146" s="156"/>
      <c r="AS146" s="167"/>
      <c r="AT146" s="156"/>
      <c r="AU146" s="167"/>
      <c r="AV146" s="156"/>
      <c r="AW146" s="167"/>
      <c r="AX146" s="156"/>
    </row>
    <row r="147" spans="14:50" ht="21" customHeight="1">
      <c r="N147" s="147"/>
      <c r="O147" s="129"/>
      <c r="AF147" s="147"/>
      <c r="AG147" s="147"/>
      <c r="AI147" s="156"/>
      <c r="AJ147" s="190"/>
      <c r="AL147" s="370"/>
      <c r="AM147" s="167"/>
      <c r="AN147" s="156"/>
      <c r="AO147" s="167"/>
      <c r="AP147" s="156"/>
      <c r="AQ147" s="167"/>
      <c r="AR147" s="156"/>
      <c r="AS147" s="167"/>
      <c r="AT147" s="156"/>
      <c r="AU147" s="167"/>
      <c r="AV147" s="156"/>
      <c r="AW147" s="167"/>
      <c r="AX147" s="156"/>
    </row>
    <row r="148" spans="14:50" ht="21" customHeight="1">
      <c r="N148" s="147"/>
      <c r="O148" s="129"/>
      <c r="AF148" s="147"/>
      <c r="AG148" s="147"/>
      <c r="AI148" s="156"/>
      <c r="AJ148" s="190"/>
      <c r="AL148" s="370"/>
      <c r="AM148" s="167"/>
      <c r="AN148" s="156"/>
      <c r="AO148" s="167"/>
      <c r="AP148" s="156"/>
      <c r="AQ148" s="167"/>
      <c r="AR148" s="156"/>
      <c r="AS148" s="167"/>
      <c r="AT148" s="156"/>
      <c r="AU148" s="167"/>
      <c r="AV148" s="156"/>
      <c r="AW148" s="167"/>
      <c r="AX148" s="156"/>
    </row>
    <row r="149" spans="14:50" ht="21" customHeight="1">
      <c r="N149" s="147"/>
      <c r="O149" s="129"/>
      <c r="AF149" s="147"/>
      <c r="AG149" s="147"/>
      <c r="AI149" s="156"/>
      <c r="AJ149" s="190"/>
      <c r="AL149" s="370"/>
      <c r="AM149" s="167"/>
      <c r="AN149" s="156"/>
      <c r="AO149" s="167"/>
      <c r="AP149" s="156"/>
      <c r="AQ149" s="167"/>
      <c r="AR149" s="156"/>
      <c r="AS149" s="167"/>
      <c r="AT149" s="156"/>
      <c r="AU149" s="167"/>
      <c r="AV149" s="156"/>
      <c r="AW149" s="167"/>
      <c r="AX149" s="156"/>
    </row>
    <row r="150" spans="14:50" ht="21" customHeight="1">
      <c r="N150" s="147"/>
      <c r="O150" s="129"/>
      <c r="AF150" s="147"/>
      <c r="AG150" s="147"/>
      <c r="AI150" s="156"/>
      <c r="AJ150" s="190"/>
      <c r="AL150" s="370"/>
      <c r="AM150" s="167"/>
      <c r="AN150" s="156"/>
      <c r="AO150" s="167"/>
      <c r="AP150" s="156"/>
      <c r="AQ150" s="167"/>
      <c r="AR150" s="156"/>
      <c r="AS150" s="167"/>
      <c r="AT150" s="156"/>
      <c r="AU150" s="167"/>
      <c r="AV150" s="156"/>
      <c r="AW150" s="167"/>
      <c r="AX150" s="156"/>
    </row>
    <row r="151" spans="14:50" ht="21" customHeight="1">
      <c r="N151" s="147"/>
      <c r="O151" s="129"/>
      <c r="AF151" s="147"/>
      <c r="AG151" s="147"/>
      <c r="AI151" s="156"/>
      <c r="AJ151" s="190"/>
      <c r="AL151" s="370"/>
      <c r="AM151" s="167"/>
      <c r="AN151" s="156"/>
      <c r="AO151" s="167"/>
      <c r="AP151" s="156"/>
      <c r="AQ151" s="167"/>
      <c r="AR151" s="156"/>
      <c r="AS151" s="167"/>
      <c r="AT151" s="156"/>
      <c r="AU151" s="167"/>
      <c r="AV151" s="156"/>
      <c r="AW151" s="167"/>
      <c r="AX151" s="156"/>
    </row>
    <row r="152" spans="14:50" ht="21" customHeight="1">
      <c r="N152" s="147"/>
      <c r="O152" s="129"/>
      <c r="AF152" s="147"/>
      <c r="AG152" s="147"/>
      <c r="AI152" s="156"/>
      <c r="AJ152" s="190"/>
      <c r="AL152" s="370"/>
      <c r="AM152" s="167"/>
      <c r="AN152" s="156"/>
      <c r="AO152" s="167"/>
      <c r="AP152" s="156"/>
      <c r="AQ152" s="167"/>
      <c r="AR152" s="156"/>
      <c r="AS152" s="167"/>
      <c r="AT152" s="156"/>
      <c r="AU152" s="167"/>
      <c r="AV152" s="156"/>
      <c r="AW152" s="167"/>
      <c r="AX152" s="156"/>
    </row>
    <row r="153" spans="14:50" ht="21" customHeight="1">
      <c r="N153" s="147"/>
      <c r="O153" s="129"/>
      <c r="AF153" s="147"/>
      <c r="AG153" s="147"/>
      <c r="AI153" s="156"/>
      <c r="AJ153" s="190"/>
      <c r="AL153" s="370"/>
      <c r="AM153" s="167"/>
      <c r="AN153" s="156"/>
      <c r="AO153" s="167"/>
      <c r="AP153" s="156"/>
      <c r="AQ153" s="167"/>
      <c r="AR153" s="156"/>
      <c r="AS153" s="167"/>
      <c r="AT153" s="156"/>
      <c r="AU153" s="167"/>
      <c r="AV153" s="156"/>
      <c r="AW153" s="167"/>
      <c r="AX153" s="156"/>
    </row>
    <row r="154" spans="14:50" ht="21" customHeight="1">
      <c r="N154" s="147"/>
      <c r="O154" s="129"/>
      <c r="AF154" s="147"/>
      <c r="AG154" s="147"/>
      <c r="AI154" s="156"/>
      <c r="AJ154" s="190"/>
      <c r="AL154" s="370"/>
      <c r="AM154" s="167"/>
      <c r="AN154" s="156"/>
      <c r="AO154" s="167"/>
      <c r="AP154" s="156"/>
      <c r="AQ154" s="167"/>
      <c r="AR154" s="156"/>
      <c r="AS154" s="167"/>
      <c r="AT154" s="156"/>
      <c r="AU154" s="167"/>
      <c r="AV154" s="156"/>
      <c r="AW154" s="167"/>
      <c r="AX154" s="156"/>
    </row>
    <row r="155" spans="14:50" ht="21" customHeight="1">
      <c r="N155" s="147"/>
      <c r="O155" s="129"/>
      <c r="AF155" s="147"/>
      <c r="AG155" s="147"/>
      <c r="AI155" s="156"/>
      <c r="AJ155" s="190"/>
      <c r="AL155" s="370"/>
      <c r="AM155" s="167"/>
      <c r="AN155" s="156"/>
      <c r="AO155" s="167"/>
      <c r="AP155" s="156"/>
      <c r="AQ155" s="167"/>
      <c r="AR155" s="156"/>
      <c r="AS155" s="167"/>
      <c r="AT155" s="156"/>
      <c r="AU155" s="167"/>
      <c r="AV155" s="156"/>
      <c r="AW155" s="167"/>
      <c r="AX155" s="156"/>
    </row>
    <row r="156" spans="14:50" ht="21" customHeight="1">
      <c r="N156" s="147"/>
      <c r="O156" s="129"/>
      <c r="AF156" s="147"/>
      <c r="AG156" s="147"/>
      <c r="AI156" s="156"/>
      <c r="AJ156" s="190"/>
      <c r="AL156" s="370"/>
      <c r="AM156" s="167"/>
      <c r="AN156" s="156"/>
      <c r="AO156" s="167"/>
      <c r="AP156" s="156"/>
      <c r="AQ156" s="167"/>
      <c r="AR156" s="156"/>
      <c r="AS156" s="167"/>
      <c r="AT156" s="156"/>
      <c r="AU156" s="167"/>
      <c r="AV156" s="156"/>
      <c r="AW156" s="167"/>
      <c r="AX156" s="156"/>
    </row>
    <row r="157" spans="14:50" ht="21" customHeight="1">
      <c r="N157" s="147"/>
      <c r="O157" s="129"/>
      <c r="AF157" s="147"/>
      <c r="AG157" s="147"/>
      <c r="AI157" s="156"/>
      <c r="AJ157" s="190"/>
      <c r="AL157" s="370"/>
      <c r="AM157" s="167"/>
      <c r="AN157" s="156"/>
      <c r="AO157" s="167"/>
      <c r="AP157" s="156"/>
      <c r="AQ157" s="167"/>
      <c r="AR157" s="156"/>
      <c r="AS157" s="167"/>
      <c r="AT157" s="156"/>
      <c r="AU157" s="167"/>
      <c r="AV157" s="156"/>
      <c r="AW157" s="167"/>
      <c r="AX157" s="156"/>
    </row>
    <row r="158" spans="14:50" ht="21" customHeight="1">
      <c r="N158" s="147"/>
      <c r="O158" s="129"/>
      <c r="AF158" s="147"/>
      <c r="AG158" s="147"/>
      <c r="AI158" s="156"/>
      <c r="AJ158" s="190"/>
      <c r="AL158" s="370"/>
      <c r="AM158" s="167"/>
      <c r="AN158" s="156"/>
      <c r="AO158" s="167"/>
      <c r="AP158" s="156"/>
      <c r="AQ158" s="167"/>
      <c r="AR158" s="156"/>
      <c r="AS158" s="167"/>
      <c r="AT158" s="156"/>
      <c r="AU158" s="167"/>
      <c r="AV158" s="156"/>
      <c r="AW158" s="167"/>
      <c r="AX158" s="156"/>
    </row>
    <row r="159" spans="14:50" ht="21" customHeight="1">
      <c r="N159" s="147"/>
      <c r="O159" s="129"/>
      <c r="AF159" s="147"/>
      <c r="AG159" s="147"/>
      <c r="AI159" s="156"/>
      <c r="AJ159" s="190"/>
      <c r="AL159" s="370"/>
      <c r="AM159" s="167"/>
      <c r="AN159" s="156"/>
      <c r="AO159" s="167"/>
      <c r="AP159" s="156"/>
      <c r="AQ159" s="167"/>
      <c r="AR159" s="156"/>
      <c r="AS159" s="167"/>
      <c r="AT159" s="156"/>
      <c r="AU159" s="167"/>
      <c r="AV159" s="156"/>
      <c r="AW159" s="167"/>
      <c r="AX159" s="156"/>
    </row>
    <row r="160" spans="14:50" ht="21" customHeight="1">
      <c r="N160" s="147"/>
      <c r="O160" s="129"/>
      <c r="AF160" s="147"/>
      <c r="AG160" s="147"/>
      <c r="AI160" s="156"/>
      <c r="AJ160" s="190"/>
      <c r="AL160" s="370"/>
      <c r="AM160" s="167"/>
      <c r="AN160" s="156"/>
      <c r="AO160" s="167"/>
      <c r="AP160" s="156"/>
      <c r="AQ160" s="167"/>
      <c r="AR160" s="156"/>
      <c r="AS160" s="167"/>
      <c r="AT160" s="156"/>
      <c r="AU160" s="167"/>
      <c r="AV160" s="156"/>
      <c r="AW160" s="167"/>
      <c r="AX160" s="156"/>
    </row>
    <row r="161" spans="14:50" ht="21" customHeight="1">
      <c r="N161" s="147"/>
      <c r="O161" s="129"/>
      <c r="AF161" s="147"/>
      <c r="AG161" s="147"/>
      <c r="AI161" s="156"/>
      <c r="AJ161" s="190"/>
      <c r="AL161" s="370"/>
      <c r="AM161" s="167"/>
      <c r="AN161" s="156"/>
      <c r="AO161" s="167"/>
      <c r="AP161" s="156"/>
      <c r="AQ161" s="167"/>
      <c r="AR161" s="156"/>
      <c r="AS161" s="167"/>
      <c r="AT161" s="156"/>
      <c r="AU161" s="167"/>
      <c r="AV161" s="156"/>
      <c r="AW161" s="167"/>
      <c r="AX161" s="156"/>
    </row>
    <row r="162" spans="14:50" ht="21" customHeight="1">
      <c r="N162" s="147"/>
      <c r="O162" s="129"/>
      <c r="AF162" s="147"/>
      <c r="AG162" s="147"/>
      <c r="AI162" s="156"/>
      <c r="AJ162" s="190"/>
      <c r="AL162" s="370"/>
      <c r="AM162" s="167"/>
      <c r="AN162" s="156"/>
      <c r="AO162" s="167"/>
      <c r="AP162" s="156"/>
      <c r="AQ162" s="167"/>
      <c r="AR162" s="156"/>
      <c r="AS162" s="167"/>
      <c r="AT162" s="156"/>
      <c r="AU162" s="167"/>
      <c r="AV162" s="156"/>
      <c r="AW162" s="167"/>
      <c r="AX162" s="156"/>
    </row>
    <row r="163" spans="14:50" ht="21" customHeight="1">
      <c r="N163" s="147"/>
      <c r="O163" s="129"/>
      <c r="AF163" s="147"/>
      <c r="AG163" s="147"/>
      <c r="AI163" s="156"/>
      <c r="AJ163" s="190"/>
      <c r="AL163" s="370"/>
      <c r="AM163" s="167"/>
      <c r="AN163" s="156"/>
      <c r="AO163" s="167"/>
      <c r="AP163" s="156"/>
      <c r="AQ163" s="167"/>
      <c r="AR163" s="156"/>
      <c r="AS163" s="167"/>
      <c r="AT163" s="156"/>
      <c r="AU163" s="167"/>
      <c r="AV163" s="156"/>
      <c r="AW163" s="167"/>
      <c r="AX163" s="156"/>
    </row>
    <row r="164" spans="14:50" ht="21" customHeight="1">
      <c r="N164" s="147"/>
      <c r="O164" s="129"/>
      <c r="AF164" s="147"/>
      <c r="AG164" s="147"/>
      <c r="AI164" s="156"/>
      <c r="AJ164" s="190"/>
      <c r="AL164" s="370"/>
      <c r="AM164" s="167"/>
      <c r="AN164" s="156"/>
      <c r="AO164" s="167"/>
      <c r="AP164" s="156"/>
      <c r="AQ164" s="167"/>
      <c r="AR164" s="156"/>
      <c r="AS164" s="167"/>
      <c r="AT164" s="156"/>
      <c r="AU164" s="167"/>
      <c r="AV164" s="156"/>
      <c r="AW164" s="167"/>
      <c r="AX164" s="156"/>
    </row>
    <row r="165" spans="14:50" ht="21" customHeight="1">
      <c r="N165" s="147"/>
      <c r="O165" s="129"/>
      <c r="AF165" s="147"/>
      <c r="AG165" s="147"/>
      <c r="AI165" s="156"/>
      <c r="AJ165" s="190"/>
      <c r="AL165" s="370"/>
      <c r="AM165" s="167"/>
      <c r="AN165" s="156"/>
      <c r="AO165" s="167"/>
      <c r="AP165" s="156"/>
      <c r="AQ165" s="167"/>
      <c r="AR165" s="156"/>
      <c r="AS165" s="167"/>
      <c r="AT165" s="156"/>
      <c r="AU165" s="167"/>
      <c r="AV165" s="156"/>
      <c r="AW165" s="167"/>
      <c r="AX165" s="156"/>
    </row>
    <row r="166" spans="14:50" ht="21" customHeight="1">
      <c r="N166" s="147"/>
      <c r="O166" s="129"/>
      <c r="AF166" s="147"/>
      <c r="AG166" s="147"/>
      <c r="AI166" s="156"/>
      <c r="AJ166" s="190"/>
      <c r="AL166" s="370"/>
      <c r="AM166" s="167"/>
      <c r="AN166" s="156"/>
      <c r="AO166" s="167"/>
      <c r="AP166" s="156"/>
      <c r="AQ166" s="167"/>
      <c r="AR166" s="156"/>
      <c r="AS166" s="167"/>
      <c r="AT166" s="156"/>
      <c r="AU166" s="167"/>
      <c r="AV166" s="156"/>
      <c r="AW166" s="167"/>
      <c r="AX166" s="156"/>
    </row>
    <row r="167" spans="14:50" ht="21" customHeight="1">
      <c r="N167" s="147"/>
      <c r="O167" s="129"/>
      <c r="AF167" s="147"/>
      <c r="AG167" s="147"/>
      <c r="AI167" s="156"/>
      <c r="AJ167" s="190"/>
      <c r="AL167" s="370"/>
      <c r="AM167" s="167"/>
      <c r="AN167" s="156"/>
      <c r="AO167" s="167"/>
      <c r="AP167" s="156"/>
      <c r="AQ167" s="167"/>
      <c r="AR167" s="156"/>
      <c r="AS167" s="167"/>
      <c r="AT167" s="156"/>
      <c r="AU167" s="167"/>
      <c r="AV167" s="156"/>
      <c r="AW167" s="167"/>
      <c r="AX167" s="156"/>
    </row>
    <row r="168" spans="14:50" ht="21" customHeight="1">
      <c r="N168" s="147"/>
      <c r="O168" s="129"/>
      <c r="AF168" s="147"/>
      <c r="AG168" s="147"/>
      <c r="AI168" s="156"/>
      <c r="AJ168" s="190"/>
      <c r="AL168" s="370"/>
      <c r="AM168" s="167"/>
      <c r="AN168" s="156"/>
      <c r="AO168" s="167"/>
      <c r="AP168" s="156"/>
      <c r="AQ168" s="167"/>
      <c r="AR168" s="156"/>
      <c r="AS168" s="167"/>
      <c r="AT168" s="156"/>
      <c r="AU168" s="167"/>
      <c r="AV168" s="156"/>
      <c r="AW168" s="167"/>
      <c r="AX168" s="156"/>
    </row>
    <row r="169" spans="14:50" ht="21" customHeight="1">
      <c r="N169" s="147"/>
      <c r="O169" s="129"/>
      <c r="AF169" s="147"/>
      <c r="AG169" s="147"/>
      <c r="AI169" s="156"/>
      <c r="AJ169" s="190"/>
      <c r="AL169" s="370"/>
      <c r="AM169" s="167"/>
      <c r="AN169" s="156"/>
      <c r="AO169" s="167"/>
      <c r="AP169" s="156"/>
      <c r="AQ169" s="167"/>
      <c r="AR169" s="156"/>
      <c r="AS169" s="167"/>
      <c r="AT169" s="156"/>
      <c r="AU169" s="167"/>
      <c r="AV169" s="156"/>
      <c r="AW169" s="167"/>
      <c r="AX169" s="156"/>
    </row>
    <row r="170" spans="14:50" ht="21" customHeight="1">
      <c r="N170" s="147"/>
      <c r="O170" s="129"/>
      <c r="AF170" s="147"/>
      <c r="AG170" s="147"/>
      <c r="AI170" s="156"/>
      <c r="AJ170" s="190"/>
      <c r="AL170" s="370"/>
      <c r="AM170" s="167"/>
      <c r="AN170" s="156"/>
      <c r="AO170" s="167"/>
      <c r="AP170" s="156"/>
      <c r="AQ170" s="167"/>
      <c r="AR170" s="156"/>
      <c r="AS170" s="167"/>
      <c r="AT170" s="156"/>
      <c r="AU170" s="167"/>
      <c r="AV170" s="156"/>
      <c r="AW170" s="167"/>
      <c r="AX170" s="156"/>
    </row>
    <row r="171" spans="14:50" ht="21" customHeight="1">
      <c r="N171" s="147"/>
      <c r="O171" s="129"/>
      <c r="AF171" s="147"/>
      <c r="AG171" s="147"/>
      <c r="AI171" s="156"/>
      <c r="AJ171" s="190"/>
      <c r="AL171" s="370"/>
      <c r="AM171" s="167"/>
      <c r="AN171" s="156"/>
      <c r="AO171" s="167"/>
      <c r="AP171" s="156"/>
      <c r="AQ171" s="167"/>
      <c r="AR171" s="156"/>
      <c r="AS171" s="167"/>
      <c r="AT171" s="156"/>
      <c r="AU171" s="167"/>
      <c r="AV171" s="156"/>
      <c r="AW171" s="167"/>
      <c r="AX171" s="156"/>
    </row>
    <row r="172" spans="14:50" ht="21" customHeight="1">
      <c r="N172" s="147"/>
      <c r="O172" s="129"/>
      <c r="AF172" s="147"/>
      <c r="AG172" s="147"/>
      <c r="AI172" s="156"/>
      <c r="AJ172" s="190"/>
      <c r="AL172" s="370"/>
      <c r="AM172" s="167"/>
      <c r="AN172" s="156"/>
      <c r="AO172" s="167"/>
      <c r="AP172" s="156"/>
      <c r="AQ172" s="167"/>
      <c r="AR172" s="156"/>
      <c r="AS172" s="167"/>
      <c r="AT172" s="156"/>
      <c r="AU172" s="167"/>
      <c r="AV172" s="156"/>
      <c r="AW172" s="167"/>
      <c r="AX172" s="156"/>
    </row>
    <row r="173" spans="14:50" ht="21" customHeight="1">
      <c r="N173" s="147"/>
      <c r="O173" s="129"/>
      <c r="AF173" s="147"/>
      <c r="AG173" s="147"/>
      <c r="AI173" s="156"/>
      <c r="AJ173" s="190"/>
      <c r="AL173" s="370"/>
      <c r="AM173" s="167"/>
      <c r="AN173" s="156"/>
      <c r="AO173" s="167"/>
      <c r="AP173" s="156"/>
      <c r="AQ173" s="167"/>
      <c r="AR173" s="156"/>
      <c r="AS173" s="167"/>
      <c r="AT173" s="156"/>
      <c r="AU173" s="167"/>
      <c r="AV173" s="156"/>
      <c r="AW173" s="167"/>
      <c r="AX173" s="156"/>
    </row>
    <row r="174" spans="14:50" ht="21" customHeight="1">
      <c r="N174" s="147"/>
      <c r="O174" s="129"/>
      <c r="AF174" s="147"/>
      <c r="AG174" s="147"/>
      <c r="AI174" s="156"/>
      <c r="AJ174" s="190"/>
      <c r="AL174" s="370"/>
      <c r="AM174" s="167"/>
      <c r="AN174" s="156"/>
      <c r="AO174" s="167"/>
      <c r="AP174" s="156"/>
      <c r="AQ174" s="167"/>
      <c r="AR174" s="156"/>
      <c r="AS174" s="167"/>
      <c r="AT174" s="156"/>
      <c r="AU174" s="167"/>
      <c r="AV174" s="156"/>
      <c r="AW174" s="167"/>
      <c r="AX174" s="156"/>
    </row>
    <row r="175" spans="14:50" ht="21" customHeight="1">
      <c r="N175" s="147"/>
      <c r="O175" s="129"/>
      <c r="AF175" s="147"/>
      <c r="AG175" s="147"/>
      <c r="AI175" s="156"/>
      <c r="AJ175" s="190"/>
      <c r="AL175" s="370"/>
      <c r="AM175" s="167"/>
      <c r="AN175" s="156"/>
      <c r="AO175" s="167"/>
      <c r="AP175" s="156"/>
      <c r="AQ175" s="167"/>
      <c r="AR175" s="156"/>
      <c r="AS175" s="167"/>
      <c r="AT175" s="156"/>
      <c r="AU175" s="167"/>
      <c r="AV175" s="156"/>
      <c r="AW175" s="167"/>
      <c r="AX175" s="156"/>
    </row>
    <row r="176" spans="14:50" ht="21" customHeight="1">
      <c r="N176" s="147"/>
      <c r="O176" s="129"/>
      <c r="AF176" s="147"/>
      <c r="AG176" s="147"/>
      <c r="AI176" s="156"/>
      <c r="AJ176" s="190"/>
      <c r="AL176" s="370"/>
      <c r="AM176" s="167"/>
      <c r="AN176" s="156"/>
      <c r="AO176" s="167"/>
      <c r="AP176" s="156"/>
      <c r="AQ176" s="167"/>
      <c r="AR176" s="156"/>
      <c r="AS176" s="167"/>
      <c r="AT176" s="156"/>
      <c r="AU176" s="167"/>
      <c r="AV176" s="156"/>
      <c r="AW176" s="167"/>
      <c r="AX176" s="156"/>
    </row>
    <row r="177" spans="14:50" ht="21" customHeight="1">
      <c r="N177" s="147"/>
      <c r="O177" s="129"/>
      <c r="AF177" s="147"/>
      <c r="AG177" s="147"/>
      <c r="AI177" s="156"/>
      <c r="AJ177" s="190"/>
      <c r="AL177" s="370"/>
      <c r="AM177" s="167"/>
      <c r="AN177" s="156"/>
      <c r="AO177" s="167"/>
      <c r="AP177" s="156"/>
      <c r="AQ177" s="167"/>
      <c r="AR177" s="156"/>
      <c r="AS177" s="167"/>
      <c r="AT177" s="156"/>
      <c r="AU177" s="167"/>
      <c r="AV177" s="156"/>
      <c r="AW177" s="167"/>
      <c r="AX177" s="156"/>
    </row>
    <row r="178" spans="14:50" ht="21" customHeight="1">
      <c r="N178" s="147"/>
      <c r="O178" s="129"/>
      <c r="AF178" s="147"/>
      <c r="AG178" s="147"/>
      <c r="AI178" s="156"/>
      <c r="AJ178" s="190"/>
      <c r="AL178" s="370"/>
      <c r="AM178" s="167"/>
      <c r="AN178" s="156"/>
      <c r="AO178" s="167"/>
      <c r="AP178" s="156"/>
      <c r="AQ178" s="167"/>
      <c r="AR178" s="156"/>
      <c r="AS178" s="167"/>
      <c r="AT178" s="156"/>
      <c r="AU178" s="167"/>
      <c r="AV178" s="156"/>
      <c r="AW178" s="167"/>
      <c r="AX178" s="156"/>
    </row>
    <row r="179" spans="14:50" ht="21" customHeight="1">
      <c r="N179" s="147"/>
      <c r="O179" s="129"/>
      <c r="AF179" s="147"/>
      <c r="AG179" s="147"/>
      <c r="AI179" s="156"/>
      <c r="AJ179" s="190"/>
      <c r="AL179" s="370"/>
      <c r="AM179" s="167"/>
      <c r="AN179" s="156"/>
      <c r="AO179" s="167"/>
      <c r="AP179" s="156"/>
      <c r="AQ179" s="167"/>
      <c r="AR179" s="156"/>
      <c r="AS179" s="167"/>
      <c r="AT179" s="156"/>
      <c r="AU179" s="167"/>
      <c r="AV179" s="156"/>
      <c r="AW179" s="167"/>
      <c r="AX179" s="156"/>
    </row>
    <row r="180" spans="14:50" ht="21" customHeight="1">
      <c r="N180" s="147"/>
      <c r="O180" s="129"/>
      <c r="AF180" s="147"/>
      <c r="AG180" s="147"/>
      <c r="AI180" s="156"/>
      <c r="AJ180" s="190"/>
      <c r="AL180" s="370"/>
      <c r="AM180" s="167"/>
      <c r="AN180" s="156"/>
      <c r="AO180" s="167"/>
      <c r="AP180" s="156"/>
      <c r="AQ180" s="167"/>
      <c r="AR180" s="156"/>
      <c r="AS180" s="167"/>
      <c r="AT180" s="156"/>
      <c r="AU180" s="167"/>
      <c r="AV180" s="156"/>
      <c r="AW180" s="167"/>
      <c r="AX180" s="156"/>
    </row>
    <row r="181" spans="14:50" ht="21" customHeight="1">
      <c r="N181" s="147"/>
      <c r="O181" s="129"/>
      <c r="AF181" s="147"/>
      <c r="AG181" s="147"/>
      <c r="AI181" s="156"/>
      <c r="AJ181" s="190"/>
      <c r="AL181" s="370"/>
      <c r="AM181" s="167"/>
      <c r="AN181" s="156"/>
      <c r="AO181" s="167"/>
      <c r="AP181" s="156"/>
      <c r="AQ181" s="167"/>
      <c r="AR181" s="156"/>
      <c r="AS181" s="167"/>
      <c r="AT181" s="156"/>
      <c r="AU181" s="167"/>
      <c r="AV181" s="156"/>
      <c r="AW181" s="167"/>
      <c r="AX181" s="156"/>
    </row>
    <row r="182" spans="14:50" ht="21" customHeight="1">
      <c r="N182" s="147"/>
      <c r="O182" s="129"/>
      <c r="AF182" s="147"/>
      <c r="AG182" s="147"/>
      <c r="AI182" s="156"/>
      <c r="AJ182" s="190"/>
      <c r="AL182" s="370"/>
      <c r="AM182" s="167"/>
      <c r="AN182" s="156"/>
      <c r="AO182" s="167"/>
      <c r="AP182" s="156"/>
      <c r="AQ182" s="167"/>
      <c r="AR182" s="156"/>
      <c r="AS182" s="167"/>
      <c r="AT182" s="156"/>
      <c r="AU182" s="167"/>
      <c r="AV182" s="156"/>
      <c r="AW182" s="167"/>
      <c r="AX182" s="156"/>
    </row>
    <row r="183" spans="14:50" ht="21" customHeight="1">
      <c r="N183" s="147"/>
      <c r="O183" s="129"/>
      <c r="AF183" s="147"/>
      <c r="AG183" s="147"/>
      <c r="AI183" s="156"/>
      <c r="AJ183" s="190"/>
      <c r="AL183" s="370"/>
      <c r="AM183" s="167"/>
      <c r="AN183" s="156"/>
      <c r="AO183" s="167"/>
      <c r="AP183" s="156"/>
      <c r="AQ183" s="167"/>
      <c r="AR183" s="156"/>
      <c r="AS183" s="167"/>
      <c r="AT183" s="156"/>
      <c r="AU183" s="167"/>
      <c r="AV183" s="156"/>
      <c r="AW183" s="167"/>
      <c r="AX183" s="156"/>
    </row>
    <row r="184" spans="14:50" ht="21" customHeight="1">
      <c r="N184" s="147"/>
      <c r="O184" s="129"/>
      <c r="AF184" s="147"/>
      <c r="AG184" s="147"/>
      <c r="AI184" s="156"/>
      <c r="AJ184" s="190"/>
      <c r="AL184" s="370"/>
      <c r="AM184" s="167"/>
      <c r="AN184" s="156"/>
      <c r="AO184" s="167"/>
      <c r="AP184" s="156"/>
      <c r="AQ184" s="167"/>
      <c r="AR184" s="156"/>
      <c r="AS184" s="167"/>
      <c r="AT184" s="156"/>
      <c r="AU184" s="167"/>
      <c r="AV184" s="156"/>
      <c r="AW184" s="167"/>
      <c r="AX184" s="156"/>
    </row>
    <row r="185" spans="14:50" ht="21" customHeight="1">
      <c r="N185" s="147"/>
      <c r="O185" s="129"/>
      <c r="AF185" s="147"/>
      <c r="AG185" s="147"/>
      <c r="AI185" s="156"/>
      <c r="AJ185" s="190"/>
      <c r="AL185" s="370"/>
      <c r="AM185" s="167"/>
      <c r="AN185" s="156"/>
      <c r="AO185" s="167"/>
      <c r="AP185" s="156"/>
      <c r="AQ185" s="167"/>
      <c r="AR185" s="156"/>
      <c r="AS185" s="167"/>
      <c r="AT185" s="156"/>
      <c r="AU185" s="167"/>
      <c r="AV185" s="156"/>
      <c r="AW185" s="167"/>
      <c r="AX185" s="156"/>
    </row>
    <row r="186" spans="14:50" ht="21" customHeight="1">
      <c r="N186" s="147"/>
      <c r="O186" s="129"/>
      <c r="AF186" s="147"/>
      <c r="AG186" s="147"/>
      <c r="AI186" s="156"/>
      <c r="AJ186" s="190"/>
      <c r="AL186" s="370"/>
      <c r="AM186" s="167"/>
      <c r="AN186" s="156"/>
      <c r="AO186" s="167"/>
      <c r="AP186" s="156"/>
      <c r="AQ186" s="167"/>
      <c r="AR186" s="156"/>
      <c r="AS186" s="167"/>
      <c r="AT186" s="156"/>
      <c r="AU186" s="167"/>
      <c r="AV186" s="156"/>
      <c r="AW186" s="167"/>
      <c r="AX186" s="156"/>
    </row>
    <row r="187" spans="14:50" ht="21" customHeight="1">
      <c r="N187" s="147"/>
      <c r="O187" s="129"/>
      <c r="AF187" s="147"/>
      <c r="AG187" s="147"/>
      <c r="AI187" s="156"/>
      <c r="AJ187" s="190"/>
      <c r="AL187" s="370"/>
      <c r="AM187" s="167"/>
      <c r="AN187" s="156"/>
      <c r="AO187" s="167"/>
      <c r="AP187" s="156"/>
      <c r="AQ187" s="167"/>
      <c r="AR187" s="156"/>
      <c r="AS187" s="167"/>
      <c r="AT187" s="156"/>
      <c r="AU187" s="167"/>
      <c r="AV187" s="156"/>
      <c r="AW187" s="167"/>
      <c r="AX187" s="156"/>
    </row>
    <row r="188" spans="14:50" ht="21" customHeight="1">
      <c r="N188" s="147"/>
      <c r="O188" s="129"/>
      <c r="AF188" s="147"/>
      <c r="AG188" s="147"/>
      <c r="AI188" s="156"/>
      <c r="AJ188" s="190"/>
      <c r="AL188" s="370"/>
      <c r="AM188" s="167"/>
      <c r="AN188" s="156"/>
      <c r="AO188" s="167"/>
      <c r="AP188" s="156"/>
      <c r="AQ188" s="167"/>
      <c r="AR188" s="156"/>
      <c r="AS188" s="167"/>
      <c r="AT188" s="156"/>
      <c r="AU188" s="167"/>
      <c r="AV188" s="156"/>
      <c r="AW188" s="167"/>
      <c r="AX188" s="156"/>
    </row>
    <row r="189" spans="14:50" ht="21" customHeight="1">
      <c r="N189" s="147"/>
      <c r="O189" s="129"/>
      <c r="AF189" s="147"/>
      <c r="AG189" s="147"/>
      <c r="AI189" s="156"/>
      <c r="AJ189" s="190"/>
      <c r="AL189" s="370"/>
      <c r="AM189" s="167"/>
      <c r="AN189" s="156"/>
      <c r="AO189" s="167"/>
      <c r="AP189" s="156"/>
      <c r="AQ189" s="167"/>
      <c r="AR189" s="156"/>
      <c r="AS189" s="167"/>
      <c r="AT189" s="156"/>
      <c r="AU189" s="167"/>
      <c r="AV189" s="156"/>
      <c r="AW189" s="167"/>
      <c r="AX189" s="156"/>
    </row>
    <row r="190" spans="14:50" ht="21" customHeight="1">
      <c r="N190" s="147"/>
      <c r="O190" s="129"/>
      <c r="AF190" s="147"/>
      <c r="AG190" s="147"/>
      <c r="AI190" s="156"/>
      <c r="AJ190" s="190"/>
      <c r="AL190" s="370"/>
      <c r="AM190" s="167"/>
      <c r="AN190" s="156"/>
      <c r="AO190" s="167"/>
      <c r="AP190" s="156"/>
      <c r="AQ190" s="167"/>
      <c r="AR190" s="156"/>
      <c r="AS190" s="167"/>
      <c r="AT190" s="156"/>
      <c r="AU190" s="167"/>
      <c r="AV190" s="156"/>
      <c r="AW190" s="167"/>
      <c r="AX190" s="156"/>
    </row>
    <row r="191" spans="14:50" ht="21" customHeight="1">
      <c r="N191" s="147"/>
      <c r="O191" s="129"/>
      <c r="AF191" s="147"/>
      <c r="AG191" s="147"/>
      <c r="AI191" s="156"/>
      <c r="AJ191" s="190"/>
      <c r="AL191" s="370"/>
      <c r="AM191" s="167"/>
      <c r="AN191" s="156"/>
      <c r="AO191" s="167"/>
      <c r="AP191" s="156"/>
      <c r="AQ191" s="167"/>
      <c r="AR191" s="156"/>
      <c r="AS191" s="167"/>
      <c r="AT191" s="156"/>
      <c r="AU191" s="167"/>
      <c r="AV191" s="156"/>
      <c r="AW191" s="167"/>
      <c r="AX191" s="156"/>
    </row>
    <row r="192" spans="14:50" ht="21" customHeight="1">
      <c r="N192" s="147"/>
      <c r="O192" s="129"/>
      <c r="AF192" s="147"/>
      <c r="AG192" s="147"/>
      <c r="AI192" s="156"/>
      <c r="AJ192" s="190"/>
      <c r="AL192" s="370"/>
      <c r="AM192" s="167"/>
      <c r="AN192" s="156"/>
      <c r="AO192" s="167"/>
      <c r="AP192" s="156"/>
      <c r="AQ192" s="167"/>
      <c r="AR192" s="156"/>
      <c r="AS192" s="167"/>
      <c r="AT192" s="156"/>
      <c r="AU192" s="167"/>
      <c r="AV192" s="156"/>
      <c r="AW192" s="167"/>
      <c r="AX192" s="156"/>
    </row>
    <row r="193" spans="14:50" ht="21" customHeight="1">
      <c r="N193" s="147"/>
      <c r="O193" s="129"/>
      <c r="AF193" s="147"/>
      <c r="AG193" s="147"/>
      <c r="AI193" s="156"/>
      <c r="AJ193" s="190"/>
      <c r="AL193" s="370"/>
      <c r="AM193" s="167"/>
      <c r="AN193" s="156"/>
      <c r="AO193" s="167"/>
      <c r="AP193" s="156"/>
      <c r="AQ193" s="167"/>
      <c r="AR193" s="156"/>
      <c r="AS193" s="167"/>
      <c r="AT193" s="156"/>
      <c r="AU193" s="167"/>
      <c r="AV193" s="156"/>
      <c r="AW193" s="167"/>
      <c r="AX193" s="156"/>
    </row>
    <row r="194" spans="14:50" ht="21" customHeight="1">
      <c r="N194" s="147"/>
      <c r="O194" s="129"/>
      <c r="AF194" s="147"/>
      <c r="AG194" s="147"/>
      <c r="AI194" s="156"/>
      <c r="AJ194" s="190"/>
      <c r="AL194" s="370"/>
      <c r="AM194" s="167"/>
      <c r="AN194" s="156"/>
      <c r="AO194" s="167"/>
      <c r="AP194" s="156"/>
      <c r="AQ194" s="167"/>
      <c r="AR194" s="156"/>
      <c r="AS194" s="167"/>
      <c r="AT194" s="156"/>
      <c r="AU194" s="167"/>
      <c r="AV194" s="156"/>
      <c r="AW194" s="167"/>
      <c r="AX194" s="156"/>
    </row>
    <row r="195" spans="14:50" ht="21" customHeight="1">
      <c r="N195" s="147"/>
      <c r="O195" s="129"/>
      <c r="AF195" s="147"/>
      <c r="AG195" s="147"/>
      <c r="AI195" s="156"/>
      <c r="AJ195" s="190"/>
      <c r="AL195" s="370"/>
      <c r="AM195" s="167"/>
      <c r="AN195" s="156"/>
      <c r="AO195" s="167"/>
      <c r="AP195" s="156"/>
      <c r="AQ195" s="167"/>
      <c r="AR195" s="156"/>
      <c r="AS195" s="167"/>
      <c r="AT195" s="156"/>
      <c r="AU195" s="167"/>
      <c r="AV195" s="156"/>
      <c r="AW195" s="167"/>
      <c r="AX195" s="156"/>
    </row>
    <row r="196" spans="14:50" ht="21" customHeight="1">
      <c r="N196" s="147"/>
      <c r="O196" s="129"/>
      <c r="AF196" s="147"/>
      <c r="AG196" s="147"/>
      <c r="AI196" s="156"/>
      <c r="AJ196" s="190"/>
      <c r="AL196" s="370"/>
      <c r="AM196" s="167"/>
      <c r="AN196" s="156"/>
      <c r="AO196" s="167"/>
      <c r="AP196" s="156"/>
      <c r="AQ196" s="167"/>
      <c r="AR196" s="156"/>
      <c r="AS196" s="167"/>
      <c r="AT196" s="156"/>
      <c r="AU196" s="167"/>
      <c r="AV196" s="156"/>
      <c r="AW196" s="167"/>
      <c r="AX196" s="156"/>
    </row>
    <row r="197" spans="14:50" ht="21" customHeight="1">
      <c r="N197" s="147"/>
      <c r="O197" s="129"/>
      <c r="AF197" s="147"/>
      <c r="AG197" s="147"/>
      <c r="AI197" s="156"/>
      <c r="AJ197" s="190"/>
      <c r="AL197" s="370"/>
      <c r="AM197" s="167"/>
      <c r="AN197" s="156"/>
      <c r="AO197" s="167"/>
      <c r="AP197" s="156"/>
      <c r="AQ197" s="167"/>
      <c r="AR197" s="156"/>
      <c r="AS197" s="167"/>
      <c r="AT197" s="156"/>
      <c r="AU197" s="167"/>
      <c r="AV197" s="156"/>
      <c r="AW197" s="167"/>
      <c r="AX197" s="156"/>
    </row>
    <row r="198" spans="14:50" ht="21" customHeight="1">
      <c r="N198" s="147"/>
      <c r="O198" s="129"/>
      <c r="AF198" s="147"/>
      <c r="AG198" s="147"/>
      <c r="AI198" s="156"/>
      <c r="AJ198" s="190"/>
      <c r="AL198" s="370"/>
      <c r="AM198" s="167"/>
      <c r="AN198" s="156"/>
      <c r="AO198" s="167"/>
      <c r="AP198" s="156"/>
      <c r="AQ198" s="167"/>
      <c r="AR198" s="156"/>
      <c r="AS198" s="167"/>
      <c r="AT198" s="156"/>
      <c r="AU198" s="167"/>
      <c r="AV198" s="156"/>
      <c r="AW198" s="167"/>
      <c r="AX198" s="156"/>
    </row>
    <row r="199" spans="14:50" ht="21" customHeight="1">
      <c r="N199" s="147"/>
      <c r="O199" s="129"/>
      <c r="AF199" s="147"/>
      <c r="AG199" s="147"/>
      <c r="AI199" s="156"/>
      <c r="AJ199" s="190"/>
      <c r="AL199" s="370"/>
      <c r="AM199" s="167"/>
      <c r="AN199" s="156"/>
      <c r="AO199" s="167"/>
      <c r="AP199" s="156"/>
      <c r="AQ199" s="167"/>
      <c r="AR199" s="156"/>
      <c r="AS199" s="167"/>
      <c r="AT199" s="156"/>
      <c r="AU199" s="167"/>
      <c r="AV199" s="156"/>
      <c r="AW199" s="167"/>
      <c r="AX199" s="156"/>
    </row>
    <row r="200" spans="14:50" ht="21" customHeight="1">
      <c r="N200" s="147"/>
      <c r="O200" s="129"/>
      <c r="AF200" s="147"/>
      <c r="AG200" s="147"/>
      <c r="AI200" s="156"/>
      <c r="AJ200" s="190"/>
      <c r="AL200" s="370"/>
      <c r="AM200" s="167"/>
      <c r="AN200" s="156"/>
      <c r="AO200" s="167"/>
      <c r="AP200" s="156"/>
      <c r="AQ200" s="167"/>
      <c r="AR200" s="156"/>
      <c r="AS200" s="167"/>
      <c r="AT200" s="156"/>
      <c r="AU200" s="167"/>
      <c r="AV200" s="156"/>
      <c r="AW200" s="167"/>
      <c r="AX200" s="156"/>
    </row>
    <row r="201" spans="14:50" ht="21" customHeight="1">
      <c r="N201" s="147"/>
      <c r="O201" s="129"/>
      <c r="AF201" s="147"/>
      <c r="AG201" s="147"/>
      <c r="AI201" s="156"/>
      <c r="AJ201" s="190"/>
      <c r="AL201" s="370"/>
      <c r="AM201" s="167"/>
      <c r="AN201" s="156"/>
      <c r="AO201" s="167"/>
      <c r="AP201" s="156"/>
      <c r="AQ201" s="167"/>
      <c r="AR201" s="156"/>
      <c r="AS201" s="167"/>
      <c r="AT201" s="156"/>
      <c r="AU201" s="167"/>
      <c r="AV201" s="156"/>
      <c r="AW201" s="167"/>
      <c r="AX201" s="156"/>
    </row>
    <row r="202" spans="14:50" ht="21" customHeight="1">
      <c r="N202" s="147"/>
      <c r="O202" s="129"/>
      <c r="AF202" s="147"/>
      <c r="AG202" s="147"/>
      <c r="AI202" s="156"/>
      <c r="AJ202" s="190"/>
      <c r="AL202" s="370"/>
      <c r="AM202" s="167"/>
      <c r="AN202" s="156"/>
      <c r="AO202" s="167"/>
      <c r="AP202" s="156"/>
      <c r="AQ202" s="167"/>
      <c r="AR202" s="156"/>
      <c r="AS202" s="167"/>
      <c r="AT202" s="156"/>
      <c r="AU202" s="167"/>
      <c r="AV202" s="156"/>
      <c r="AW202" s="167"/>
      <c r="AX202" s="156"/>
    </row>
    <row r="203" spans="14:50" ht="21" customHeight="1">
      <c r="N203" s="147"/>
      <c r="O203" s="129"/>
      <c r="AF203" s="147"/>
      <c r="AG203" s="147"/>
      <c r="AI203" s="156"/>
      <c r="AJ203" s="190"/>
      <c r="AL203" s="370"/>
      <c r="AM203" s="167"/>
      <c r="AN203" s="156"/>
      <c r="AO203" s="167"/>
      <c r="AP203" s="156"/>
      <c r="AQ203" s="167"/>
      <c r="AR203" s="156"/>
      <c r="AS203" s="167"/>
      <c r="AT203" s="156"/>
      <c r="AU203" s="167"/>
      <c r="AV203" s="156"/>
      <c r="AW203" s="167"/>
      <c r="AX203" s="156"/>
    </row>
    <row r="204" spans="14:50" ht="21" customHeight="1">
      <c r="N204" s="147"/>
      <c r="O204" s="129"/>
      <c r="AF204" s="147"/>
      <c r="AG204" s="147"/>
      <c r="AI204" s="156"/>
      <c r="AJ204" s="190"/>
      <c r="AL204" s="370"/>
      <c r="AM204" s="167"/>
      <c r="AN204" s="156"/>
      <c r="AO204" s="167"/>
      <c r="AP204" s="156"/>
      <c r="AQ204" s="167"/>
      <c r="AR204" s="156"/>
      <c r="AS204" s="167"/>
      <c r="AT204" s="156"/>
      <c r="AU204" s="167"/>
      <c r="AV204" s="156"/>
      <c r="AW204" s="167"/>
      <c r="AX204" s="156"/>
    </row>
    <row r="205" spans="14:50" ht="21" customHeight="1">
      <c r="N205" s="147"/>
      <c r="O205" s="129"/>
      <c r="AF205" s="147"/>
      <c r="AG205" s="147"/>
      <c r="AI205" s="156"/>
      <c r="AJ205" s="190"/>
      <c r="AL205" s="370"/>
      <c r="AM205" s="167"/>
      <c r="AN205" s="156"/>
      <c r="AO205" s="167"/>
      <c r="AP205" s="156"/>
      <c r="AQ205" s="167"/>
      <c r="AR205" s="156"/>
      <c r="AS205" s="167"/>
      <c r="AT205" s="156"/>
      <c r="AU205" s="167"/>
      <c r="AV205" s="156"/>
      <c r="AW205" s="167"/>
      <c r="AX205" s="156"/>
    </row>
    <row r="206" spans="14:50" ht="21" customHeight="1">
      <c r="N206" s="147"/>
      <c r="O206" s="129"/>
      <c r="AF206" s="147"/>
      <c r="AG206" s="147"/>
      <c r="AI206" s="156"/>
      <c r="AJ206" s="190"/>
      <c r="AL206" s="370"/>
      <c r="AM206" s="167"/>
      <c r="AN206" s="156"/>
      <c r="AO206" s="167"/>
      <c r="AP206" s="156"/>
      <c r="AQ206" s="167"/>
      <c r="AR206" s="156"/>
      <c r="AS206" s="167"/>
      <c r="AT206" s="156"/>
      <c r="AU206" s="167"/>
      <c r="AV206" s="156"/>
      <c r="AW206" s="167"/>
      <c r="AX206" s="156"/>
    </row>
    <row r="207" spans="14:50" ht="21" customHeight="1">
      <c r="N207" s="147"/>
      <c r="O207" s="129"/>
      <c r="AF207" s="147"/>
      <c r="AG207" s="147"/>
      <c r="AI207" s="156"/>
      <c r="AJ207" s="190"/>
      <c r="AL207" s="370"/>
      <c r="AM207" s="167"/>
      <c r="AN207" s="156"/>
      <c r="AO207" s="167"/>
      <c r="AP207" s="156"/>
      <c r="AQ207" s="167"/>
      <c r="AR207" s="156"/>
      <c r="AS207" s="167"/>
      <c r="AT207" s="156"/>
      <c r="AU207" s="167"/>
      <c r="AV207" s="156"/>
      <c r="AW207" s="167"/>
      <c r="AX207" s="156"/>
    </row>
    <row r="208" spans="14:50" ht="21" customHeight="1">
      <c r="N208" s="147"/>
      <c r="O208" s="129"/>
      <c r="AF208" s="147"/>
      <c r="AG208" s="147"/>
      <c r="AI208" s="156"/>
      <c r="AJ208" s="190"/>
      <c r="AL208" s="370"/>
      <c r="AM208" s="167"/>
      <c r="AN208" s="156"/>
      <c r="AO208" s="167"/>
      <c r="AP208" s="156"/>
      <c r="AQ208" s="167"/>
      <c r="AR208" s="156"/>
      <c r="AS208" s="167"/>
      <c r="AT208" s="156"/>
      <c r="AU208" s="167"/>
      <c r="AV208" s="156"/>
      <c r="AW208" s="167"/>
      <c r="AX208" s="156"/>
    </row>
    <row r="209" spans="14:50" ht="21" customHeight="1">
      <c r="N209" s="147"/>
      <c r="O209" s="129"/>
      <c r="AF209" s="147"/>
      <c r="AG209" s="147"/>
      <c r="AI209" s="156"/>
      <c r="AJ209" s="190"/>
      <c r="AL209" s="370"/>
      <c r="AM209" s="167"/>
      <c r="AN209" s="156"/>
      <c r="AO209" s="167"/>
      <c r="AP209" s="156"/>
      <c r="AQ209" s="167"/>
      <c r="AR209" s="156"/>
      <c r="AS209" s="167"/>
      <c r="AT209" s="156"/>
      <c r="AU209" s="167"/>
      <c r="AV209" s="156"/>
      <c r="AW209" s="167"/>
      <c r="AX209" s="156"/>
    </row>
    <row r="210" spans="14:50" ht="21" customHeight="1">
      <c r="N210" s="147"/>
      <c r="O210" s="129"/>
      <c r="AF210" s="147"/>
      <c r="AG210" s="147"/>
      <c r="AI210" s="156"/>
      <c r="AJ210" s="190"/>
      <c r="AL210" s="370"/>
      <c r="AM210" s="167"/>
      <c r="AN210" s="156"/>
      <c r="AO210" s="167"/>
      <c r="AP210" s="156"/>
      <c r="AQ210" s="167"/>
      <c r="AR210" s="156"/>
      <c r="AS210" s="167"/>
      <c r="AT210" s="156"/>
      <c r="AU210" s="167"/>
      <c r="AV210" s="156"/>
      <c r="AW210" s="167"/>
      <c r="AX210" s="156"/>
    </row>
    <row r="211" spans="14:50" ht="21" customHeight="1">
      <c r="N211" s="147"/>
      <c r="O211" s="129"/>
      <c r="AF211" s="147"/>
      <c r="AG211" s="147"/>
      <c r="AI211" s="156"/>
      <c r="AJ211" s="190"/>
      <c r="AL211" s="370"/>
      <c r="AM211" s="167"/>
      <c r="AN211" s="156"/>
      <c r="AO211" s="167"/>
      <c r="AP211" s="156"/>
      <c r="AQ211" s="167"/>
      <c r="AR211" s="156"/>
      <c r="AS211" s="167"/>
      <c r="AT211" s="156"/>
      <c r="AU211" s="167"/>
      <c r="AV211" s="156"/>
      <c r="AW211" s="167"/>
      <c r="AX211" s="156"/>
    </row>
    <row r="212" spans="14:50" ht="21" customHeight="1">
      <c r="N212" s="147"/>
      <c r="O212" s="129"/>
      <c r="AF212" s="147"/>
      <c r="AG212" s="147"/>
      <c r="AI212" s="156"/>
      <c r="AJ212" s="190"/>
      <c r="AL212" s="370"/>
      <c r="AM212" s="167"/>
      <c r="AN212" s="156"/>
      <c r="AO212" s="167"/>
      <c r="AP212" s="156"/>
      <c r="AQ212" s="167"/>
      <c r="AR212" s="156"/>
      <c r="AS212" s="167"/>
      <c r="AT212" s="156"/>
      <c r="AU212" s="167"/>
      <c r="AV212" s="156"/>
      <c r="AW212" s="167"/>
      <c r="AX212" s="156"/>
    </row>
    <row r="213" spans="14:50" ht="21" customHeight="1">
      <c r="N213" s="147"/>
      <c r="O213" s="129"/>
      <c r="AF213" s="147"/>
      <c r="AG213" s="147"/>
      <c r="AI213" s="156"/>
      <c r="AJ213" s="190"/>
      <c r="AL213" s="370"/>
      <c r="AM213" s="167"/>
      <c r="AN213" s="156"/>
      <c r="AO213" s="167"/>
      <c r="AP213" s="156"/>
      <c r="AQ213" s="167"/>
      <c r="AR213" s="156"/>
      <c r="AS213" s="167"/>
      <c r="AT213" s="156"/>
      <c r="AU213" s="167"/>
      <c r="AV213" s="156"/>
      <c r="AW213" s="167"/>
      <c r="AX213" s="156"/>
    </row>
    <row r="214" spans="14:50" ht="21" customHeight="1">
      <c r="N214" s="147"/>
      <c r="O214" s="129"/>
      <c r="AF214" s="147"/>
      <c r="AG214" s="147"/>
      <c r="AI214" s="156"/>
      <c r="AJ214" s="190"/>
      <c r="AL214" s="370"/>
      <c r="AM214" s="167"/>
      <c r="AN214" s="156"/>
      <c r="AO214" s="167"/>
      <c r="AP214" s="156"/>
      <c r="AQ214" s="167"/>
      <c r="AR214" s="156"/>
      <c r="AS214" s="167"/>
      <c r="AT214" s="156"/>
      <c r="AU214" s="167"/>
      <c r="AV214" s="156"/>
      <c r="AW214" s="167"/>
      <c r="AX214" s="156"/>
    </row>
    <row r="215" spans="14:50" ht="21" customHeight="1">
      <c r="N215" s="147"/>
      <c r="O215" s="129"/>
      <c r="AF215" s="147"/>
      <c r="AG215" s="147"/>
      <c r="AI215" s="156"/>
      <c r="AJ215" s="190"/>
      <c r="AL215" s="370"/>
      <c r="AM215" s="167"/>
      <c r="AN215" s="156"/>
      <c r="AO215" s="167"/>
      <c r="AP215" s="156"/>
      <c r="AQ215" s="167"/>
      <c r="AR215" s="156"/>
      <c r="AS215" s="167"/>
      <c r="AT215" s="156"/>
      <c r="AU215" s="167"/>
      <c r="AV215" s="156"/>
      <c r="AW215" s="167"/>
      <c r="AX215" s="156"/>
    </row>
    <row r="216" spans="14:50" ht="21" customHeight="1">
      <c r="N216" s="147"/>
      <c r="O216" s="129"/>
      <c r="AF216" s="147"/>
      <c r="AG216" s="147"/>
      <c r="AI216" s="156"/>
      <c r="AJ216" s="190"/>
      <c r="AL216" s="370"/>
      <c r="AM216" s="167"/>
      <c r="AN216" s="156"/>
      <c r="AO216" s="167"/>
      <c r="AP216" s="156"/>
      <c r="AQ216" s="167"/>
      <c r="AR216" s="156"/>
      <c r="AS216" s="167"/>
      <c r="AT216" s="156"/>
      <c r="AU216" s="167"/>
      <c r="AV216" s="156"/>
      <c r="AW216" s="167"/>
      <c r="AX216" s="156"/>
    </row>
    <row r="217" spans="14:50" ht="21" customHeight="1">
      <c r="N217" s="147"/>
      <c r="O217" s="129"/>
      <c r="AF217" s="147"/>
      <c r="AG217" s="147"/>
      <c r="AI217" s="156"/>
      <c r="AJ217" s="190"/>
      <c r="AL217" s="370"/>
      <c r="AM217" s="167"/>
      <c r="AN217" s="156"/>
      <c r="AO217" s="167"/>
      <c r="AP217" s="156"/>
      <c r="AQ217" s="167"/>
      <c r="AR217" s="156"/>
      <c r="AS217" s="167"/>
      <c r="AT217" s="156"/>
      <c r="AU217" s="167"/>
      <c r="AV217" s="156"/>
      <c r="AW217" s="167"/>
      <c r="AX217" s="156"/>
    </row>
    <row r="218" spans="14:50" ht="21" customHeight="1">
      <c r="N218" s="147"/>
      <c r="O218" s="129"/>
      <c r="AF218" s="147"/>
      <c r="AG218" s="147"/>
      <c r="AI218" s="156"/>
      <c r="AJ218" s="190"/>
      <c r="AL218" s="370"/>
      <c r="AM218" s="167"/>
      <c r="AN218" s="156"/>
      <c r="AO218" s="167"/>
      <c r="AP218" s="156"/>
      <c r="AQ218" s="167"/>
      <c r="AR218" s="156"/>
      <c r="AS218" s="167"/>
      <c r="AT218" s="156"/>
      <c r="AU218" s="167"/>
      <c r="AV218" s="156"/>
      <c r="AW218" s="167"/>
      <c r="AX218" s="156"/>
    </row>
    <row r="219" spans="14:50" ht="21" customHeight="1">
      <c r="N219" s="147"/>
      <c r="O219" s="129"/>
      <c r="AF219" s="147"/>
      <c r="AG219" s="147"/>
      <c r="AI219" s="156"/>
      <c r="AJ219" s="190"/>
      <c r="AL219" s="370"/>
      <c r="AM219" s="167"/>
      <c r="AN219" s="156"/>
      <c r="AO219" s="167"/>
      <c r="AP219" s="156"/>
      <c r="AQ219" s="167"/>
      <c r="AR219" s="156"/>
      <c r="AS219" s="167"/>
      <c r="AT219" s="156"/>
      <c r="AU219" s="167"/>
      <c r="AV219" s="156"/>
      <c r="AW219" s="167"/>
      <c r="AX219" s="156"/>
    </row>
    <row r="220" spans="14:50" ht="21" customHeight="1">
      <c r="N220" s="147"/>
      <c r="O220" s="129"/>
      <c r="AF220" s="147"/>
      <c r="AG220" s="147"/>
      <c r="AI220" s="156"/>
      <c r="AJ220" s="190"/>
      <c r="AL220" s="370"/>
      <c r="AM220" s="167"/>
      <c r="AN220" s="156"/>
      <c r="AO220" s="167"/>
      <c r="AP220" s="156"/>
      <c r="AQ220" s="167"/>
      <c r="AR220" s="156"/>
      <c r="AS220" s="167"/>
      <c r="AT220" s="156"/>
      <c r="AU220" s="167"/>
      <c r="AV220" s="156"/>
      <c r="AW220" s="167"/>
      <c r="AX220" s="156"/>
    </row>
    <row r="221" spans="14:50" ht="21" customHeight="1">
      <c r="N221" s="147"/>
      <c r="O221" s="129"/>
      <c r="AF221" s="147"/>
      <c r="AG221" s="147"/>
      <c r="AI221" s="156"/>
      <c r="AJ221" s="190"/>
      <c r="AL221" s="370"/>
      <c r="AM221" s="167"/>
      <c r="AN221" s="156"/>
      <c r="AO221" s="167"/>
      <c r="AP221" s="156"/>
      <c r="AQ221" s="167"/>
      <c r="AR221" s="156"/>
      <c r="AS221" s="167"/>
      <c r="AT221" s="156"/>
      <c r="AU221" s="167"/>
      <c r="AV221" s="156"/>
      <c r="AW221" s="167"/>
      <c r="AX221" s="156"/>
    </row>
    <row r="222" spans="14:50" ht="21" customHeight="1">
      <c r="N222" s="147"/>
      <c r="O222" s="129"/>
      <c r="AF222" s="147"/>
      <c r="AG222" s="147"/>
      <c r="AI222" s="156"/>
      <c r="AJ222" s="190"/>
      <c r="AL222" s="370"/>
      <c r="AM222" s="167"/>
      <c r="AN222" s="156"/>
      <c r="AO222" s="167"/>
      <c r="AP222" s="156"/>
      <c r="AQ222" s="167"/>
      <c r="AR222" s="156"/>
      <c r="AS222" s="167"/>
      <c r="AT222" s="156"/>
      <c r="AU222" s="167"/>
      <c r="AV222" s="156"/>
      <c r="AW222" s="167"/>
      <c r="AX222" s="156"/>
    </row>
    <row r="223" spans="14:50" ht="21" customHeight="1">
      <c r="N223" s="147"/>
      <c r="O223" s="129"/>
      <c r="AF223" s="147"/>
      <c r="AG223" s="147"/>
      <c r="AI223" s="156"/>
      <c r="AJ223" s="190"/>
      <c r="AL223" s="370"/>
      <c r="AM223" s="167"/>
      <c r="AN223" s="156"/>
      <c r="AO223" s="167"/>
      <c r="AP223" s="156"/>
      <c r="AQ223" s="167"/>
      <c r="AR223" s="156"/>
      <c r="AS223" s="167"/>
      <c r="AT223" s="156"/>
      <c r="AU223" s="167"/>
      <c r="AV223" s="156"/>
      <c r="AW223" s="167"/>
      <c r="AX223" s="156"/>
    </row>
    <row r="224" spans="14:50" ht="21" customHeight="1">
      <c r="N224" s="147"/>
      <c r="O224" s="129"/>
      <c r="AF224" s="147"/>
      <c r="AG224" s="147"/>
      <c r="AI224" s="156"/>
      <c r="AJ224" s="190"/>
      <c r="AL224" s="370"/>
      <c r="AM224" s="167"/>
      <c r="AN224" s="156"/>
      <c r="AO224" s="167"/>
      <c r="AP224" s="156"/>
      <c r="AQ224" s="167"/>
      <c r="AR224" s="156"/>
      <c r="AS224" s="167"/>
      <c r="AT224" s="156"/>
      <c r="AU224" s="167"/>
      <c r="AV224" s="156"/>
      <c r="AW224" s="167"/>
      <c r="AX224" s="156"/>
    </row>
    <row r="225" spans="14:50" ht="21" customHeight="1">
      <c r="N225" s="147"/>
      <c r="O225" s="129"/>
      <c r="AF225" s="147"/>
      <c r="AG225" s="147"/>
      <c r="AI225" s="156"/>
      <c r="AJ225" s="190"/>
      <c r="AL225" s="370"/>
      <c r="AM225" s="167"/>
      <c r="AN225" s="156"/>
      <c r="AO225" s="167"/>
      <c r="AP225" s="156"/>
      <c r="AQ225" s="167"/>
      <c r="AR225" s="156"/>
      <c r="AS225" s="167"/>
      <c r="AT225" s="156"/>
      <c r="AU225" s="167"/>
      <c r="AV225" s="156"/>
      <c r="AW225" s="167"/>
      <c r="AX225" s="156"/>
    </row>
    <row r="226" spans="14:50" ht="21" customHeight="1">
      <c r="N226" s="147"/>
      <c r="O226" s="129"/>
      <c r="AF226" s="147"/>
      <c r="AG226" s="147"/>
      <c r="AI226" s="156"/>
      <c r="AJ226" s="190"/>
      <c r="AL226" s="370"/>
      <c r="AM226" s="167"/>
      <c r="AN226" s="156"/>
      <c r="AO226" s="167"/>
      <c r="AP226" s="156"/>
      <c r="AQ226" s="167"/>
      <c r="AR226" s="156"/>
      <c r="AS226" s="167"/>
      <c r="AT226" s="156"/>
      <c r="AU226" s="167"/>
      <c r="AV226" s="156"/>
      <c r="AW226" s="167"/>
      <c r="AX226" s="156"/>
    </row>
    <row r="227" spans="14:50" ht="21" customHeight="1">
      <c r="N227" s="147"/>
      <c r="O227" s="129"/>
      <c r="AF227" s="147"/>
      <c r="AG227" s="147"/>
      <c r="AI227" s="156"/>
      <c r="AJ227" s="190"/>
      <c r="AL227" s="370"/>
      <c r="AM227" s="167"/>
      <c r="AN227" s="156"/>
      <c r="AO227" s="167"/>
      <c r="AP227" s="156"/>
      <c r="AQ227" s="167"/>
      <c r="AR227" s="156"/>
      <c r="AS227" s="167"/>
      <c r="AT227" s="156"/>
      <c r="AU227" s="167"/>
      <c r="AV227" s="156"/>
      <c r="AW227" s="167"/>
      <c r="AX227" s="156"/>
    </row>
    <row r="228" spans="14:50" ht="21" customHeight="1">
      <c r="N228" s="147"/>
      <c r="O228" s="129"/>
      <c r="AF228" s="147"/>
      <c r="AG228" s="147"/>
      <c r="AI228" s="156"/>
      <c r="AJ228" s="190"/>
      <c r="AL228" s="370"/>
      <c r="AM228" s="167"/>
      <c r="AN228" s="156"/>
      <c r="AO228" s="167"/>
      <c r="AP228" s="156"/>
      <c r="AQ228" s="167"/>
      <c r="AR228" s="156"/>
      <c r="AS228" s="167"/>
      <c r="AT228" s="156"/>
      <c r="AU228" s="167"/>
      <c r="AV228" s="156"/>
      <c r="AW228" s="167"/>
      <c r="AX228" s="156"/>
    </row>
    <row r="229" spans="14:50" ht="21" customHeight="1">
      <c r="N229" s="147"/>
      <c r="O229" s="129"/>
      <c r="AF229" s="147"/>
      <c r="AG229" s="147"/>
      <c r="AI229" s="156"/>
      <c r="AJ229" s="190"/>
      <c r="AL229" s="370"/>
      <c r="AM229" s="167"/>
      <c r="AN229" s="156"/>
      <c r="AO229" s="167"/>
      <c r="AP229" s="156"/>
      <c r="AQ229" s="167"/>
      <c r="AR229" s="156"/>
      <c r="AS229" s="167"/>
      <c r="AT229" s="156"/>
      <c r="AU229" s="167"/>
      <c r="AV229" s="156"/>
      <c r="AW229" s="167"/>
      <c r="AX229" s="156"/>
    </row>
    <row r="230" spans="14:50" ht="21" customHeight="1">
      <c r="N230" s="147"/>
      <c r="O230" s="129"/>
      <c r="AF230" s="147"/>
      <c r="AG230" s="147"/>
      <c r="AI230" s="156"/>
      <c r="AJ230" s="190"/>
      <c r="AL230" s="370"/>
      <c r="AM230" s="167"/>
      <c r="AN230" s="156"/>
      <c r="AO230" s="167"/>
      <c r="AP230" s="156"/>
      <c r="AQ230" s="167"/>
      <c r="AR230" s="156"/>
      <c r="AS230" s="167"/>
      <c r="AT230" s="156"/>
      <c r="AU230" s="167"/>
      <c r="AV230" s="156"/>
      <c r="AW230" s="167"/>
      <c r="AX230" s="156"/>
    </row>
    <row r="231" spans="14:50" ht="21" customHeight="1">
      <c r="N231" s="147"/>
      <c r="O231" s="129"/>
      <c r="AF231" s="147"/>
      <c r="AG231" s="147"/>
      <c r="AI231" s="156"/>
      <c r="AJ231" s="190"/>
      <c r="AL231" s="370"/>
      <c r="AM231" s="167"/>
      <c r="AN231" s="156"/>
      <c r="AO231" s="167"/>
      <c r="AP231" s="156"/>
      <c r="AQ231" s="167"/>
      <c r="AR231" s="156"/>
      <c r="AS231" s="167"/>
      <c r="AT231" s="156"/>
      <c r="AU231" s="167"/>
      <c r="AV231" s="156"/>
      <c r="AW231" s="167"/>
      <c r="AX231" s="156"/>
    </row>
    <row r="232" spans="14:50" ht="21" customHeight="1">
      <c r="N232" s="147"/>
      <c r="O232" s="129"/>
      <c r="AF232" s="147"/>
      <c r="AG232" s="147"/>
      <c r="AI232" s="156"/>
      <c r="AJ232" s="190"/>
      <c r="AL232" s="370"/>
      <c r="AM232" s="167"/>
      <c r="AN232" s="156"/>
      <c r="AO232" s="167"/>
      <c r="AP232" s="156"/>
      <c r="AQ232" s="167"/>
      <c r="AR232" s="156"/>
      <c r="AS232" s="167"/>
      <c r="AT232" s="156"/>
      <c r="AU232" s="167"/>
      <c r="AV232" s="156"/>
      <c r="AW232" s="167"/>
      <c r="AX232" s="156"/>
    </row>
    <row r="233" spans="14:50" ht="21" customHeight="1">
      <c r="N233" s="147"/>
      <c r="O233" s="129"/>
      <c r="AF233" s="147"/>
      <c r="AG233" s="147"/>
      <c r="AI233" s="156"/>
      <c r="AJ233" s="190"/>
      <c r="AL233" s="370"/>
      <c r="AM233" s="167"/>
      <c r="AN233" s="156"/>
      <c r="AO233" s="167"/>
      <c r="AP233" s="156"/>
      <c r="AQ233" s="167"/>
      <c r="AR233" s="156"/>
      <c r="AS233" s="167"/>
      <c r="AT233" s="156"/>
      <c r="AU233" s="167"/>
      <c r="AV233" s="156"/>
      <c r="AW233" s="167"/>
      <c r="AX233" s="156"/>
    </row>
    <row r="234" spans="14:50" ht="21" customHeight="1">
      <c r="N234" s="147"/>
      <c r="O234" s="129"/>
      <c r="AF234" s="147"/>
      <c r="AG234" s="147"/>
      <c r="AI234" s="156"/>
      <c r="AJ234" s="190"/>
      <c r="AL234" s="370"/>
      <c r="AM234" s="167"/>
      <c r="AN234" s="156"/>
      <c r="AO234" s="167"/>
      <c r="AP234" s="156"/>
      <c r="AQ234" s="167"/>
      <c r="AR234" s="156"/>
      <c r="AS234" s="167"/>
      <c r="AT234" s="156"/>
      <c r="AU234" s="167"/>
      <c r="AV234" s="156"/>
      <c r="AW234" s="167"/>
      <c r="AX234" s="156"/>
    </row>
    <row r="235" spans="14:50" ht="21" customHeight="1">
      <c r="N235" s="147"/>
      <c r="O235" s="129"/>
      <c r="AF235" s="147"/>
      <c r="AG235" s="147"/>
      <c r="AI235" s="156"/>
      <c r="AJ235" s="190"/>
      <c r="AL235" s="370"/>
      <c r="AM235" s="167"/>
      <c r="AN235" s="156"/>
      <c r="AO235" s="167"/>
      <c r="AP235" s="156"/>
      <c r="AQ235" s="167"/>
      <c r="AR235" s="156"/>
      <c r="AS235" s="167"/>
      <c r="AT235" s="156"/>
      <c r="AU235" s="167"/>
      <c r="AV235" s="156"/>
      <c r="AW235" s="167"/>
      <c r="AX235" s="156"/>
    </row>
    <row r="236" spans="14:50" ht="21" customHeight="1">
      <c r="N236" s="147"/>
      <c r="O236" s="129"/>
      <c r="AF236" s="147"/>
      <c r="AG236" s="147"/>
      <c r="AI236" s="156"/>
      <c r="AJ236" s="190"/>
      <c r="AL236" s="370"/>
      <c r="AM236" s="167"/>
      <c r="AN236" s="156"/>
      <c r="AO236" s="167"/>
      <c r="AP236" s="156"/>
      <c r="AQ236" s="167"/>
      <c r="AR236" s="156"/>
      <c r="AS236" s="167"/>
      <c r="AT236" s="156"/>
      <c r="AU236" s="167"/>
      <c r="AV236" s="156"/>
      <c r="AW236" s="167"/>
      <c r="AX236" s="156"/>
    </row>
    <row r="237" spans="14:50" ht="21" customHeight="1">
      <c r="N237" s="147"/>
      <c r="O237" s="129"/>
      <c r="AF237" s="147"/>
      <c r="AG237" s="147"/>
      <c r="AI237" s="156"/>
      <c r="AJ237" s="190"/>
      <c r="AL237" s="370"/>
      <c r="AM237" s="167"/>
      <c r="AN237" s="156"/>
      <c r="AO237" s="167"/>
      <c r="AP237" s="156"/>
      <c r="AQ237" s="167"/>
      <c r="AR237" s="156"/>
      <c r="AS237" s="167"/>
      <c r="AT237" s="156"/>
      <c r="AU237" s="167"/>
      <c r="AV237" s="156"/>
      <c r="AW237" s="167"/>
      <c r="AX237" s="156"/>
    </row>
    <row r="238" spans="14:50" ht="21" customHeight="1">
      <c r="N238" s="147"/>
      <c r="O238" s="129"/>
      <c r="AF238" s="147"/>
      <c r="AG238" s="147"/>
      <c r="AI238" s="156"/>
      <c r="AJ238" s="190"/>
      <c r="AL238" s="370"/>
      <c r="AM238" s="167"/>
      <c r="AN238" s="156"/>
      <c r="AO238" s="167"/>
      <c r="AP238" s="156"/>
      <c r="AQ238" s="167"/>
      <c r="AR238" s="156"/>
      <c r="AS238" s="167"/>
      <c r="AT238" s="156"/>
      <c r="AU238" s="167"/>
      <c r="AV238" s="156"/>
      <c r="AW238" s="167"/>
      <c r="AX238" s="156"/>
    </row>
    <row r="239" spans="14:50" ht="21" customHeight="1">
      <c r="N239" s="147"/>
      <c r="O239" s="129"/>
      <c r="AF239" s="147"/>
      <c r="AG239" s="147"/>
      <c r="AI239" s="156"/>
      <c r="AJ239" s="190"/>
      <c r="AL239" s="370"/>
      <c r="AM239" s="167"/>
      <c r="AN239" s="156"/>
      <c r="AO239" s="167"/>
      <c r="AP239" s="156"/>
      <c r="AQ239" s="167"/>
      <c r="AR239" s="156"/>
      <c r="AS239" s="167"/>
      <c r="AT239" s="156"/>
      <c r="AU239" s="167"/>
      <c r="AV239" s="156"/>
      <c r="AW239" s="167"/>
      <c r="AX239" s="156"/>
    </row>
    <row r="240" spans="14:50" ht="21" customHeight="1">
      <c r="N240" s="147"/>
      <c r="O240" s="129"/>
      <c r="AF240" s="147"/>
      <c r="AG240" s="147"/>
      <c r="AI240" s="156"/>
      <c r="AJ240" s="190"/>
      <c r="AL240" s="370"/>
      <c r="AM240" s="167"/>
      <c r="AN240" s="156"/>
      <c r="AO240" s="167"/>
      <c r="AP240" s="156"/>
      <c r="AQ240" s="167"/>
      <c r="AR240" s="156"/>
      <c r="AS240" s="167"/>
      <c r="AT240" s="156"/>
      <c r="AU240" s="167"/>
      <c r="AV240" s="156"/>
      <c r="AW240" s="167"/>
      <c r="AX240" s="156"/>
    </row>
    <row r="241" spans="14:50" ht="21" customHeight="1">
      <c r="N241" s="147"/>
      <c r="O241" s="129"/>
      <c r="AF241" s="147"/>
      <c r="AG241" s="147"/>
      <c r="AI241" s="156"/>
      <c r="AJ241" s="190"/>
      <c r="AL241" s="370"/>
      <c r="AM241" s="167"/>
      <c r="AN241" s="156"/>
      <c r="AO241" s="167"/>
      <c r="AP241" s="156"/>
      <c r="AQ241" s="167"/>
      <c r="AR241" s="156"/>
      <c r="AS241" s="167"/>
      <c r="AT241" s="156"/>
      <c r="AU241" s="167"/>
      <c r="AV241" s="156"/>
      <c r="AW241" s="167"/>
      <c r="AX241" s="156"/>
    </row>
    <row r="242" spans="14:50" ht="21" customHeight="1">
      <c r="N242" s="147"/>
      <c r="O242" s="129"/>
      <c r="AF242" s="147"/>
      <c r="AG242" s="147"/>
      <c r="AI242" s="156"/>
      <c r="AJ242" s="190"/>
      <c r="AL242" s="370"/>
      <c r="AM242" s="167"/>
      <c r="AN242" s="156"/>
      <c r="AO242" s="167"/>
      <c r="AP242" s="156"/>
      <c r="AQ242" s="167"/>
      <c r="AR242" s="156"/>
      <c r="AS242" s="167"/>
      <c r="AT242" s="156"/>
      <c r="AU242" s="167"/>
      <c r="AV242" s="156"/>
      <c r="AW242" s="167"/>
      <c r="AX242" s="156"/>
    </row>
    <row r="243" spans="14:50" ht="21" customHeight="1">
      <c r="N243" s="147"/>
      <c r="O243" s="129"/>
      <c r="AF243" s="147"/>
      <c r="AG243" s="147"/>
      <c r="AI243" s="156"/>
      <c r="AJ243" s="190"/>
      <c r="AL243" s="370"/>
      <c r="AM243" s="167"/>
      <c r="AN243" s="156"/>
      <c r="AO243" s="167"/>
      <c r="AP243" s="156"/>
      <c r="AQ243" s="167"/>
      <c r="AR243" s="156"/>
      <c r="AS243" s="167"/>
      <c r="AT243" s="156"/>
      <c r="AU243" s="167"/>
      <c r="AV243" s="156"/>
      <c r="AW243" s="167"/>
      <c r="AX243" s="156"/>
    </row>
    <row r="244" spans="14:50" ht="21" customHeight="1">
      <c r="N244" s="147"/>
      <c r="O244" s="129"/>
      <c r="AF244" s="147"/>
      <c r="AG244" s="147"/>
      <c r="AI244" s="156"/>
      <c r="AJ244" s="190"/>
      <c r="AL244" s="370"/>
      <c r="AM244" s="167"/>
      <c r="AN244" s="156"/>
      <c r="AO244" s="167"/>
      <c r="AP244" s="156"/>
      <c r="AQ244" s="167"/>
      <c r="AR244" s="156"/>
      <c r="AS244" s="167"/>
      <c r="AT244" s="156"/>
      <c r="AU244" s="167"/>
      <c r="AV244" s="156"/>
      <c r="AW244" s="167"/>
      <c r="AX244" s="156"/>
    </row>
    <row r="245" spans="14:50" ht="21" customHeight="1">
      <c r="N245" s="147"/>
      <c r="O245" s="129"/>
      <c r="AF245" s="147"/>
      <c r="AG245" s="147"/>
      <c r="AI245" s="156"/>
      <c r="AJ245" s="190"/>
      <c r="AL245" s="370"/>
      <c r="AM245" s="167"/>
      <c r="AN245" s="156"/>
      <c r="AO245" s="167"/>
      <c r="AP245" s="156"/>
      <c r="AQ245" s="167"/>
      <c r="AR245" s="156"/>
      <c r="AS245" s="167"/>
      <c r="AT245" s="156"/>
      <c r="AU245" s="167"/>
      <c r="AV245" s="156"/>
      <c r="AW245" s="167"/>
      <c r="AX245" s="156"/>
    </row>
    <row r="246" spans="14:50" ht="21" customHeight="1">
      <c r="N246" s="147"/>
      <c r="O246" s="129"/>
      <c r="AF246" s="147"/>
      <c r="AG246" s="147"/>
      <c r="AI246" s="156"/>
      <c r="AJ246" s="190"/>
      <c r="AL246" s="370"/>
      <c r="AM246" s="167"/>
      <c r="AN246" s="156"/>
      <c r="AO246" s="167"/>
      <c r="AP246" s="156"/>
      <c r="AQ246" s="167"/>
      <c r="AR246" s="156"/>
      <c r="AS246" s="167"/>
      <c r="AT246" s="156"/>
      <c r="AU246" s="167"/>
      <c r="AV246" s="156"/>
      <c r="AW246" s="167"/>
      <c r="AX246" s="156"/>
    </row>
    <row r="247" spans="14:50" ht="21" customHeight="1">
      <c r="N247" s="147"/>
      <c r="O247" s="129"/>
      <c r="AF247" s="147"/>
      <c r="AG247" s="147"/>
      <c r="AI247" s="156"/>
      <c r="AJ247" s="190"/>
      <c r="AL247" s="370"/>
      <c r="AM247" s="167"/>
      <c r="AN247" s="156"/>
      <c r="AO247" s="167"/>
      <c r="AP247" s="156"/>
      <c r="AQ247" s="167"/>
      <c r="AR247" s="156"/>
      <c r="AS247" s="167"/>
      <c r="AT247" s="156"/>
      <c r="AU247" s="167"/>
      <c r="AV247" s="156"/>
      <c r="AW247" s="167"/>
      <c r="AX247" s="156"/>
    </row>
    <row r="248" spans="14:50" ht="21" customHeight="1">
      <c r="N248" s="147"/>
      <c r="O248" s="129"/>
      <c r="AF248" s="147"/>
      <c r="AG248" s="147"/>
      <c r="AI248" s="156"/>
      <c r="AJ248" s="190"/>
      <c r="AL248" s="370"/>
      <c r="AM248" s="167"/>
      <c r="AN248" s="156"/>
      <c r="AO248" s="167"/>
      <c r="AP248" s="156"/>
      <c r="AQ248" s="167"/>
      <c r="AR248" s="156"/>
      <c r="AS248" s="167"/>
      <c r="AT248" s="156"/>
      <c r="AU248" s="167"/>
      <c r="AV248" s="156"/>
      <c r="AW248" s="167"/>
      <c r="AX248" s="156"/>
    </row>
    <row r="249" spans="14:50">
      <c r="N249" s="147"/>
      <c r="O249" s="129"/>
      <c r="AF249" s="147"/>
      <c r="AG249" s="147"/>
      <c r="AI249" s="156"/>
      <c r="AJ249" s="190"/>
      <c r="AL249" s="370"/>
      <c r="AM249" s="167"/>
      <c r="AN249" s="156"/>
      <c r="AO249" s="167"/>
      <c r="AP249" s="156"/>
      <c r="AQ249" s="167"/>
      <c r="AR249" s="156"/>
      <c r="AS249" s="167"/>
      <c r="AT249" s="156"/>
      <c r="AU249" s="167"/>
      <c r="AV249" s="156"/>
      <c r="AW249" s="167"/>
      <c r="AX249" s="156"/>
    </row>
    <row r="250" spans="14:50">
      <c r="N250" s="147"/>
      <c r="O250" s="129"/>
      <c r="AF250" s="147"/>
      <c r="AG250" s="147"/>
      <c r="AI250" s="156"/>
      <c r="AJ250" s="190"/>
      <c r="AL250" s="370"/>
      <c r="AM250" s="167"/>
      <c r="AN250" s="156"/>
      <c r="AO250" s="167"/>
      <c r="AP250" s="156"/>
      <c r="AQ250" s="167"/>
      <c r="AR250" s="156"/>
      <c r="AS250" s="167"/>
      <c r="AT250" s="156"/>
      <c r="AU250" s="167"/>
      <c r="AV250" s="156"/>
      <c r="AW250" s="167"/>
      <c r="AX250" s="156"/>
    </row>
    <row r="251" spans="14:50">
      <c r="N251" s="147"/>
      <c r="O251" s="129"/>
      <c r="AF251" s="147"/>
      <c r="AG251" s="147"/>
      <c r="AI251" s="156"/>
      <c r="AJ251" s="190"/>
      <c r="AL251" s="370"/>
      <c r="AM251" s="167"/>
      <c r="AN251" s="156"/>
      <c r="AO251" s="167"/>
      <c r="AP251" s="156"/>
      <c r="AQ251" s="167"/>
      <c r="AR251" s="156"/>
      <c r="AS251" s="167"/>
      <c r="AT251" s="156"/>
      <c r="AU251" s="167"/>
      <c r="AV251" s="156"/>
      <c r="AW251" s="167"/>
      <c r="AX251" s="156"/>
    </row>
    <row r="252" spans="14:50">
      <c r="N252" s="147"/>
      <c r="O252" s="129"/>
      <c r="AF252" s="147"/>
      <c r="AG252" s="147"/>
      <c r="AI252" s="156"/>
      <c r="AJ252" s="190"/>
      <c r="AL252" s="370"/>
      <c r="AM252" s="167"/>
      <c r="AN252" s="156"/>
      <c r="AO252" s="167"/>
      <c r="AP252" s="156"/>
      <c r="AQ252" s="167"/>
      <c r="AR252" s="156"/>
      <c r="AS252" s="167"/>
      <c r="AT252" s="156"/>
      <c r="AU252" s="167"/>
      <c r="AV252" s="156"/>
      <c r="AW252" s="167"/>
      <c r="AX252" s="156"/>
    </row>
    <row r="253" spans="14:50">
      <c r="N253" s="147"/>
      <c r="O253" s="129"/>
      <c r="AF253" s="147"/>
      <c r="AG253" s="147"/>
      <c r="AI253" s="156"/>
      <c r="AJ253" s="190"/>
      <c r="AL253" s="370"/>
      <c r="AM253" s="167"/>
      <c r="AN253" s="156"/>
      <c r="AO253" s="167"/>
      <c r="AP253" s="156"/>
      <c r="AQ253" s="167"/>
      <c r="AR253" s="156"/>
      <c r="AS253" s="167"/>
      <c r="AT253" s="156"/>
      <c r="AU253" s="167"/>
      <c r="AV253" s="156"/>
      <c r="AW253" s="167"/>
      <c r="AX253" s="156"/>
    </row>
    <row r="254" spans="14:50">
      <c r="N254" s="147"/>
      <c r="O254" s="129"/>
      <c r="AF254" s="147"/>
      <c r="AG254" s="147"/>
      <c r="AI254" s="156"/>
      <c r="AJ254" s="190"/>
      <c r="AL254" s="370"/>
      <c r="AM254" s="167"/>
      <c r="AN254" s="156"/>
      <c r="AO254" s="167"/>
      <c r="AP254" s="156"/>
      <c r="AQ254" s="167"/>
      <c r="AR254" s="156"/>
      <c r="AS254" s="167"/>
      <c r="AT254" s="156"/>
      <c r="AU254" s="167"/>
      <c r="AV254" s="156"/>
      <c r="AW254" s="167"/>
      <c r="AX254" s="156"/>
    </row>
    <row r="255" spans="14:50">
      <c r="N255" s="147"/>
      <c r="O255" s="129"/>
      <c r="AF255" s="147"/>
      <c r="AG255" s="147"/>
      <c r="AI255" s="156"/>
      <c r="AJ255" s="190"/>
      <c r="AL255" s="370"/>
      <c r="AM255" s="167"/>
      <c r="AN255" s="156"/>
      <c r="AO255" s="167"/>
      <c r="AP255" s="156"/>
      <c r="AQ255" s="167"/>
      <c r="AR255" s="156"/>
      <c r="AS255" s="167"/>
      <c r="AT255" s="156"/>
      <c r="AU255" s="167"/>
      <c r="AV255" s="156"/>
      <c r="AW255" s="167"/>
      <c r="AX255" s="156"/>
    </row>
    <row r="256" spans="14:50">
      <c r="N256" s="147"/>
      <c r="O256" s="129"/>
      <c r="AF256" s="147"/>
      <c r="AG256" s="147"/>
      <c r="AI256" s="156"/>
      <c r="AJ256" s="190"/>
      <c r="AL256" s="370"/>
      <c r="AM256" s="167"/>
      <c r="AN256" s="156"/>
      <c r="AO256" s="167"/>
      <c r="AP256" s="156"/>
      <c r="AQ256" s="167"/>
      <c r="AR256" s="156"/>
      <c r="AS256" s="167"/>
      <c r="AT256" s="156"/>
      <c r="AU256" s="167"/>
      <c r="AV256" s="156"/>
      <c r="AW256" s="167"/>
      <c r="AX256" s="156"/>
    </row>
    <row r="257" spans="14:50">
      <c r="N257" s="147"/>
      <c r="O257" s="129"/>
      <c r="AF257" s="147"/>
      <c r="AG257" s="147"/>
      <c r="AI257" s="156"/>
      <c r="AJ257" s="190"/>
      <c r="AL257" s="370"/>
      <c r="AM257" s="167"/>
      <c r="AN257" s="156"/>
      <c r="AO257" s="167"/>
      <c r="AP257" s="156"/>
      <c r="AQ257" s="167"/>
      <c r="AR257" s="156"/>
      <c r="AS257" s="167"/>
      <c r="AT257" s="156"/>
      <c r="AU257" s="167"/>
      <c r="AV257" s="156"/>
      <c r="AW257" s="167"/>
      <c r="AX257" s="156"/>
    </row>
    <row r="258" spans="14:50">
      <c r="N258" s="147"/>
      <c r="O258" s="129"/>
      <c r="AF258" s="147"/>
      <c r="AG258" s="147"/>
      <c r="AI258" s="156"/>
      <c r="AJ258" s="190"/>
      <c r="AL258" s="370"/>
      <c r="AM258" s="167"/>
      <c r="AN258" s="156"/>
      <c r="AO258" s="167"/>
      <c r="AP258" s="156"/>
      <c r="AQ258" s="167"/>
      <c r="AR258" s="156"/>
      <c r="AS258" s="167"/>
      <c r="AT258" s="156"/>
      <c r="AU258" s="167"/>
      <c r="AV258" s="156"/>
      <c r="AW258" s="167"/>
      <c r="AX258" s="156"/>
    </row>
    <row r="259" spans="14:50">
      <c r="N259" s="147"/>
      <c r="O259" s="129"/>
      <c r="AF259" s="147"/>
      <c r="AG259" s="147"/>
      <c r="AI259" s="156"/>
      <c r="AJ259" s="190"/>
      <c r="AL259" s="370"/>
      <c r="AM259" s="167"/>
      <c r="AN259" s="156"/>
      <c r="AO259" s="167"/>
      <c r="AP259" s="156"/>
      <c r="AQ259" s="167"/>
      <c r="AR259" s="156"/>
      <c r="AS259" s="167"/>
      <c r="AT259" s="156"/>
      <c r="AU259" s="167"/>
      <c r="AV259" s="156"/>
      <c r="AW259" s="167"/>
      <c r="AX259" s="156"/>
    </row>
    <row r="260" spans="14:50">
      <c r="N260" s="147"/>
      <c r="O260" s="129"/>
      <c r="AF260" s="147"/>
      <c r="AG260" s="147"/>
      <c r="AI260" s="156"/>
      <c r="AJ260" s="190"/>
      <c r="AL260" s="370"/>
      <c r="AM260" s="167"/>
      <c r="AN260" s="156"/>
      <c r="AO260" s="167"/>
      <c r="AP260" s="156"/>
      <c r="AQ260" s="167"/>
      <c r="AR260" s="156"/>
      <c r="AS260" s="167"/>
      <c r="AT260" s="156"/>
      <c r="AU260" s="167"/>
      <c r="AV260" s="156"/>
      <c r="AW260" s="167"/>
      <c r="AX260" s="156"/>
    </row>
    <row r="261" spans="14:50">
      <c r="N261" s="147"/>
      <c r="O261" s="129"/>
      <c r="AF261" s="147"/>
      <c r="AG261" s="147"/>
      <c r="AI261" s="156"/>
      <c r="AJ261" s="190"/>
      <c r="AL261" s="370"/>
      <c r="AM261" s="167"/>
      <c r="AN261" s="156"/>
      <c r="AO261" s="167"/>
      <c r="AP261" s="156"/>
      <c r="AQ261" s="167"/>
      <c r="AR261" s="156"/>
      <c r="AS261" s="167"/>
      <c r="AT261" s="156"/>
      <c r="AU261" s="167"/>
      <c r="AV261" s="156"/>
      <c r="AW261" s="167"/>
      <c r="AX261" s="156"/>
    </row>
    <row r="262" spans="14:50">
      <c r="N262" s="147"/>
      <c r="O262" s="129"/>
      <c r="AF262" s="147"/>
      <c r="AG262" s="147"/>
      <c r="AI262" s="156"/>
      <c r="AJ262" s="190"/>
      <c r="AL262" s="370"/>
      <c r="AM262" s="167"/>
      <c r="AN262" s="156"/>
      <c r="AO262" s="167"/>
      <c r="AP262" s="156"/>
      <c r="AQ262" s="167"/>
      <c r="AR262" s="156"/>
      <c r="AS262" s="167"/>
      <c r="AT262" s="156"/>
      <c r="AU262" s="167"/>
      <c r="AV262" s="156"/>
      <c r="AW262" s="167"/>
      <c r="AX262" s="156"/>
    </row>
    <row r="263" spans="14:50">
      <c r="N263" s="147"/>
      <c r="O263" s="129"/>
      <c r="AF263" s="147"/>
      <c r="AG263" s="147"/>
      <c r="AI263" s="156"/>
      <c r="AJ263" s="190"/>
      <c r="AL263" s="370"/>
      <c r="AM263" s="167"/>
      <c r="AN263" s="156"/>
      <c r="AO263" s="167"/>
      <c r="AP263" s="156"/>
      <c r="AQ263" s="167"/>
      <c r="AR263" s="156"/>
      <c r="AS263" s="167"/>
      <c r="AT263" s="156"/>
      <c r="AU263" s="167"/>
      <c r="AV263" s="156"/>
      <c r="AW263" s="167"/>
      <c r="AX263" s="156"/>
    </row>
    <row r="264" spans="14:50">
      <c r="N264" s="147"/>
      <c r="O264" s="129"/>
      <c r="AF264" s="147"/>
      <c r="AG264" s="147"/>
      <c r="AI264" s="156"/>
      <c r="AJ264" s="190"/>
      <c r="AL264" s="370"/>
      <c r="AM264" s="167"/>
      <c r="AN264" s="156"/>
      <c r="AO264" s="167"/>
      <c r="AP264" s="156"/>
      <c r="AQ264" s="167"/>
      <c r="AR264" s="156"/>
      <c r="AS264" s="167"/>
      <c r="AT264" s="156"/>
      <c r="AU264" s="167"/>
      <c r="AV264" s="156"/>
      <c r="AW264" s="167"/>
      <c r="AX264" s="156"/>
    </row>
    <row r="265" spans="14:50">
      <c r="N265" s="147"/>
      <c r="O265" s="129"/>
      <c r="AF265" s="147"/>
      <c r="AG265" s="147"/>
      <c r="AI265" s="156"/>
      <c r="AJ265" s="190"/>
      <c r="AL265" s="370"/>
      <c r="AM265" s="167"/>
      <c r="AN265" s="156"/>
      <c r="AO265" s="167"/>
      <c r="AP265" s="156"/>
      <c r="AQ265" s="167"/>
      <c r="AR265" s="156"/>
      <c r="AS265" s="167"/>
      <c r="AT265" s="156"/>
      <c r="AU265" s="167"/>
      <c r="AV265" s="156"/>
      <c r="AW265" s="167"/>
      <c r="AX265" s="156"/>
    </row>
    <row r="266" spans="14:50">
      <c r="N266" s="147"/>
      <c r="O266" s="129"/>
      <c r="AF266" s="147"/>
      <c r="AG266" s="147"/>
      <c r="AI266" s="156"/>
      <c r="AJ266" s="190"/>
      <c r="AL266" s="370"/>
      <c r="AM266" s="167"/>
      <c r="AN266" s="156"/>
      <c r="AO266" s="167"/>
      <c r="AP266" s="156"/>
      <c r="AQ266" s="167"/>
      <c r="AR266" s="156"/>
      <c r="AS266" s="167"/>
      <c r="AT266" s="156"/>
      <c r="AU266" s="167"/>
      <c r="AV266" s="156"/>
      <c r="AW266" s="167"/>
      <c r="AX266" s="156"/>
    </row>
    <row r="267" spans="14:50">
      <c r="N267" s="147"/>
      <c r="O267" s="129"/>
      <c r="AF267" s="147"/>
      <c r="AG267" s="147"/>
      <c r="AI267" s="156"/>
      <c r="AJ267" s="190"/>
      <c r="AL267" s="370"/>
      <c r="AM267" s="167"/>
      <c r="AN267" s="156"/>
      <c r="AO267" s="167"/>
      <c r="AP267" s="156"/>
      <c r="AQ267" s="167"/>
      <c r="AR267" s="156"/>
      <c r="AS267" s="167"/>
      <c r="AT267" s="156"/>
      <c r="AU267" s="167"/>
      <c r="AV267" s="156"/>
      <c r="AW267" s="167"/>
      <c r="AX267" s="156"/>
    </row>
    <row r="268" spans="14:50">
      <c r="N268" s="147"/>
      <c r="O268" s="129"/>
      <c r="AF268" s="147"/>
      <c r="AG268" s="147"/>
      <c r="AI268" s="156"/>
      <c r="AJ268" s="190"/>
      <c r="AL268" s="370"/>
      <c r="AM268" s="167"/>
      <c r="AN268" s="156"/>
      <c r="AO268" s="167"/>
      <c r="AP268" s="156"/>
      <c r="AQ268" s="167"/>
      <c r="AR268" s="156"/>
      <c r="AS268" s="167"/>
      <c r="AT268" s="156"/>
      <c r="AU268" s="167"/>
      <c r="AV268" s="156"/>
      <c r="AW268" s="167"/>
      <c r="AX268" s="156"/>
    </row>
    <row r="269" spans="14:50">
      <c r="N269" s="147"/>
      <c r="O269" s="129"/>
      <c r="AF269" s="147"/>
      <c r="AG269" s="147"/>
      <c r="AI269" s="156"/>
      <c r="AJ269" s="190"/>
      <c r="AL269" s="370"/>
      <c r="AM269" s="167"/>
      <c r="AN269" s="156"/>
      <c r="AO269" s="167"/>
      <c r="AP269" s="156"/>
      <c r="AQ269" s="167"/>
      <c r="AR269" s="156"/>
      <c r="AS269" s="167"/>
      <c r="AT269" s="156"/>
      <c r="AU269" s="167"/>
      <c r="AV269" s="156"/>
      <c r="AW269" s="167"/>
      <c r="AX269" s="156"/>
    </row>
    <row r="270" spans="14:50">
      <c r="N270" s="147"/>
      <c r="O270" s="129"/>
      <c r="AF270" s="147"/>
      <c r="AG270" s="147"/>
      <c r="AI270" s="156"/>
      <c r="AJ270" s="190"/>
      <c r="AL270" s="370"/>
      <c r="AM270" s="167"/>
      <c r="AN270" s="156"/>
      <c r="AO270" s="167"/>
      <c r="AP270" s="156"/>
      <c r="AQ270" s="167"/>
      <c r="AR270" s="156"/>
      <c r="AS270" s="167"/>
      <c r="AT270" s="156"/>
      <c r="AU270" s="167"/>
      <c r="AV270" s="156"/>
      <c r="AW270" s="167"/>
      <c r="AX270" s="156"/>
    </row>
    <row r="271" spans="14:50">
      <c r="N271" s="147"/>
      <c r="O271" s="129"/>
      <c r="AF271" s="147"/>
      <c r="AG271" s="147"/>
      <c r="AI271" s="156"/>
      <c r="AJ271" s="190"/>
      <c r="AL271" s="370"/>
      <c r="AM271" s="167"/>
      <c r="AN271" s="156"/>
      <c r="AO271" s="167"/>
      <c r="AP271" s="156"/>
      <c r="AQ271" s="167"/>
      <c r="AR271" s="156"/>
      <c r="AS271" s="167"/>
      <c r="AT271" s="156"/>
      <c r="AU271" s="167"/>
      <c r="AV271" s="156"/>
      <c r="AW271" s="167"/>
      <c r="AX271" s="156"/>
    </row>
    <row r="272" spans="14:50">
      <c r="N272" s="147"/>
      <c r="O272" s="129"/>
      <c r="AF272" s="147"/>
      <c r="AG272" s="147"/>
      <c r="AI272" s="156"/>
      <c r="AJ272" s="190"/>
      <c r="AL272" s="370"/>
      <c r="AM272" s="167"/>
      <c r="AN272" s="156"/>
      <c r="AO272" s="167"/>
      <c r="AP272" s="156"/>
      <c r="AQ272" s="167"/>
      <c r="AR272" s="156"/>
      <c r="AS272" s="167"/>
      <c r="AT272" s="156"/>
      <c r="AU272" s="167"/>
      <c r="AV272" s="156"/>
      <c r="AW272" s="167"/>
      <c r="AX272" s="156"/>
    </row>
    <row r="273" spans="14:50">
      <c r="N273" s="147"/>
      <c r="O273" s="129"/>
      <c r="AF273" s="147"/>
      <c r="AG273" s="147"/>
      <c r="AI273" s="156"/>
      <c r="AJ273" s="190"/>
      <c r="AL273" s="370"/>
      <c r="AM273" s="167"/>
      <c r="AN273" s="156"/>
      <c r="AO273" s="167"/>
      <c r="AP273" s="156"/>
      <c r="AQ273" s="167"/>
      <c r="AR273" s="156"/>
      <c r="AS273" s="167"/>
      <c r="AT273" s="156"/>
      <c r="AU273" s="167"/>
      <c r="AV273" s="156"/>
      <c r="AW273" s="167"/>
      <c r="AX273" s="156"/>
    </row>
    <row r="274" spans="14:50">
      <c r="N274" s="147"/>
      <c r="O274" s="129"/>
      <c r="AF274" s="147"/>
      <c r="AG274" s="147"/>
      <c r="AI274" s="156"/>
      <c r="AJ274" s="190"/>
      <c r="AL274" s="370"/>
      <c r="AM274" s="167"/>
      <c r="AN274" s="156"/>
      <c r="AO274" s="167"/>
      <c r="AP274" s="156"/>
      <c r="AQ274" s="167"/>
      <c r="AR274" s="156"/>
      <c r="AS274" s="167"/>
      <c r="AT274" s="156"/>
      <c r="AU274" s="167"/>
      <c r="AV274" s="156"/>
      <c r="AW274" s="167"/>
      <c r="AX274" s="156"/>
    </row>
    <row r="275" spans="14:50">
      <c r="N275" s="147"/>
      <c r="O275" s="129"/>
      <c r="AF275" s="147"/>
      <c r="AG275" s="147"/>
      <c r="AI275" s="156"/>
      <c r="AJ275" s="190"/>
      <c r="AL275" s="370"/>
      <c r="AM275" s="167"/>
      <c r="AN275" s="156"/>
      <c r="AO275" s="167"/>
      <c r="AP275" s="156"/>
      <c r="AQ275" s="167"/>
      <c r="AR275" s="156"/>
      <c r="AS275" s="167"/>
      <c r="AT275" s="156"/>
      <c r="AU275" s="167"/>
      <c r="AV275" s="156"/>
      <c r="AW275" s="167"/>
      <c r="AX275" s="156"/>
    </row>
    <row r="276" spans="14:50">
      <c r="N276" s="147"/>
      <c r="O276" s="129"/>
      <c r="AF276" s="147"/>
      <c r="AG276" s="147"/>
      <c r="AI276" s="156"/>
      <c r="AJ276" s="190"/>
      <c r="AL276" s="370"/>
      <c r="AM276" s="167"/>
      <c r="AN276" s="156"/>
      <c r="AO276" s="167"/>
      <c r="AP276" s="156"/>
      <c r="AQ276" s="167"/>
      <c r="AR276" s="156"/>
      <c r="AS276" s="167"/>
      <c r="AT276" s="156"/>
      <c r="AU276" s="167"/>
      <c r="AV276" s="156"/>
      <c r="AW276" s="167"/>
      <c r="AX276" s="156"/>
    </row>
    <row r="277" spans="14:50">
      <c r="N277" s="147"/>
      <c r="O277" s="129"/>
      <c r="AF277" s="147"/>
      <c r="AG277" s="147"/>
      <c r="AI277" s="156"/>
      <c r="AJ277" s="190"/>
      <c r="AL277" s="370"/>
      <c r="AM277" s="167"/>
      <c r="AN277" s="156"/>
      <c r="AO277" s="167"/>
      <c r="AP277" s="156"/>
      <c r="AQ277" s="167"/>
      <c r="AR277" s="156"/>
      <c r="AS277" s="167"/>
      <c r="AT277" s="156"/>
      <c r="AU277" s="167"/>
      <c r="AV277" s="156"/>
      <c r="AW277" s="167"/>
      <c r="AX277" s="156"/>
    </row>
    <row r="278" spans="14:50">
      <c r="N278" s="147"/>
      <c r="O278" s="129"/>
      <c r="AF278" s="147"/>
      <c r="AG278" s="147"/>
      <c r="AI278" s="156"/>
      <c r="AJ278" s="190"/>
      <c r="AL278" s="370"/>
      <c r="AM278" s="167"/>
      <c r="AN278" s="156"/>
      <c r="AO278" s="167"/>
      <c r="AP278" s="156"/>
      <c r="AQ278" s="167"/>
      <c r="AR278" s="156"/>
      <c r="AS278" s="167"/>
      <c r="AT278" s="156"/>
      <c r="AU278" s="167"/>
      <c r="AV278" s="156"/>
      <c r="AW278" s="167"/>
      <c r="AX278" s="156"/>
    </row>
    <row r="279" spans="14:50">
      <c r="N279" s="147"/>
      <c r="O279" s="129"/>
      <c r="AF279" s="147"/>
      <c r="AG279" s="147"/>
      <c r="AI279" s="156"/>
      <c r="AJ279" s="190"/>
      <c r="AL279" s="370"/>
      <c r="AM279" s="167"/>
      <c r="AN279" s="156"/>
      <c r="AO279" s="167"/>
      <c r="AP279" s="156"/>
      <c r="AQ279" s="167"/>
      <c r="AR279" s="156"/>
      <c r="AS279" s="167"/>
      <c r="AT279" s="156"/>
      <c r="AU279" s="167"/>
      <c r="AV279" s="156"/>
      <c r="AW279" s="167"/>
      <c r="AX279" s="156"/>
    </row>
    <row r="280" spans="14:50">
      <c r="N280" s="147"/>
      <c r="O280" s="129"/>
      <c r="AF280" s="147"/>
      <c r="AG280" s="147"/>
      <c r="AI280" s="156"/>
      <c r="AJ280" s="190"/>
      <c r="AL280" s="370"/>
      <c r="AM280" s="167"/>
      <c r="AN280" s="156"/>
      <c r="AO280" s="167"/>
      <c r="AP280" s="156"/>
      <c r="AQ280" s="167"/>
      <c r="AR280" s="156"/>
      <c r="AS280" s="167"/>
      <c r="AT280" s="156"/>
      <c r="AU280" s="167"/>
      <c r="AV280" s="156"/>
      <c r="AW280" s="167"/>
      <c r="AX280" s="156"/>
    </row>
    <row r="281" spans="14:50">
      <c r="N281" s="147"/>
      <c r="O281" s="129"/>
      <c r="AF281" s="147"/>
      <c r="AG281" s="147"/>
      <c r="AI281" s="156"/>
      <c r="AJ281" s="190"/>
      <c r="AL281" s="370"/>
      <c r="AM281" s="167"/>
      <c r="AN281" s="156"/>
      <c r="AO281" s="167"/>
      <c r="AP281" s="156"/>
      <c r="AQ281" s="167"/>
      <c r="AR281" s="156"/>
      <c r="AS281" s="167"/>
      <c r="AT281" s="156"/>
      <c r="AU281" s="167"/>
      <c r="AV281" s="156"/>
      <c r="AW281" s="167"/>
      <c r="AX281" s="156"/>
    </row>
    <row r="282" spans="14:50">
      <c r="N282" s="147"/>
      <c r="O282" s="129"/>
      <c r="AF282" s="147"/>
      <c r="AG282" s="147"/>
      <c r="AI282" s="156"/>
      <c r="AJ282" s="190"/>
      <c r="AL282" s="370"/>
      <c r="AM282" s="167"/>
      <c r="AN282" s="156"/>
      <c r="AO282" s="167"/>
      <c r="AP282" s="156"/>
      <c r="AQ282" s="167"/>
      <c r="AR282" s="156"/>
      <c r="AS282" s="167"/>
      <c r="AT282" s="156"/>
      <c r="AU282" s="167"/>
      <c r="AV282" s="156"/>
      <c r="AW282" s="167"/>
      <c r="AX282" s="156"/>
    </row>
    <row r="283" spans="14:50">
      <c r="N283" s="147"/>
      <c r="O283" s="129"/>
      <c r="AF283" s="147"/>
      <c r="AG283" s="147"/>
      <c r="AI283" s="156"/>
      <c r="AJ283" s="190"/>
      <c r="AL283" s="370"/>
      <c r="AM283" s="167"/>
      <c r="AN283" s="156"/>
      <c r="AO283" s="167"/>
      <c r="AP283" s="156"/>
      <c r="AQ283" s="167"/>
      <c r="AR283" s="156"/>
      <c r="AS283" s="167"/>
      <c r="AT283" s="156"/>
      <c r="AU283" s="167"/>
      <c r="AV283" s="156"/>
      <c r="AW283" s="167"/>
      <c r="AX283" s="156"/>
    </row>
    <row r="284" spans="14:50">
      <c r="N284" s="147"/>
      <c r="O284" s="129"/>
      <c r="AF284" s="147"/>
      <c r="AG284" s="147"/>
      <c r="AI284" s="156"/>
      <c r="AJ284" s="190"/>
      <c r="AL284" s="370"/>
      <c r="AM284" s="167"/>
      <c r="AN284" s="156"/>
      <c r="AO284" s="167"/>
      <c r="AP284" s="156"/>
      <c r="AQ284" s="167"/>
      <c r="AR284" s="156"/>
      <c r="AS284" s="167"/>
      <c r="AT284" s="156"/>
      <c r="AU284" s="167"/>
      <c r="AV284" s="156"/>
      <c r="AW284" s="167"/>
      <c r="AX284" s="156"/>
    </row>
    <row r="285" spans="14:50">
      <c r="N285" s="147"/>
      <c r="O285" s="129"/>
      <c r="AF285" s="147"/>
      <c r="AG285" s="147"/>
      <c r="AI285" s="156"/>
      <c r="AJ285" s="190"/>
      <c r="AL285" s="370"/>
      <c r="AM285" s="167"/>
      <c r="AN285" s="156"/>
      <c r="AO285" s="167"/>
      <c r="AP285" s="156"/>
      <c r="AQ285" s="167"/>
      <c r="AR285" s="156"/>
      <c r="AS285" s="167"/>
      <c r="AT285" s="156"/>
      <c r="AU285" s="167"/>
      <c r="AV285" s="156"/>
      <c r="AW285" s="167"/>
      <c r="AX285" s="156"/>
    </row>
  </sheetData>
  <mergeCells count="14">
    <mergeCell ref="B3:I3"/>
    <mergeCell ref="C7:E7"/>
    <mergeCell ref="S4:AA5"/>
    <mergeCell ref="B5:J5"/>
    <mergeCell ref="L6:N6"/>
    <mergeCell ref="O6:Q6"/>
    <mergeCell ref="G9:I9"/>
    <mergeCell ref="G12:I12"/>
    <mergeCell ref="G15:I15"/>
    <mergeCell ref="C20:E20"/>
    <mergeCell ref="AC57:AE57"/>
    <mergeCell ref="G21:I21"/>
    <mergeCell ref="G24:I24"/>
    <mergeCell ref="G27:I27"/>
  </mergeCells>
  <phoneticPr fontId="64" type="noConversion"/>
  <printOptions horizontalCentered="1" verticalCentered="1"/>
  <pageMargins left="0.59055118110236227" right="0.59055118110236227" top="0.78740157480314965" bottom="0.78740157480314965" header="0.55118110236220474" footer="0.55118110236220474"/>
  <pageSetup paperSize="9" scale="70" orientation="portrait" r:id="rId1"/>
  <headerFooter alignWithMargins="0">
    <oddHeader xml:space="preserve">&amp;L&amp;"Arial,Gras"DGRH A1-1&amp;RJuin 2013
</oddHeader>
    <oddFooter>&amp;C&amp;"Times New Roman,Normal"Page &amp;P</oddFooter>
  </headerFooter>
</worksheet>
</file>

<file path=xl/worksheets/sheet4.xml><?xml version="1.0" encoding="utf-8"?>
<worksheet xmlns="http://schemas.openxmlformats.org/spreadsheetml/2006/main" xmlns:r="http://schemas.openxmlformats.org/officeDocument/2006/relationships">
  <sheetPr codeName="Feuil1" enableFormatConditionsCalculation="0"/>
  <dimension ref="A1:AM38"/>
  <sheetViews>
    <sheetView showZeros="0" topLeftCell="A13" zoomScaleNormal="100" workbookViewId="0">
      <selection sqref="A1:A1048576"/>
    </sheetView>
  </sheetViews>
  <sheetFormatPr baseColWidth="10" defaultRowHeight="12.75"/>
  <cols>
    <col min="1" max="1" width="41.5703125" style="20" customWidth="1"/>
    <col min="2" max="10" width="8.140625" style="22" customWidth="1"/>
    <col min="11" max="11" width="9" style="22" customWidth="1"/>
    <col min="12" max="21" width="8.140625" style="22" customWidth="1"/>
    <col min="22" max="29" width="8" style="22" customWidth="1"/>
    <col min="30" max="30" width="8" style="20" customWidth="1"/>
    <col min="31" max="16384" width="11.42578125" style="20"/>
  </cols>
  <sheetData>
    <row r="1" spans="1:34" ht="15" customHeight="1">
      <c r="B1" s="19"/>
      <c r="C1" s="19"/>
      <c r="D1" s="19"/>
      <c r="E1" s="19"/>
      <c r="F1" s="19"/>
      <c r="G1" s="19"/>
      <c r="H1" s="219"/>
      <c r="I1" s="19"/>
      <c r="J1" s="19"/>
      <c r="K1" s="19"/>
      <c r="L1" s="19"/>
      <c r="M1" s="19"/>
      <c r="N1" s="19"/>
      <c r="O1" s="19"/>
      <c r="P1" s="19"/>
      <c r="Q1" s="19"/>
      <c r="R1" s="19"/>
      <c r="S1" s="19"/>
      <c r="T1" s="19"/>
      <c r="U1" s="19"/>
      <c r="V1" s="19"/>
      <c r="W1" s="19"/>
      <c r="X1" s="19"/>
      <c r="Y1" s="19"/>
      <c r="Z1" s="19"/>
      <c r="AA1" s="19"/>
      <c r="AB1" s="19"/>
      <c r="AC1" s="19"/>
      <c r="AD1" s="977" t="s">
        <v>448</v>
      </c>
    </row>
    <row r="2" spans="1:34" ht="45" customHeight="1">
      <c r="A2" s="976" t="s">
        <v>1152</v>
      </c>
      <c r="B2" s="973"/>
      <c r="C2" s="973"/>
      <c r="D2" s="973"/>
      <c r="E2" s="973"/>
      <c r="F2" s="973"/>
      <c r="G2" s="973"/>
      <c r="H2" s="973"/>
      <c r="I2" s="973"/>
      <c r="J2" s="973"/>
      <c r="K2" s="973"/>
      <c r="L2" s="973"/>
      <c r="M2" s="973"/>
      <c r="N2" s="973"/>
      <c r="O2" s="973"/>
      <c r="P2" s="973"/>
      <c r="Q2" s="973"/>
      <c r="R2" s="973"/>
      <c r="S2" s="973"/>
      <c r="T2" s="973"/>
      <c r="U2" s="973"/>
      <c r="V2" s="973"/>
      <c r="W2" s="973"/>
      <c r="X2" s="973"/>
      <c r="Y2" s="973"/>
      <c r="Z2" s="973"/>
      <c r="AA2" s="973"/>
      <c r="AB2" s="974"/>
      <c r="AC2" s="974"/>
      <c r="AD2" s="975"/>
      <c r="AF2" s="1546"/>
      <c r="AG2" s="1547"/>
      <c r="AH2" s="1547"/>
    </row>
    <row r="3" spans="1:34" ht="18.75" customHeight="1">
      <c r="A3" s="21" t="s">
        <v>1394</v>
      </c>
      <c r="B3" s="21"/>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row>
    <row r="4" spans="1:34" ht="29.25" customHeight="1" thickBot="1"/>
    <row r="5" spans="1:34" ht="32.25" customHeight="1">
      <c r="A5" s="249" t="s">
        <v>449</v>
      </c>
      <c r="B5" s="253">
        <v>1999</v>
      </c>
      <c r="C5" s="254">
        <v>2000</v>
      </c>
      <c r="D5" s="254">
        <v>2001</v>
      </c>
      <c r="E5" s="254">
        <v>2002</v>
      </c>
      <c r="F5" s="254">
        <v>2003</v>
      </c>
      <c r="G5" s="254">
        <v>2004</v>
      </c>
      <c r="H5" s="254">
        <v>2005</v>
      </c>
      <c r="I5" s="254">
        <v>2006</v>
      </c>
      <c r="J5" s="270">
        <v>2007</v>
      </c>
      <c r="K5" s="270">
        <v>2008</v>
      </c>
      <c r="L5" s="270">
        <v>2009</v>
      </c>
      <c r="M5" s="1417">
        <v>2010</v>
      </c>
      <c r="N5" s="1417">
        <v>2011</v>
      </c>
      <c r="O5" s="980">
        <v>2012</v>
      </c>
      <c r="P5" s="1542">
        <v>2013</v>
      </c>
      <c r="Q5" s="1402" t="s">
        <v>1170</v>
      </c>
      <c r="R5" s="1560" t="s">
        <v>1097</v>
      </c>
      <c r="S5" s="983" t="s">
        <v>966</v>
      </c>
      <c r="T5" s="983" t="s">
        <v>934</v>
      </c>
      <c r="U5" s="539" t="s">
        <v>214</v>
      </c>
      <c r="V5" s="539" t="s">
        <v>558</v>
      </c>
      <c r="W5" s="539" t="s">
        <v>388</v>
      </c>
      <c r="X5" s="540" t="s">
        <v>513</v>
      </c>
      <c r="Y5" s="540" t="s">
        <v>528</v>
      </c>
      <c r="Z5" s="540" t="s">
        <v>580</v>
      </c>
      <c r="AA5" s="540" t="s">
        <v>541</v>
      </c>
      <c r="AB5" s="540" t="s">
        <v>540</v>
      </c>
      <c r="AC5" s="540" t="s">
        <v>450</v>
      </c>
      <c r="AD5" s="540" t="s">
        <v>451</v>
      </c>
    </row>
    <row r="6" spans="1:34" ht="32.25" customHeight="1" thickBot="1">
      <c r="A6" s="1404" t="s">
        <v>1096</v>
      </c>
      <c r="B6" s="1405"/>
      <c r="C6" s="1406"/>
      <c r="D6" s="1406"/>
      <c r="E6" s="1406"/>
      <c r="F6" s="1406"/>
      <c r="G6" s="1406"/>
      <c r="H6" s="1406"/>
      <c r="I6" s="1406"/>
      <c r="J6" s="1407"/>
      <c r="K6" s="1407"/>
      <c r="L6" s="1407"/>
      <c r="M6" s="1418">
        <v>1398</v>
      </c>
      <c r="N6" s="1418">
        <v>3911</v>
      </c>
      <c r="O6" s="1577">
        <v>5876</v>
      </c>
      <c r="P6" s="1543">
        <v>6264</v>
      </c>
      <c r="Q6" s="1578">
        <v>6.6031313818924353E-2</v>
      </c>
      <c r="R6" s="1552" t="s">
        <v>1094</v>
      </c>
      <c r="S6" s="1408" t="s">
        <v>1094</v>
      </c>
      <c r="T6" s="1409"/>
      <c r="U6" s="1409"/>
      <c r="V6" s="1409"/>
      <c r="W6" s="1409"/>
      <c r="X6" s="1410"/>
      <c r="Y6" s="1410"/>
      <c r="Z6" s="1410"/>
      <c r="AA6" s="1410"/>
      <c r="AB6" s="1410"/>
      <c r="AC6" s="1410"/>
      <c r="AD6" s="1410"/>
    </row>
    <row r="7" spans="1:34" ht="32.25" customHeight="1">
      <c r="A7" s="1411" t="s">
        <v>1095</v>
      </c>
      <c r="B7" s="1412"/>
      <c r="C7" s="1413"/>
      <c r="D7" s="1413"/>
      <c r="E7" s="1413"/>
      <c r="F7" s="1413"/>
      <c r="G7" s="1413"/>
      <c r="H7" s="1413"/>
      <c r="I7" s="1413"/>
      <c r="J7" s="1414"/>
      <c r="K7" s="1414"/>
      <c r="L7" s="1414"/>
      <c r="M7" s="1422">
        <v>1783</v>
      </c>
      <c r="N7" s="1422">
        <v>4985</v>
      </c>
      <c r="O7" s="1550">
        <v>7488</v>
      </c>
      <c r="P7" s="1544">
        <v>7364</v>
      </c>
      <c r="Q7" s="1579">
        <v>-1.6559829059829112E-2</v>
      </c>
      <c r="R7" s="1553" t="s">
        <v>1094</v>
      </c>
      <c r="S7" s="1423" t="s">
        <v>1094</v>
      </c>
      <c r="T7" s="1415"/>
      <c r="U7" s="1415"/>
      <c r="V7" s="1415"/>
      <c r="W7" s="1415"/>
      <c r="X7" s="1416"/>
      <c r="Y7" s="1416"/>
      <c r="Z7" s="1416"/>
      <c r="AA7" s="1416"/>
      <c r="AB7" s="1416"/>
      <c r="AC7" s="1416"/>
      <c r="AD7" s="1416"/>
    </row>
    <row r="8" spans="1:34" s="404" customFormat="1" ht="32.25" customHeight="1">
      <c r="A8" s="895" t="s">
        <v>763</v>
      </c>
      <c r="B8" s="896">
        <v>4280</v>
      </c>
      <c r="C8" s="897">
        <v>4722</v>
      </c>
      <c r="D8" s="897">
        <v>5168</v>
      </c>
      <c r="E8" s="897">
        <v>6134</v>
      </c>
      <c r="F8" s="897">
        <v>6524</v>
      </c>
      <c r="G8" s="897">
        <v>6828</v>
      </c>
      <c r="H8" s="897">
        <v>6510</v>
      </c>
      <c r="I8" s="897">
        <v>6663</v>
      </c>
      <c r="J8" s="898">
        <v>6701</v>
      </c>
      <c r="K8" s="898">
        <v>7127</v>
      </c>
      <c r="L8" s="898">
        <v>8291</v>
      </c>
      <c r="M8" s="898">
        <v>6117</v>
      </c>
      <c r="N8" s="898">
        <v>3787</v>
      </c>
      <c r="O8" s="1551"/>
      <c r="P8" s="1202"/>
      <c r="Q8" s="1202"/>
      <c r="R8" s="1554"/>
      <c r="S8" s="899">
        <v>-0.38090567271538334</v>
      </c>
      <c r="T8" s="899">
        <v>-0.26221203714871549</v>
      </c>
      <c r="U8" s="899">
        <v>0.16332257611898415</v>
      </c>
      <c r="V8" s="899">
        <v>6.3572601104312787E-2</v>
      </c>
      <c r="W8" s="899">
        <v>5.7031367251988594E-3</v>
      </c>
      <c r="X8" s="900">
        <v>2.3502304147465437E-2</v>
      </c>
      <c r="Y8" s="900">
        <v>-4.6572934973637958E-2</v>
      </c>
      <c r="Z8" s="901">
        <v>4.6597179644389947E-2</v>
      </c>
      <c r="AA8" s="901">
        <v>6.3580045647212258E-2</v>
      </c>
      <c r="AB8" s="901">
        <v>0.18691950464396284</v>
      </c>
      <c r="AC8" s="901">
        <v>9.445150360016942E-2</v>
      </c>
      <c r="AD8" s="901">
        <v>0.10327102803738318</v>
      </c>
    </row>
    <row r="9" spans="1:34" ht="32.25" customHeight="1">
      <c r="A9" s="250" t="s">
        <v>452</v>
      </c>
      <c r="B9" s="255">
        <v>5485</v>
      </c>
      <c r="C9" s="256">
        <v>5851</v>
      </c>
      <c r="D9" s="256">
        <v>5993</v>
      </c>
      <c r="E9" s="256">
        <v>6333</v>
      </c>
      <c r="F9" s="256">
        <v>6784</v>
      </c>
      <c r="G9" s="256">
        <v>7089</v>
      </c>
      <c r="H9" s="256">
        <v>7326</v>
      </c>
      <c r="I9" s="256">
        <v>7302</v>
      </c>
      <c r="J9" s="271">
        <v>6768</v>
      </c>
      <c r="K9" s="271">
        <v>6625</v>
      </c>
      <c r="L9" s="271">
        <v>6635</v>
      </c>
      <c r="M9" s="898">
        <v>6243</v>
      </c>
      <c r="N9" s="898">
        <v>5948</v>
      </c>
      <c r="O9" s="981">
        <v>5664</v>
      </c>
      <c r="P9" s="1545">
        <v>5323</v>
      </c>
      <c r="Q9" s="1403">
        <v>-6.0204802259887003E-2</v>
      </c>
      <c r="R9" s="1555">
        <v>-4.7747141896435807E-2</v>
      </c>
      <c r="S9" s="899">
        <v>-4.7252923274066938E-2</v>
      </c>
      <c r="T9" s="899">
        <v>-5.9080633006782214E-2</v>
      </c>
      <c r="U9" s="880">
        <v>1.5094339622641509E-3</v>
      </c>
      <c r="V9" s="880">
        <v>-2.1128841607565011E-2</v>
      </c>
      <c r="W9" s="880">
        <v>-7.3130649137222684E-2</v>
      </c>
      <c r="X9" s="881">
        <v>-3.2760032760032762E-3</v>
      </c>
      <c r="Y9" s="881">
        <v>3.3432077867118069E-2</v>
      </c>
      <c r="Z9" s="882">
        <v>4.4958726415094338E-2</v>
      </c>
      <c r="AA9" s="882">
        <v>7.1214274435496605E-2</v>
      </c>
      <c r="AB9" s="882">
        <v>5.6732854997497077E-2</v>
      </c>
      <c r="AC9" s="882">
        <v>2.426935566569817E-2</v>
      </c>
      <c r="AD9" s="882">
        <v>6.6727438468550587E-2</v>
      </c>
    </row>
    <row r="10" spans="1:34" ht="32.25" customHeight="1">
      <c r="A10" s="251" t="s">
        <v>453</v>
      </c>
      <c r="B10" s="255">
        <v>693</v>
      </c>
      <c r="C10" s="256">
        <v>728</v>
      </c>
      <c r="D10" s="256">
        <v>788</v>
      </c>
      <c r="E10" s="256">
        <v>714</v>
      </c>
      <c r="F10" s="256">
        <v>762</v>
      </c>
      <c r="G10" s="256">
        <v>792</v>
      </c>
      <c r="H10" s="256">
        <v>782</v>
      </c>
      <c r="I10" s="256">
        <v>811</v>
      </c>
      <c r="J10" s="271">
        <v>708</v>
      </c>
      <c r="K10" s="271">
        <v>703</v>
      </c>
      <c r="L10" s="271">
        <v>689</v>
      </c>
      <c r="M10" s="898">
        <v>677</v>
      </c>
      <c r="N10" s="898">
        <v>753</v>
      </c>
      <c r="O10" s="981">
        <v>701</v>
      </c>
      <c r="P10" s="1545">
        <v>606</v>
      </c>
      <c r="Q10" s="1403">
        <v>-0.13552068473609125</v>
      </c>
      <c r="R10" s="1555">
        <v>-6.9057104913678669E-2</v>
      </c>
      <c r="S10" s="899">
        <v>0.11225997045790259</v>
      </c>
      <c r="T10" s="899">
        <v>-1.741654571843251E-2</v>
      </c>
      <c r="U10" s="880">
        <v>-1.9914651493598862E-2</v>
      </c>
      <c r="V10" s="880">
        <v>-7.0621468926553672E-3</v>
      </c>
      <c r="W10" s="880">
        <v>-0.12700369913686807</v>
      </c>
      <c r="X10" s="881">
        <v>3.7084398976982097E-2</v>
      </c>
      <c r="Y10" s="881">
        <v>-1.2626262626262626E-2</v>
      </c>
      <c r="Z10" s="882">
        <v>3.937007874015748E-2</v>
      </c>
      <c r="AA10" s="882">
        <v>6.7226890756302518E-2</v>
      </c>
      <c r="AB10" s="882">
        <v>-9.3908629441624369E-2</v>
      </c>
      <c r="AC10" s="882">
        <v>8.2417582417582416E-2</v>
      </c>
      <c r="AD10" s="882">
        <v>5.0505050505050504E-2</v>
      </c>
    </row>
    <row r="11" spans="1:34" ht="32.25" customHeight="1">
      <c r="A11" s="250" t="s">
        <v>454</v>
      </c>
      <c r="B11" s="255">
        <v>928</v>
      </c>
      <c r="C11" s="256">
        <v>891</v>
      </c>
      <c r="D11" s="256">
        <v>921</v>
      </c>
      <c r="E11" s="256">
        <v>934</v>
      </c>
      <c r="F11" s="256">
        <v>931</v>
      </c>
      <c r="G11" s="256">
        <v>873</v>
      </c>
      <c r="H11" s="256">
        <v>878</v>
      </c>
      <c r="I11" s="256">
        <v>847</v>
      </c>
      <c r="J11" s="271">
        <v>833</v>
      </c>
      <c r="K11" s="271">
        <v>881</v>
      </c>
      <c r="L11" s="271">
        <v>839</v>
      </c>
      <c r="M11" s="898">
        <v>858</v>
      </c>
      <c r="N11" s="898">
        <v>858</v>
      </c>
      <c r="O11" s="981">
        <v>843</v>
      </c>
      <c r="P11" s="1545">
        <v>870</v>
      </c>
      <c r="Q11" s="1403">
        <v>3.2028469750889688E-2</v>
      </c>
      <c r="R11" s="1555">
        <v>-1.7482517482517501E-2</v>
      </c>
      <c r="S11" s="899">
        <v>0</v>
      </c>
      <c r="T11" s="899">
        <v>2.2646007151370679E-2</v>
      </c>
      <c r="U11" s="880">
        <v>-4.7673098751418841E-2</v>
      </c>
      <c r="V11" s="880">
        <v>5.7623049219687875E-2</v>
      </c>
      <c r="W11" s="880">
        <v>-1.6528925619834711E-2</v>
      </c>
      <c r="X11" s="881">
        <v>-3.530751708428246E-2</v>
      </c>
      <c r="Y11" s="881">
        <v>5.7273768613974796E-3</v>
      </c>
      <c r="Z11" s="882">
        <v>-6.2298603651987111E-2</v>
      </c>
      <c r="AA11" s="882">
        <v>-3.2119914346895075E-3</v>
      </c>
      <c r="AB11" s="882">
        <v>1.4115092290988056E-2</v>
      </c>
      <c r="AC11" s="882">
        <v>3.3670033670033669E-2</v>
      </c>
      <c r="AD11" s="882">
        <v>-3.9870689655172417E-2</v>
      </c>
    </row>
    <row r="12" spans="1:34" ht="32.25" customHeight="1">
      <c r="A12" s="250" t="s">
        <v>455</v>
      </c>
      <c r="B12" s="255">
        <v>139</v>
      </c>
      <c r="C12" s="256">
        <v>137</v>
      </c>
      <c r="D12" s="256">
        <v>111</v>
      </c>
      <c r="E12" s="256">
        <v>108</v>
      </c>
      <c r="F12" s="256">
        <v>108</v>
      </c>
      <c r="G12" s="256">
        <v>137</v>
      </c>
      <c r="H12" s="256">
        <v>162</v>
      </c>
      <c r="I12" s="256">
        <v>124</v>
      </c>
      <c r="J12" s="271">
        <v>193</v>
      </c>
      <c r="K12" s="271">
        <v>151</v>
      </c>
      <c r="L12" s="271">
        <v>174</v>
      </c>
      <c r="M12" s="898">
        <v>169</v>
      </c>
      <c r="N12" s="898">
        <v>199</v>
      </c>
      <c r="O12" s="981">
        <v>190</v>
      </c>
      <c r="P12" s="1545">
        <v>160</v>
      </c>
      <c r="Q12" s="1403">
        <v>-0.15789473684210531</v>
      </c>
      <c r="R12" s="1555">
        <v>-4.5226130653266305E-2</v>
      </c>
      <c r="S12" s="899">
        <v>0.1775147928994083</v>
      </c>
      <c r="T12" s="899">
        <v>-2.8735632183908046E-2</v>
      </c>
      <c r="U12" s="880">
        <v>0.15231788079470199</v>
      </c>
      <c r="V12" s="880">
        <v>-0.21761658031088082</v>
      </c>
      <c r="W12" s="880">
        <v>0.55645161290322576</v>
      </c>
      <c r="X12" s="881">
        <v>-0.23456790123456789</v>
      </c>
      <c r="Y12" s="881">
        <v>0.18248175182481752</v>
      </c>
      <c r="Z12" s="882">
        <v>0.26851851851851855</v>
      </c>
      <c r="AA12" s="882">
        <v>0</v>
      </c>
      <c r="AB12" s="882">
        <v>-2.7027027027027029E-2</v>
      </c>
      <c r="AC12" s="882">
        <v>-0.18978102189781021</v>
      </c>
      <c r="AD12" s="882">
        <v>-1.4388489208633094E-2</v>
      </c>
    </row>
    <row r="13" spans="1:34" ht="32.25" customHeight="1">
      <c r="A13" s="250" t="s">
        <v>456</v>
      </c>
      <c r="B13" s="255">
        <v>3457</v>
      </c>
      <c r="C13" s="256">
        <v>3406</v>
      </c>
      <c r="D13" s="256">
        <v>3500</v>
      </c>
      <c r="E13" s="256">
        <v>3616</v>
      </c>
      <c r="F13" s="256">
        <v>3983</v>
      </c>
      <c r="G13" s="256">
        <v>4025</v>
      </c>
      <c r="H13" s="256">
        <v>3905</v>
      </c>
      <c r="I13" s="256">
        <v>3935</v>
      </c>
      <c r="J13" s="271">
        <v>4240</v>
      </c>
      <c r="K13" s="271">
        <v>4330</v>
      </c>
      <c r="L13" s="271">
        <v>4272</v>
      </c>
      <c r="M13" s="898">
        <v>3921</v>
      </c>
      <c r="N13" s="898">
        <v>3662</v>
      </c>
      <c r="O13" s="981">
        <v>3404</v>
      </c>
      <c r="P13" s="1545">
        <v>2617</v>
      </c>
      <c r="Q13" s="1403">
        <v>-0.23119858989424202</v>
      </c>
      <c r="R13" s="1555">
        <v>-7.045330420535223E-2</v>
      </c>
      <c r="S13" s="899">
        <v>-6.6054577913797541E-2</v>
      </c>
      <c r="T13" s="899">
        <v>-8.2162921348314613E-2</v>
      </c>
      <c r="U13" s="880">
        <v>-1.3394919168591224E-2</v>
      </c>
      <c r="V13" s="880">
        <v>2.1226415094339621E-2</v>
      </c>
      <c r="W13" s="880">
        <v>7.7509529860228715E-2</v>
      </c>
      <c r="X13" s="881">
        <v>7.6824583866837385E-3</v>
      </c>
      <c r="Y13" s="881">
        <v>-2.9813664596273291E-2</v>
      </c>
      <c r="Z13" s="882">
        <v>1.054481546572935E-2</v>
      </c>
      <c r="AA13" s="882">
        <v>0.10149336283185841</v>
      </c>
      <c r="AB13" s="882">
        <v>3.3142857142857141E-2</v>
      </c>
      <c r="AC13" s="882">
        <v>2.7598355842630651E-2</v>
      </c>
      <c r="AD13" s="882">
        <v>-1.4752675730402082E-2</v>
      </c>
    </row>
    <row r="14" spans="1:34" ht="32.25" customHeight="1">
      <c r="A14" s="250" t="s">
        <v>457</v>
      </c>
      <c r="B14" s="255">
        <v>2641</v>
      </c>
      <c r="C14" s="256">
        <v>2784</v>
      </c>
      <c r="D14" s="256">
        <v>2978</v>
      </c>
      <c r="E14" s="256">
        <v>2981</v>
      </c>
      <c r="F14" s="256">
        <v>3041</v>
      </c>
      <c r="G14" s="256">
        <v>3116</v>
      </c>
      <c r="H14" s="256">
        <v>3107</v>
      </c>
      <c r="I14" s="256">
        <v>3124</v>
      </c>
      <c r="J14" s="271">
        <v>3161</v>
      </c>
      <c r="K14" s="271">
        <v>3073</v>
      </c>
      <c r="L14" s="271">
        <v>3134</v>
      </c>
      <c r="M14" s="898">
        <v>3041</v>
      </c>
      <c r="N14" s="898">
        <v>2941</v>
      </c>
      <c r="O14" s="981">
        <v>2865</v>
      </c>
      <c r="P14" s="1545">
        <v>2773</v>
      </c>
      <c r="Q14" s="1403">
        <v>-3.2111692844677187E-2</v>
      </c>
      <c r="R14" s="1555">
        <v>-2.5841550493029608E-2</v>
      </c>
      <c r="S14" s="899">
        <v>-3.2883919763235792E-2</v>
      </c>
      <c r="T14" s="899">
        <v>-2.9674537332482452E-2</v>
      </c>
      <c r="U14" s="880">
        <v>1.9850309144158803E-2</v>
      </c>
      <c r="V14" s="880">
        <v>-2.7839291363492565E-2</v>
      </c>
      <c r="W14" s="880">
        <v>1.1843790012804098E-2</v>
      </c>
      <c r="X14" s="881">
        <v>5.4715159317669775E-3</v>
      </c>
      <c r="Y14" s="881">
        <v>-2.8883183568677792E-3</v>
      </c>
      <c r="Z14" s="882">
        <v>2.4662939822426833E-2</v>
      </c>
      <c r="AA14" s="882">
        <v>2.0127474002012747E-2</v>
      </c>
      <c r="AB14" s="882">
        <v>1.0073875083948958E-3</v>
      </c>
      <c r="AC14" s="882">
        <v>6.9683908045977017E-2</v>
      </c>
      <c r="AD14" s="882">
        <v>5.4146156758803486E-2</v>
      </c>
    </row>
    <row r="15" spans="1:34" ht="32.25" customHeight="1" thickBot="1">
      <c r="A15" s="252" t="s">
        <v>458</v>
      </c>
      <c r="B15" s="257">
        <v>17623</v>
      </c>
      <c r="C15" s="258">
        <v>18519</v>
      </c>
      <c r="D15" s="258">
        <v>19459</v>
      </c>
      <c r="E15" s="258">
        <v>20820</v>
      </c>
      <c r="F15" s="258">
        <v>22133</v>
      </c>
      <c r="G15" s="258">
        <v>22860</v>
      </c>
      <c r="H15" s="258">
        <v>22670</v>
      </c>
      <c r="I15" s="258">
        <v>22806</v>
      </c>
      <c r="J15" s="258">
        <v>22604</v>
      </c>
      <c r="K15" s="258">
        <v>22890</v>
      </c>
      <c r="L15" s="258">
        <v>24034</v>
      </c>
      <c r="M15" s="678">
        <v>22809</v>
      </c>
      <c r="N15" s="678">
        <v>23133</v>
      </c>
      <c r="O15" s="259">
        <v>21155</v>
      </c>
      <c r="P15" s="259">
        <v>19713</v>
      </c>
      <c r="Q15" s="1401">
        <v>-6.8163554715197305E-2</v>
      </c>
      <c r="R15" s="1559">
        <v>-8.5505554835084041E-2</v>
      </c>
      <c r="S15" s="1027">
        <v>1.420491911087729E-2</v>
      </c>
      <c r="T15" s="883">
        <v>-5.0969459931763335E-2</v>
      </c>
      <c r="U15" s="883">
        <v>4.997815640017475E-2</v>
      </c>
      <c r="V15" s="884">
        <v>1.2652627853477261E-2</v>
      </c>
      <c r="W15" s="884">
        <v>-8.8573182495834436E-3</v>
      </c>
      <c r="X15" s="884">
        <v>5.9991177767975299E-3</v>
      </c>
      <c r="Y15" s="884">
        <v>-8.3114610673665785E-3</v>
      </c>
      <c r="Z15" s="885">
        <v>3.2846880224099761E-2</v>
      </c>
      <c r="AA15" s="885">
        <v>6.3064361191162349E-2</v>
      </c>
      <c r="AB15" s="885">
        <v>6.9941929184439075E-2</v>
      </c>
      <c r="AC15" s="885">
        <v>5.0758680274312865E-2</v>
      </c>
      <c r="AD15" s="885">
        <v>5.0842648811212622E-2</v>
      </c>
    </row>
    <row r="16" spans="1:34" ht="32.25" customHeight="1" thickBot="1">
      <c r="A16" s="470" t="s">
        <v>459</v>
      </c>
      <c r="B16" s="397"/>
      <c r="C16" s="397"/>
      <c r="D16" s="397"/>
      <c r="E16" s="397"/>
      <c r="F16" s="397"/>
      <c r="G16" s="397"/>
      <c r="H16" s="541"/>
      <c r="I16" s="541"/>
      <c r="J16" s="541"/>
      <c r="K16" s="541"/>
      <c r="L16" s="541"/>
      <c r="M16" s="541"/>
      <c r="N16" s="541"/>
      <c r="O16" s="541"/>
      <c r="P16" s="541"/>
      <c r="Q16" s="541"/>
      <c r="R16" s="1398"/>
      <c r="S16" s="886"/>
      <c r="T16" s="886"/>
      <c r="U16" s="887"/>
      <c r="V16" s="887"/>
      <c r="W16" s="888"/>
      <c r="X16" s="888"/>
      <c r="Y16" s="888"/>
      <c r="Z16" s="888"/>
      <c r="AA16" s="888"/>
      <c r="AB16" s="888"/>
      <c r="AC16" s="889"/>
      <c r="AD16" s="890"/>
    </row>
    <row r="17" spans="1:39" ht="32.25" customHeight="1">
      <c r="A17" s="250" t="s">
        <v>460</v>
      </c>
      <c r="B17" s="260">
        <v>13583</v>
      </c>
      <c r="C17" s="261">
        <v>13857</v>
      </c>
      <c r="D17" s="261">
        <v>14080</v>
      </c>
      <c r="E17" s="261">
        <v>14295</v>
      </c>
      <c r="F17" s="261">
        <v>14387</v>
      </c>
      <c r="G17" s="261">
        <v>14513</v>
      </c>
      <c r="H17" s="261">
        <v>14649</v>
      </c>
      <c r="I17" s="261">
        <v>14811</v>
      </c>
      <c r="J17" s="272">
        <v>14819</v>
      </c>
      <c r="K17" s="879">
        <v>14820</v>
      </c>
      <c r="L17" s="272">
        <v>14913</v>
      </c>
      <c r="M17" s="1419">
        <v>15589</v>
      </c>
      <c r="N17" s="1419">
        <v>15685</v>
      </c>
      <c r="O17" s="982">
        <v>15777</v>
      </c>
      <c r="P17" s="903">
        <v>15941</v>
      </c>
      <c r="Q17" s="1548">
        <v>1.0394878620777037E-2</v>
      </c>
      <c r="R17" s="1555">
        <v>5.865476569971273E-3</v>
      </c>
      <c r="S17" s="1556">
        <v>6.1581884662262887E-3</v>
      </c>
      <c r="T17" s="1399">
        <v>4.5329578220344668E-2</v>
      </c>
      <c r="U17" s="891">
        <v>6.2753036437246962E-3</v>
      </c>
      <c r="V17" s="891">
        <v>6.7480936635400503E-5</v>
      </c>
      <c r="W17" s="880">
        <v>5.4013908581459721E-4</v>
      </c>
      <c r="X17" s="881">
        <v>1.1058775343026827E-2</v>
      </c>
      <c r="Y17" s="881">
        <v>9.3709088403500316E-3</v>
      </c>
      <c r="Z17" s="882">
        <v>8.7579064433168825E-3</v>
      </c>
      <c r="AA17" s="882">
        <v>6.4358167191325638E-3</v>
      </c>
      <c r="AB17" s="882">
        <v>1.5269886363636364E-2</v>
      </c>
      <c r="AC17" s="882">
        <v>1.6092949411849605E-2</v>
      </c>
      <c r="AD17" s="882">
        <v>2.0172274166237208E-2</v>
      </c>
    </row>
    <row r="18" spans="1:39" ht="32.25" customHeight="1">
      <c r="A18" s="538" t="s">
        <v>845</v>
      </c>
      <c r="B18" s="255">
        <v>29591</v>
      </c>
      <c r="C18" s="256">
        <v>30611</v>
      </c>
      <c r="D18" s="256">
        <v>31448</v>
      </c>
      <c r="E18" s="256">
        <v>31664</v>
      </c>
      <c r="F18" s="256">
        <v>32071</v>
      </c>
      <c r="G18" s="256">
        <v>32320</v>
      </c>
      <c r="H18" s="256">
        <v>32843</v>
      </c>
      <c r="I18" s="256">
        <v>33268</v>
      </c>
      <c r="J18" s="271">
        <v>33832</v>
      </c>
      <c r="K18" s="271">
        <v>33926</v>
      </c>
      <c r="L18" s="271">
        <v>33867</v>
      </c>
      <c r="M18" s="898">
        <v>34092</v>
      </c>
      <c r="N18" s="898">
        <v>34257</v>
      </c>
      <c r="O18" s="981">
        <v>34383</v>
      </c>
      <c r="P18" s="902">
        <v>34437</v>
      </c>
      <c r="Q18" s="1403">
        <v>8.4344007212866501E-4</v>
      </c>
      <c r="R18" s="1555">
        <v>3.678080392328642E-3</v>
      </c>
      <c r="S18" s="1556">
        <v>4.8398451249560548E-3</v>
      </c>
      <c r="T18" s="1399">
        <v>6.6436353972893969E-3</v>
      </c>
      <c r="U18" s="891">
        <v>-1.7390791723162176E-3</v>
      </c>
      <c r="V18" s="891">
        <v>2.7784346181130293E-3</v>
      </c>
      <c r="W18" s="880">
        <v>1.6953228327521944E-2</v>
      </c>
      <c r="X18" s="881">
        <v>1.2940352586548123E-2</v>
      </c>
      <c r="Y18" s="881">
        <v>1.6181930693069307E-2</v>
      </c>
      <c r="Z18" s="882">
        <v>7.7640235726980766E-3</v>
      </c>
      <c r="AA18" s="882">
        <v>1.2853713996968165E-2</v>
      </c>
      <c r="AB18" s="882">
        <v>6.8684813024675658E-3</v>
      </c>
      <c r="AC18" s="882">
        <v>2.734311195321943E-2</v>
      </c>
      <c r="AD18" s="882">
        <v>3.446994018451556E-2</v>
      </c>
    </row>
    <row r="19" spans="1:39" ht="32.25" customHeight="1">
      <c r="A19" s="250" t="s">
        <v>742</v>
      </c>
      <c r="B19" s="255">
        <v>13188</v>
      </c>
      <c r="C19" s="256">
        <v>13184</v>
      </c>
      <c r="D19" s="256">
        <v>13526</v>
      </c>
      <c r="E19" s="256">
        <v>13412</v>
      </c>
      <c r="F19" s="256">
        <v>13317</v>
      </c>
      <c r="G19" s="256">
        <v>13420</v>
      </c>
      <c r="H19" s="256">
        <v>13382</v>
      </c>
      <c r="I19" s="256">
        <v>13162</v>
      </c>
      <c r="J19" s="271">
        <v>13408</v>
      </c>
      <c r="K19" s="271">
        <v>13742</v>
      </c>
      <c r="L19" s="271">
        <v>13427</v>
      </c>
      <c r="M19" s="898">
        <v>12999</v>
      </c>
      <c r="N19" s="898">
        <v>12891</v>
      </c>
      <c r="O19" s="981">
        <v>13139</v>
      </c>
      <c r="P19" s="902">
        <v>13080</v>
      </c>
      <c r="Q19" s="1403">
        <v>-4.4904482837354598E-3</v>
      </c>
      <c r="R19" s="1555">
        <v>1.9238228221239551E-2</v>
      </c>
      <c r="S19" s="1556">
        <v>-8.3083314101084493E-3</v>
      </c>
      <c r="T19" s="1399">
        <v>-3.1876070604006851E-2</v>
      </c>
      <c r="U19" s="891">
        <v>-2.2922427594236648E-2</v>
      </c>
      <c r="V19" s="891">
        <v>2.4910501193317423E-2</v>
      </c>
      <c r="W19" s="880">
        <v>1.869016866737578E-2</v>
      </c>
      <c r="X19" s="881">
        <v>-1.6439994021820354E-2</v>
      </c>
      <c r="Y19" s="881">
        <v>-2.8315946348733234E-3</v>
      </c>
      <c r="Z19" s="882">
        <v>7.7344747315461438E-3</v>
      </c>
      <c r="AA19" s="882">
        <v>-7.083209066507605E-3</v>
      </c>
      <c r="AB19" s="882">
        <v>-8.4282123318054122E-3</v>
      </c>
      <c r="AC19" s="882">
        <v>2.5940533980582523E-2</v>
      </c>
      <c r="AD19" s="882">
        <v>-3.0330603579011223E-4</v>
      </c>
    </row>
    <row r="20" spans="1:39" ht="32.25" customHeight="1">
      <c r="A20" s="252" t="s">
        <v>764</v>
      </c>
      <c r="B20" s="262">
        <v>56362</v>
      </c>
      <c r="C20" s="263">
        <v>57652</v>
      </c>
      <c r="D20" s="263">
        <v>59054</v>
      </c>
      <c r="E20" s="263">
        <v>59371</v>
      </c>
      <c r="F20" s="263">
        <v>59775</v>
      </c>
      <c r="G20" s="263">
        <v>60253</v>
      </c>
      <c r="H20" s="263">
        <v>60874</v>
      </c>
      <c r="I20" s="263">
        <v>61241</v>
      </c>
      <c r="J20" s="263">
        <v>62059</v>
      </c>
      <c r="K20" s="263">
        <v>62488</v>
      </c>
      <c r="L20" s="679">
        <v>62207</v>
      </c>
      <c r="M20" s="679">
        <v>62680</v>
      </c>
      <c r="N20" s="679">
        <v>62833</v>
      </c>
      <c r="O20" s="377">
        <v>63299</v>
      </c>
      <c r="P20" s="377">
        <v>63458</v>
      </c>
      <c r="Q20" s="1549">
        <v>2.1169370764151374E-3</v>
      </c>
      <c r="R20" s="1559">
        <v>7.416484968089998E-3</v>
      </c>
      <c r="S20" s="1557">
        <v>2.4409700063816597E-3</v>
      </c>
      <c r="T20" s="1400">
        <v>7.6036458919414218E-3</v>
      </c>
      <c r="U20" s="376">
        <v>-4.4968633977723726E-3</v>
      </c>
      <c r="V20" s="376">
        <v>6.9127765513462992E-3</v>
      </c>
      <c r="W20" s="892">
        <v>1.3357064711549451E-2</v>
      </c>
      <c r="X20" s="893">
        <v>6.0288464697572037E-3</v>
      </c>
      <c r="Y20" s="893">
        <v>1.0306540753157518E-2</v>
      </c>
      <c r="Z20" s="894">
        <v>7.9966541196152246E-3</v>
      </c>
      <c r="AA20" s="894">
        <v>6.8046689461184751E-3</v>
      </c>
      <c r="AB20" s="894">
        <v>5.3679683001998171E-3</v>
      </c>
      <c r="AC20" s="894">
        <v>2.4318323735516546E-2</v>
      </c>
      <c r="AD20" s="894">
        <v>2.2887761257584897E-2</v>
      </c>
    </row>
    <row r="21" spans="1:39" ht="32.25" customHeight="1" thickBot="1">
      <c r="A21" s="407" t="s">
        <v>461</v>
      </c>
      <c r="B21" s="398">
        <v>73985</v>
      </c>
      <c r="C21" s="399">
        <v>76171</v>
      </c>
      <c r="D21" s="399">
        <v>78513</v>
      </c>
      <c r="E21" s="399">
        <v>80191</v>
      </c>
      <c r="F21" s="399">
        <v>81908</v>
      </c>
      <c r="G21" s="399">
        <v>83113</v>
      </c>
      <c r="H21" s="399">
        <v>83544</v>
      </c>
      <c r="I21" s="399">
        <v>84047</v>
      </c>
      <c r="J21" s="399">
        <v>84663</v>
      </c>
      <c r="K21" s="399">
        <v>85378</v>
      </c>
      <c r="L21" s="677">
        <v>86241</v>
      </c>
      <c r="M21" s="677">
        <v>85489</v>
      </c>
      <c r="N21" s="677">
        <v>85966</v>
      </c>
      <c r="O21" s="400">
        <v>84454</v>
      </c>
      <c r="P21" s="400">
        <v>83171</v>
      </c>
      <c r="Q21" s="1401">
        <v>-1.5487721126293597E-2</v>
      </c>
      <c r="R21" s="1559">
        <v>-1.7588348882116134E-2</v>
      </c>
      <c r="S21" s="1558">
        <v>5.5796652200867936E-3</v>
      </c>
      <c r="T21" s="1400">
        <v>-8.7197504667153678E-3</v>
      </c>
      <c r="U21" s="376">
        <v>1.0107990348801799E-2</v>
      </c>
      <c r="V21" s="376">
        <v>8.4452476288343192E-3</v>
      </c>
      <c r="W21" s="892">
        <v>7.3292324532701937E-3</v>
      </c>
      <c r="X21" s="893">
        <v>6.0207794695011016E-3</v>
      </c>
      <c r="Y21" s="893">
        <v>5.1857110199367128E-3</v>
      </c>
      <c r="Z21" s="894">
        <v>1.4711627679835913E-2</v>
      </c>
      <c r="AA21" s="894">
        <v>2.1411380329463405E-2</v>
      </c>
      <c r="AB21" s="894">
        <v>2.1372256823710724E-2</v>
      </c>
      <c r="AC21" s="894">
        <v>3.0746609602079533E-2</v>
      </c>
      <c r="AD21" s="894">
        <v>2.9546529701966615E-2</v>
      </c>
    </row>
    <row r="22" spans="1:39" ht="32.25" customHeight="1">
      <c r="A22" s="408" t="s">
        <v>735</v>
      </c>
      <c r="B22" s="405">
        <v>0.23819693181050214</v>
      </c>
      <c r="C22" s="406">
        <v>0.24312402357852725</v>
      </c>
      <c r="D22" s="406">
        <v>0.24784430603849045</v>
      </c>
      <c r="E22" s="406">
        <v>0.25963013305732563</v>
      </c>
      <c r="F22" s="406">
        <v>0.2702178053425795</v>
      </c>
      <c r="G22" s="406">
        <v>0.27504722486253652</v>
      </c>
      <c r="H22" s="406">
        <v>0.27135401704491047</v>
      </c>
      <c r="I22" s="406">
        <v>0.27134817423584423</v>
      </c>
      <c r="J22" s="406">
        <v>0.26698794042261675</v>
      </c>
      <c r="K22" s="406">
        <v>0.26810185293635364</v>
      </c>
      <c r="L22" s="680">
        <v>0.2786841525492515</v>
      </c>
      <c r="M22" s="1420">
        <v>0.26680625577559686</v>
      </c>
      <c r="N22" s="1420">
        <v>0.26909475839285296</v>
      </c>
      <c r="O22" s="681">
        <v>0.25049139176356361</v>
      </c>
      <c r="P22" s="681">
        <f>P15/P21</f>
        <v>0.2370177105000541</v>
      </c>
      <c r="R22" s="401"/>
      <c r="S22" s="401"/>
      <c r="T22" s="401"/>
      <c r="U22" s="401"/>
      <c r="V22" s="402"/>
      <c r="W22" s="402"/>
      <c r="X22" s="402"/>
      <c r="Y22" s="403"/>
      <c r="Z22" s="403"/>
      <c r="AA22" s="403"/>
      <c r="AB22" s="403"/>
      <c r="AC22" s="403"/>
      <c r="AD22" s="404"/>
      <c r="AE22" s="404"/>
      <c r="AF22" s="404"/>
      <c r="AG22" s="404"/>
      <c r="AH22" s="404"/>
      <c r="AI22" s="404"/>
      <c r="AJ22" s="404"/>
      <c r="AK22" s="404"/>
      <c r="AL22" s="404"/>
      <c r="AM22" s="404"/>
    </row>
    <row r="23" spans="1:39" ht="32.25" customHeight="1" thickBot="1">
      <c r="A23" s="409" t="s">
        <v>844</v>
      </c>
      <c r="B23" s="410">
        <v>0.13541677985113978</v>
      </c>
      <c r="C23" s="411">
        <v>0.13692995752166021</v>
      </c>
      <c r="D23" s="411">
        <v>0.14039714212933199</v>
      </c>
      <c r="E23" s="411">
        <v>0.14515881319651755</v>
      </c>
      <c r="F23" s="411">
        <v>0.15048335282535638</v>
      </c>
      <c r="G23" s="411">
        <v>0.15281148885088644</v>
      </c>
      <c r="H23" s="411">
        <v>0.14991280789983119</v>
      </c>
      <c r="I23" s="411">
        <v>0.14938182222245372</v>
      </c>
      <c r="J23" s="411">
        <v>0.14876505390601422</v>
      </c>
      <c r="K23" s="411">
        <v>0.1481501920817927</v>
      </c>
      <c r="L23" s="411">
        <v>0.15494163142212841</v>
      </c>
      <c r="M23" s="1421">
        <v>0.14919360271628559</v>
      </c>
      <c r="N23" s="1421">
        <v>0.14934657282308833</v>
      </c>
      <c r="O23" s="412">
        <v>0.14281264811429345</v>
      </c>
      <c r="P23" s="412">
        <v>0.12537387492936003</v>
      </c>
      <c r="R23" s="401"/>
      <c r="S23" s="401"/>
      <c r="T23" s="401"/>
      <c r="U23" s="401"/>
      <c r="V23" s="402"/>
      <c r="W23" s="402"/>
      <c r="X23" s="402"/>
      <c r="Y23" s="403"/>
      <c r="Z23" s="403"/>
      <c r="AA23" s="403"/>
      <c r="AB23" s="403"/>
      <c r="AC23" s="403"/>
      <c r="AD23" s="404"/>
      <c r="AE23" s="404"/>
      <c r="AF23" s="404"/>
      <c r="AG23" s="404"/>
      <c r="AH23" s="404"/>
      <c r="AI23" s="404"/>
      <c r="AJ23" s="404"/>
      <c r="AK23" s="404"/>
      <c r="AL23" s="404"/>
      <c r="AM23" s="404"/>
    </row>
    <row r="24" spans="1:39" ht="17.25" customHeight="1">
      <c r="A24" s="20" t="s">
        <v>1171</v>
      </c>
      <c r="W24" s="264"/>
      <c r="Y24" s="264"/>
    </row>
    <row r="25" spans="1:39" ht="13.5" customHeight="1">
      <c r="A25" s="512" t="s">
        <v>848</v>
      </c>
      <c r="W25" s="264"/>
      <c r="Y25" s="264"/>
    </row>
    <row r="26" spans="1:39" ht="13.5" customHeight="1">
      <c r="A26" s="512" t="s">
        <v>846</v>
      </c>
      <c r="W26" s="264"/>
      <c r="Y26" s="264"/>
    </row>
    <row r="27" spans="1:39" ht="13.5" customHeight="1">
      <c r="A27" s="512" t="s">
        <v>847</v>
      </c>
      <c r="B27" s="24"/>
      <c r="C27" s="24"/>
      <c r="Y27" s="264"/>
      <c r="AB27" s="24"/>
      <c r="AC27" s="24"/>
    </row>
    <row r="28" spans="1:39" ht="13.5" customHeight="1">
      <c r="A28" s="20" t="s">
        <v>0</v>
      </c>
      <c r="B28" s="24"/>
      <c r="C28" s="24"/>
      <c r="Y28" s="264"/>
      <c r="AB28" s="24"/>
      <c r="AC28" s="24"/>
    </row>
    <row r="29" spans="1:39" ht="12.75" customHeight="1">
      <c r="A29" s="23" t="s">
        <v>1098</v>
      </c>
      <c r="B29" s="24"/>
      <c r="C29" s="24"/>
      <c r="Y29" s="264"/>
      <c r="AB29" s="24"/>
      <c r="AC29" s="24"/>
    </row>
    <row r="30" spans="1:39" ht="12.75" customHeight="1">
      <c r="A30" s="23"/>
      <c r="B30" s="24"/>
      <c r="C30" s="24"/>
      <c r="Y30" s="264"/>
      <c r="AB30" s="24"/>
      <c r="AC30" s="24"/>
    </row>
    <row r="31" spans="1:39">
      <c r="A31" s="22"/>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39">
      <c r="A32" s="22"/>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c r="A33" s="22"/>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c r="A34" s="22"/>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c r="A35" s="22"/>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c r="A36" s="22"/>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c r="A37" s="22"/>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c r="A38" s="22"/>
      <c r="F38" s="20"/>
      <c r="G38" s="20"/>
      <c r="H38" s="20"/>
      <c r="I38" s="20"/>
      <c r="J38" s="20"/>
      <c r="K38" s="20"/>
      <c r="L38" s="20"/>
      <c r="M38" s="20"/>
      <c r="N38" s="20"/>
      <c r="O38" s="20"/>
      <c r="P38" s="20"/>
      <c r="Q38" s="20"/>
      <c r="R38" s="20"/>
      <c r="S38" s="20"/>
      <c r="T38" s="20"/>
      <c r="U38" s="20"/>
      <c r="V38" s="20"/>
      <c r="W38" s="20"/>
      <c r="X38" s="20"/>
      <c r="Y38" s="20"/>
      <c r="Z38" s="20"/>
      <c r="AA38" s="20"/>
      <c r="AB38" s="20"/>
      <c r="AC38" s="20"/>
    </row>
  </sheetData>
  <phoneticPr fontId="10" type="noConversion"/>
  <printOptions horizontalCentered="1" verticalCentered="1"/>
  <pageMargins left="0.31496062992125984" right="0.31496062992125984" top="0.43307086614173229" bottom="0.23622047244094491" header="0.55118110236220474" footer="0.15748031496062992"/>
  <pageSetup paperSize="9" scale="50" firstPageNumber="2" orientation="landscape" useFirstPageNumber="1" r:id="rId1"/>
  <headerFooter alignWithMargins="0">
    <oddHeader>&amp;L&amp;"Times New Roman,Gras"&amp;11DGRH A1-1&amp;RJuin 2013</oddHeader>
    <oddFooter>&amp;R&amp;"Times New Roman,Gras"&amp;P</oddFooter>
  </headerFooter>
</worksheet>
</file>

<file path=xl/worksheets/sheet40.xml><?xml version="1.0" encoding="utf-8"?>
<worksheet xmlns="http://schemas.openxmlformats.org/spreadsheetml/2006/main" xmlns:r="http://schemas.openxmlformats.org/officeDocument/2006/relationships">
  <sheetPr codeName="Feuil42"/>
  <dimension ref="B1:I802"/>
  <sheetViews>
    <sheetView showZeros="0" workbookViewId="0"/>
  </sheetViews>
  <sheetFormatPr baseColWidth="10" defaultColWidth="10.28515625" defaultRowHeight="12.75"/>
  <cols>
    <col min="1" max="16384" width="10.28515625" style="430"/>
  </cols>
  <sheetData>
    <row r="1" spans="2:8" ht="18" customHeight="1">
      <c r="B1" s="429"/>
      <c r="C1" s="429"/>
      <c r="D1" s="429"/>
    </row>
    <row r="2" spans="2:8">
      <c r="B2" s="431"/>
      <c r="C2" s="431"/>
      <c r="D2" s="431"/>
    </row>
    <row r="3" spans="2:8">
      <c r="B3" s="431"/>
      <c r="C3" s="431"/>
      <c r="D3" s="431"/>
    </row>
    <row r="4" spans="2:8">
      <c r="B4" s="431"/>
      <c r="C4" s="431"/>
      <c r="D4" s="431"/>
    </row>
    <row r="5" spans="2:8">
      <c r="B5" s="431"/>
      <c r="C5" s="431"/>
      <c r="D5" s="431"/>
      <c r="G5" s="431"/>
      <c r="H5" s="431"/>
    </row>
    <row r="6" spans="2:8">
      <c r="B6" s="431"/>
      <c r="C6" s="431"/>
      <c r="D6" s="431"/>
    </row>
    <row r="7" spans="2:8">
      <c r="B7" s="431"/>
      <c r="C7" s="431"/>
      <c r="D7" s="431"/>
    </row>
    <row r="8" spans="2:8">
      <c r="B8" s="431"/>
      <c r="C8" s="431"/>
      <c r="D8" s="431"/>
    </row>
    <row r="9" spans="2:8">
      <c r="B9" s="431"/>
      <c r="C9" s="431"/>
      <c r="D9" s="431"/>
    </row>
    <row r="10" spans="2:8">
      <c r="B10" s="431"/>
      <c r="C10" s="431"/>
      <c r="D10" s="431"/>
    </row>
    <row r="11" spans="2:8">
      <c r="B11" s="431"/>
      <c r="C11" s="431"/>
      <c r="D11" s="431"/>
    </row>
    <row r="12" spans="2:8">
      <c r="B12" s="431"/>
      <c r="C12" s="431"/>
      <c r="D12" s="431"/>
    </row>
    <row r="13" spans="2:8">
      <c r="B13" s="431"/>
      <c r="C13" s="431"/>
      <c r="D13" s="431"/>
    </row>
    <row r="14" spans="2:8">
      <c r="B14" s="431"/>
      <c r="C14" s="431"/>
      <c r="D14" s="431"/>
    </row>
    <row r="15" spans="2:8">
      <c r="B15" s="431"/>
      <c r="C15" s="431"/>
      <c r="D15" s="431"/>
    </row>
    <row r="16" spans="2:8">
      <c r="B16" s="431"/>
      <c r="C16" s="431"/>
      <c r="D16" s="431"/>
    </row>
    <row r="17" spans="2:9">
      <c r="B17" s="431"/>
      <c r="C17" s="431"/>
      <c r="D17" s="431"/>
    </row>
    <row r="18" spans="2:9">
      <c r="B18" s="431"/>
      <c r="C18" s="431"/>
      <c r="D18" s="431"/>
    </row>
    <row r="19" spans="2:9">
      <c r="B19" s="431"/>
      <c r="C19" s="431"/>
      <c r="D19" s="431"/>
    </row>
    <row r="20" spans="2:9">
      <c r="B20" s="431"/>
      <c r="C20" s="431"/>
      <c r="D20" s="431"/>
    </row>
    <row r="21" spans="2:9">
      <c r="B21" s="431"/>
      <c r="C21" s="431"/>
      <c r="D21" s="431"/>
    </row>
    <row r="22" spans="2:9">
      <c r="B22" s="431"/>
      <c r="C22" s="431"/>
      <c r="D22" s="431"/>
    </row>
    <row r="23" spans="2:9">
      <c r="B23" s="431"/>
      <c r="C23" s="431"/>
      <c r="D23" s="431"/>
    </row>
    <row r="24" spans="2:9">
      <c r="B24" s="431"/>
      <c r="C24" s="431"/>
      <c r="D24" s="431"/>
    </row>
    <row r="25" spans="2:9">
      <c r="B25" s="431"/>
      <c r="C25" s="431"/>
      <c r="D25" s="431"/>
    </row>
    <row r="26" spans="2:9" ht="13.5" thickBot="1">
      <c r="B26" s="431"/>
      <c r="C26" s="431"/>
      <c r="D26" s="431"/>
    </row>
    <row r="27" spans="2:9" ht="26.25" customHeight="1" thickTop="1">
      <c r="B27" s="1880"/>
      <c r="C27" s="1869"/>
      <c r="D27" s="1869"/>
      <c r="E27" s="1881"/>
      <c r="F27" s="1881"/>
      <c r="G27" s="1881"/>
      <c r="H27" s="1881"/>
      <c r="I27" s="1882"/>
    </row>
    <row r="28" spans="2:9" ht="19.5" customHeight="1">
      <c r="B28" s="432"/>
      <c r="C28" s="433" t="s">
        <v>841</v>
      </c>
      <c r="D28" s="433"/>
      <c r="E28" s="433"/>
      <c r="F28" s="433"/>
      <c r="G28" s="433"/>
      <c r="H28" s="433"/>
      <c r="I28" s="434"/>
    </row>
    <row r="29" spans="2:9" ht="19.5" customHeight="1" thickBot="1">
      <c r="B29" s="1883"/>
      <c r="C29" s="1884"/>
      <c r="D29" s="1884"/>
      <c r="E29" s="1885"/>
      <c r="F29" s="1885"/>
      <c r="G29" s="1885"/>
      <c r="H29" s="1885"/>
      <c r="I29" s="1886"/>
    </row>
    <row r="30" spans="2:9" ht="13.5" thickTop="1">
      <c r="B30" s="435"/>
      <c r="C30" s="435"/>
      <c r="D30" s="435"/>
    </row>
    <row r="31" spans="2:9">
      <c r="B31" s="435"/>
      <c r="C31" s="435"/>
      <c r="D31" s="435"/>
    </row>
    <row r="32" spans="2:9">
      <c r="B32" s="431"/>
      <c r="C32" s="431"/>
      <c r="D32" s="431"/>
    </row>
    <row r="33" spans="2:9" ht="15.75">
      <c r="B33" s="436" t="str">
        <f>'fiche technique'!A1</f>
        <v xml:space="preserve">Année universitaire 2012-2013 </v>
      </c>
      <c r="C33" s="437"/>
      <c r="D33" s="437"/>
      <c r="E33" s="438"/>
      <c r="F33" s="438"/>
      <c r="G33" s="438"/>
      <c r="H33" s="438"/>
      <c r="I33" s="438"/>
    </row>
    <row r="34" spans="2:9">
      <c r="B34" s="431"/>
      <c r="C34" s="431"/>
      <c r="D34" s="431"/>
    </row>
    <row r="35" spans="2:9">
      <c r="B35" s="431"/>
      <c r="C35" s="431"/>
      <c r="D35" s="431"/>
    </row>
    <row r="36" spans="2:9" ht="15.75">
      <c r="B36" s="431"/>
      <c r="C36" s="431"/>
      <c r="D36" s="431"/>
      <c r="E36" s="439"/>
    </row>
    <row r="37" spans="2:9">
      <c r="B37" s="431"/>
      <c r="C37" s="522" t="s">
        <v>926</v>
      </c>
      <c r="D37" s="431"/>
    </row>
    <row r="38" spans="2:9">
      <c r="B38" s="431"/>
      <c r="C38" s="523" t="s">
        <v>931</v>
      </c>
      <c r="D38" s="431"/>
    </row>
    <row r="39" spans="2:9">
      <c r="B39" s="431"/>
      <c r="C39" s="523" t="s">
        <v>927</v>
      </c>
      <c r="D39" s="431"/>
    </row>
    <row r="40" spans="2:9">
      <c r="B40" s="431"/>
      <c r="C40" s="523" t="s">
        <v>928</v>
      </c>
      <c r="D40" s="431"/>
    </row>
    <row r="41" spans="2:9">
      <c r="B41" s="431"/>
      <c r="C41" s="524" t="s">
        <v>932</v>
      </c>
      <c r="D41" s="431"/>
    </row>
    <row r="42" spans="2:9">
      <c r="B42" s="431"/>
      <c r="C42" s="525" t="s">
        <v>929</v>
      </c>
      <c r="D42" s="443"/>
      <c r="E42" s="444"/>
      <c r="F42" s="444"/>
      <c r="G42" s="444"/>
      <c r="H42" s="444"/>
      <c r="I42" s="444"/>
    </row>
    <row r="43" spans="2:9">
      <c r="B43" s="431"/>
      <c r="C43" s="525" t="s">
        <v>930</v>
      </c>
      <c r="D43" s="431"/>
    </row>
    <row r="44" spans="2:9">
      <c r="B44" s="431"/>
      <c r="C44" s="431"/>
      <c r="D44" s="431"/>
    </row>
    <row r="45" spans="2:9">
      <c r="B45" s="431"/>
      <c r="C45" s="431"/>
      <c r="D45" s="431"/>
    </row>
    <row r="46" spans="2:9">
      <c r="B46" s="431"/>
      <c r="C46" s="431"/>
      <c r="D46" s="431"/>
    </row>
    <row r="47" spans="2:9">
      <c r="B47" s="431"/>
      <c r="C47" s="431"/>
      <c r="D47" s="431"/>
    </row>
    <row r="48" spans="2:9">
      <c r="B48" s="431"/>
      <c r="C48" s="431"/>
      <c r="D48" s="431"/>
    </row>
    <row r="49" spans="2:9">
      <c r="B49" s="431"/>
      <c r="C49" s="431"/>
      <c r="D49" s="431"/>
    </row>
    <row r="50" spans="2:9">
      <c r="B50" s="431"/>
      <c r="C50" s="431"/>
      <c r="D50" s="431"/>
    </row>
    <row r="51" spans="2:9">
      <c r="B51" s="431"/>
      <c r="C51" s="431"/>
      <c r="D51" s="431"/>
    </row>
    <row r="52" spans="2:9">
      <c r="B52" s="431"/>
      <c r="C52" s="431"/>
      <c r="D52" s="431"/>
      <c r="F52" s="1873"/>
      <c r="G52" s="1873"/>
      <c r="H52" s="1873"/>
    </row>
    <row r="53" spans="2:9" ht="16.5" customHeight="1">
      <c r="B53" s="431"/>
      <c r="C53" s="445" t="s">
        <v>798</v>
      </c>
      <c r="D53" s="446"/>
      <c r="E53" s="437"/>
      <c r="F53" s="437"/>
      <c r="G53" s="438"/>
      <c r="H53" s="438"/>
      <c r="I53" s="446"/>
    </row>
    <row r="54" spans="2:9" ht="16.5" customHeight="1">
      <c r="B54" s="431"/>
      <c r="C54" s="446" t="s">
        <v>799</v>
      </c>
      <c r="D54" s="446"/>
      <c r="E54" s="437"/>
      <c r="F54" s="437"/>
      <c r="G54" s="438"/>
      <c r="H54" s="438"/>
      <c r="I54" s="446"/>
    </row>
    <row r="55" spans="2:9" ht="16.5" customHeight="1">
      <c r="B55" s="431"/>
      <c r="C55" s="445" t="s">
        <v>800</v>
      </c>
      <c r="D55" s="446"/>
      <c r="E55" s="437"/>
      <c r="F55" s="437"/>
      <c r="G55" s="438"/>
      <c r="H55" s="438"/>
      <c r="I55" s="446"/>
    </row>
    <row r="56" spans="2:9">
      <c r="B56" s="431"/>
      <c r="C56" s="1465" t="s">
        <v>1143</v>
      </c>
      <c r="D56" s="446"/>
      <c r="E56" s="437"/>
      <c r="F56" s="437"/>
      <c r="G56" s="438"/>
      <c r="H56" s="438"/>
      <c r="I56" s="446"/>
    </row>
    <row r="57" spans="2:9">
      <c r="B57" s="431"/>
      <c r="C57" s="447" t="s">
        <v>801</v>
      </c>
      <c r="D57" s="446"/>
      <c r="E57" s="446"/>
      <c r="F57" s="446"/>
      <c r="G57" s="446"/>
      <c r="H57" s="446"/>
      <c r="I57" s="446"/>
    </row>
    <row r="58" spans="2:9">
      <c r="B58" s="431"/>
      <c r="C58" s="448"/>
      <c r="D58" s="448"/>
    </row>
    <row r="59" spans="2:9">
      <c r="B59" s="449" t="s">
        <v>802</v>
      </c>
      <c r="C59" s="448"/>
      <c r="D59" s="448"/>
      <c r="I59" s="450" t="str">
        <f>'fiche technique'!A2</f>
        <v>juin 2013</v>
      </c>
    </row>
    <row r="60" spans="2:9">
      <c r="B60" s="448"/>
      <c r="C60" s="448"/>
      <c r="D60" s="448"/>
    </row>
    <row r="61" spans="2:9">
      <c r="B61" s="431"/>
      <c r="C61" s="448"/>
      <c r="D61" s="448"/>
    </row>
    <row r="62" spans="2:9">
      <c r="B62" s="448"/>
      <c r="C62" s="448"/>
      <c r="D62" s="448"/>
    </row>
    <row r="63" spans="2:9">
      <c r="B63" s="448"/>
      <c r="C63" s="448"/>
      <c r="D63" s="448"/>
    </row>
    <row r="64" spans="2:9">
      <c r="B64" s="448"/>
      <c r="C64" s="448"/>
      <c r="D64" s="448"/>
    </row>
    <row r="65" spans="2:4">
      <c r="B65" s="448"/>
      <c r="C65" s="448"/>
      <c r="D65" s="448"/>
    </row>
    <row r="66" spans="2:4">
      <c r="B66" s="448"/>
      <c r="C66" s="448"/>
      <c r="D66" s="448"/>
    </row>
    <row r="67" spans="2:4">
      <c r="B67" s="448"/>
      <c r="C67" s="448"/>
      <c r="D67" s="448"/>
    </row>
    <row r="68" spans="2:4">
      <c r="B68" s="448"/>
      <c r="C68" s="448"/>
      <c r="D68" s="448"/>
    </row>
    <row r="69" spans="2:4">
      <c r="B69" s="448"/>
      <c r="C69" s="448"/>
      <c r="D69" s="448"/>
    </row>
    <row r="70" spans="2:4">
      <c r="B70" s="448"/>
      <c r="C70" s="448"/>
      <c r="D70" s="448"/>
    </row>
    <row r="71" spans="2:4">
      <c r="B71" s="448"/>
      <c r="C71" s="448"/>
      <c r="D71" s="448"/>
    </row>
    <row r="72" spans="2:4">
      <c r="B72" s="448"/>
      <c r="C72" s="448"/>
      <c r="D72" s="448"/>
    </row>
    <row r="73" spans="2:4">
      <c r="B73" s="448"/>
      <c r="C73" s="448"/>
      <c r="D73" s="448"/>
    </row>
    <row r="74" spans="2:4">
      <c r="B74" s="448"/>
      <c r="C74" s="448"/>
      <c r="D74" s="448"/>
    </row>
    <row r="75" spans="2:4">
      <c r="B75" s="448"/>
      <c r="C75" s="448"/>
      <c r="D75" s="448"/>
    </row>
    <row r="76" spans="2:4">
      <c r="B76" s="448"/>
      <c r="C76" s="448"/>
      <c r="D76" s="448"/>
    </row>
    <row r="77" spans="2:4">
      <c r="B77" s="448"/>
      <c r="C77" s="448"/>
      <c r="D77" s="448"/>
    </row>
    <row r="78" spans="2:4">
      <c r="B78" s="448"/>
      <c r="C78" s="448"/>
      <c r="D78" s="448"/>
    </row>
    <row r="79" spans="2:4">
      <c r="B79" s="448"/>
      <c r="C79" s="448"/>
      <c r="D79" s="448"/>
    </row>
    <row r="80" spans="2:4">
      <c r="B80" s="448"/>
      <c r="C80" s="448"/>
      <c r="D80" s="448"/>
    </row>
    <row r="81" spans="2:4">
      <c r="B81" s="448"/>
      <c r="C81" s="448"/>
      <c r="D81" s="448"/>
    </row>
    <row r="82" spans="2:4">
      <c r="B82" s="448"/>
      <c r="C82" s="448"/>
      <c r="D82" s="448"/>
    </row>
    <row r="83" spans="2:4">
      <c r="B83" s="448"/>
      <c r="C83" s="448"/>
      <c r="D83" s="448"/>
    </row>
    <row r="84" spans="2:4">
      <c r="B84" s="448"/>
      <c r="C84" s="448"/>
      <c r="D84" s="448"/>
    </row>
    <row r="85" spans="2:4">
      <c r="B85" s="448"/>
      <c r="C85" s="448"/>
      <c r="D85" s="448"/>
    </row>
    <row r="86" spans="2:4">
      <c r="B86" s="448"/>
      <c r="C86" s="448"/>
      <c r="D86" s="448"/>
    </row>
    <row r="87" spans="2:4">
      <c r="B87" s="448"/>
      <c r="C87" s="448"/>
      <c r="D87" s="448"/>
    </row>
    <row r="88" spans="2:4">
      <c r="B88" s="448"/>
      <c r="C88" s="448"/>
      <c r="D88" s="448"/>
    </row>
    <row r="89" spans="2:4">
      <c r="B89" s="448"/>
      <c r="C89" s="448"/>
      <c r="D89" s="448"/>
    </row>
    <row r="90" spans="2:4">
      <c r="B90" s="448"/>
      <c r="C90" s="448"/>
      <c r="D90" s="448"/>
    </row>
    <row r="91" spans="2:4">
      <c r="B91" s="448"/>
      <c r="C91" s="448"/>
      <c r="D91" s="448"/>
    </row>
    <row r="92" spans="2:4">
      <c r="B92" s="448"/>
      <c r="C92" s="448"/>
      <c r="D92" s="448"/>
    </row>
    <row r="93" spans="2:4">
      <c r="B93" s="448"/>
      <c r="C93" s="448"/>
      <c r="D93" s="448"/>
    </row>
    <row r="94" spans="2:4">
      <c r="B94" s="448"/>
      <c r="C94" s="448"/>
      <c r="D94" s="448"/>
    </row>
    <row r="95" spans="2:4">
      <c r="B95" s="448"/>
      <c r="C95" s="448"/>
      <c r="D95" s="448"/>
    </row>
    <row r="96" spans="2:4">
      <c r="B96" s="448"/>
      <c r="C96" s="448"/>
      <c r="D96" s="448"/>
    </row>
    <row r="97" spans="2:4">
      <c r="B97" s="448"/>
      <c r="C97" s="448"/>
      <c r="D97" s="448"/>
    </row>
    <row r="98" spans="2:4">
      <c r="B98" s="448"/>
      <c r="C98" s="448"/>
      <c r="D98" s="448"/>
    </row>
    <row r="99" spans="2:4">
      <c r="B99" s="448"/>
      <c r="C99" s="448"/>
      <c r="D99" s="448"/>
    </row>
    <row r="100" spans="2:4">
      <c r="B100" s="448"/>
      <c r="C100" s="448"/>
      <c r="D100" s="448"/>
    </row>
    <row r="101" spans="2:4">
      <c r="B101" s="448"/>
      <c r="C101" s="448"/>
      <c r="D101" s="448"/>
    </row>
    <row r="102" spans="2:4">
      <c r="B102" s="448"/>
      <c r="C102" s="448"/>
      <c r="D102" s="448"/>
    </row>
    <row r="103" spans="2:4">
      <c r="B103" s="448"/>
      <c r="C103" s="448"/>
      <c r="D103" s="448"/>
    </row>
    <row r="104" spans="2:4">
      <c r="B104" s="448"/>
      <c r="C104" s="448"/>
      <c r="D104" s="448"/>
    </row>
    <row r="105" spans="2:4">
      <c r="B105" s="448"/>
      <c r="C105" s="448"/>
      <c r="D105" s="448"/>
    </row>
    <row r="106" spans="2:4">
      <c r="B106" s="448"/>
      <c r="C106" s="448"/>
      <c r="D106" s="448"/>
    </row>
    <row r="107" spans="2:4">
      <c r="B107" s="448"/>
      <c r="C107" s="448"/>
      <c r="D107" s="448"/>
    </row>
    <row r="108" spans="2:4">
      <c r="B108" s="448"/>
      <c r="C108" s="448"/>
      <c r="D108" s="448"/>
    </row>
    <row r="109" spans="2:4">
      <c r="B109" s="448"/>
      <c r="C109" s="448"/>
      <c r="D109" s="448"/>
    </row>
    <row r="110" spans="2:4">
      <c r="B110" s="448"/>
      <c r="C110" s="448"/>
      <c r="D110" s="448"/>
    </row>
    <row r="111" spans="2:4">
      <c r="B111" s="448"/>
      <c r="C111" s="448"/>
      <c r="D111" s="448"/>
    </row>
    <row r="112" spans="2:4">
      <c r="B112" s="448"/>
      <c r="C112" s="448"/>
      <c r="D112" s="448"/>
    </row>
    <row r="113" spans="2:4">
      <c r="B113" s="448"/>
      <c r="C113" s="448"/>
      <c r="D113" s="448"/>
    </row>
    <row r="114" spans="2:4">
      <c r="B114" s="448"/>
      <c r="C114" s="448"/>
      <c r="D114" s="448"/>
    </row>
    <row r="115" spans="2:4">
      <c r="B115" s="448"/>
      <c r="C115" s="448"/>
      <c r="D115" s="448"/>
    </row>
    <row r="116" spans="2:4">
      <c r="B116" s="448"/>
      <c r="C116" s="448"/>
      <c r="D116" s="448"/>
    </row>
    <row r="117" spans="2:4">
      <c r="B117" s="448"/>
      <c r="C117" s="448"/>
      <c r="D117" s="448"/>
    </row>
    <row r="118" spans="2:4">
      <c r="B118" s="448"/>
      <c r="C118" s="448"/>
      <c r="D118" s="448"/>
    </row>
    <row r="119" spans="2:4">
      <c r="B119" s="448"/>
      <c r="C119" s="448"/>
      <c r="D119" s="448"/>
    </row>
    <row r="120" spans="2:4">
      <c r="B120" s="448"/>
      <c r="C120" s="448"/>
      <c r="D120" s="448"/>
    </row>
    <row r="121" spans="2:4">
      <c r="B121" s="448"/>
      <c r="C121" s="448"/>
      <c r="D121" s="448"/>
    </row>
    <row r="122" spans="2:4">
      <c r="B122" s="448"/>
      <c r="C122" s="448"/>
      <c r="D122" s="448"/>
    </row>
    <row r="123" spans="2:4">
      <c r="B123" s="448"/>
      <c r="C123" s="448"/>
      <c r="D123" s="448"/>
    </row>
    <row r="124" spans="2:4">
      <c r="B124" s="448"/>
      <c r="C124" s="448"/>
      <c r="D124" s="448"/>
    </row>
    <row r="125" spans="2:4">
      <c r="B125" s="448"/>
      <c r="C125" s="448"/>
      <c r="D125" s="448"/>
    </row>
    <row r="126" spans="2:4">
      <c r="B126" s="448"/>
      <c r="C126" s="448"/>
      <c r="D126" s="448"/>
    </row>
    <row r="127" spans="2:4">
      <c r="B127" s="448"/>
      <c r="C127" s="448"/>
      <c r="D127" s="448"/>
    </row>
    <row r="128" spans="2:4">
      <c r="B128" s="448"/>
      <c r="C128" s="448"/>
      <c r="D128" s="448"/>
    </row>
    <row r="129" spans="2:4">
      <c r="B129" s="448"/>
      <c r="C129" s="448"/>
      <c r="D129" s="448"/>
    </row>
    <row r="130" spans="2:4">
      <c r="B130" s="448"/>
      <c r="C130" s="448"/>
      <c r="D130" s="448"/>
    </row>
    <row r="131" spans="2:4">
      <c r="B131" s="448"/>
      <c r="C131" s="448"/>
      <c r="D131" s="448"/>
    </row>
    <row r="132" spans="2:4">
      <c r="B132" s="448"/>
      <c r="C132" s="448"/>
      <c r="D132" s="448"/>
    </row>
    <row r="133" spans="2:4">
      <c r="B133" s="448"/>
      <c r="C133" s="448"/>
      <c r="D133" s="448"/>
    </row>
    <row r="134" spans="2:4">
      <c r="B134" s="448"/>
      <c r="C134" s="448"/>
      <c r="D134" s="448"/>
    </row>
    <row r="135" spans="2:4">
      <c r="B135" s="448"/>
      <c r="C135" s="448"/>
      <c r="D135" s="448"/>
    </row>
    <row r="136" spans="2:4">
      <c r="B136" s="448"/>
      <c r="C136" s="448"/>
      <c r="D136" s="448"/>
    </row>
    <row r="137" spans="2:4">
      <c r="B137" s="448"/>
      <c r="C137" s="448"/>
      <c r="D137" s="448"/>
    </row>
    <row r="138" spans="2:4">
      <c r="B138" s="448"/>
      <c r="C138" s="448"/>
      <c r="D138" s="448"/>
    </row>
    <row r="139" spans="2:4">
      <c r="B139" s="448"/>
      <c r="C139" s="448"/>
      <c r="D139" s="448"/>
    </row>
    <row r="140" spans="2:4">
      <c r="B140" s="448"/>
      <c r="C140" s="448"/>
      <c r="D140" s="448"/>
    </row>
    <row r="141" spans="2:4">
      <c r="B141" s="448"/>
      <c r="C141" s="448"/>
      <c r="D141" s="448"/>
    </row>
    <row r="142" spans="2:4">
      <c r="B142" s="448"/>
      <c r="C142" s="448"/>
      <c r="D142" s="448"/>
    </row>
    <row r="143" spans="2:4">
      <c r="B143" s="448"/>
      <c r="C143" s="448"/>
      <c r="D143" s="448"/>
    </row>
    <row r="144" spans="2:4">
      <c r="B144" s="448"/>
      <c r="C144" s="448"/>
      <c r="D144" s="448"/>
    </row>
    <row r="145" spans="2:4">
      <c r="B145" s="448"/>
      <c r="C145" s="448"/>
      <c r="D145" s="448"/>
    </row>
    <row r="146" spans="2:4">
      <c r="B146" s="448"/>
      <c r="C146" s="448"/>
      <c r="D146" s="448"/>
    </row>
    <row r="147" spans="2:4">
      <c r="B147" s="448"/>
      <c r="C147" s="448"/>
      <c r="D147" s="448"/>
    </row>
    <row r="148" spans="2:4">
      <c r="B148" s="448"/>
      <c r="C148" s="448"/>
      <c r="D148" s="448"/>
    </row>
    <row r="149" spans="2:4">
      <c r="B149" s="448"/>
      <c r="C149" s="448"/>
      <c r="D149" s="448"/>
    </row>
    <row r="150" spans="2:4">
      <c r="B150" s="448"/>
      <c r="C150" s="448"/>
      <c r="D150" s="448"/>
    </row>
    <row r="151" spans="2:4">
      <c r="B151" s="448"/>
      <c r="C151" s="448"/>
      <c r="D151" s="448"/>
    </row>
    <row r="152" spans="2:4">
      <c r="B152" s="448"/>
      <c r="C152" s="448"/>
      <c r="D152" s="448"/>
    </row>
    <row r="153" spans="2:4">
      <c r="B153" s="448"/>
      <c r="C153" s="448"/>
      <c r="D153" s="448"/>
    </row>
    <row r="154" spans="2:4">
      <c r="B154" s="448"/>
      <c r="C154" s="448"/>
      <c r="D154" s="448"/>
    </row>
    <row r="155" spans="2:4">
      <c r="B155" s="448"/>
      <c r="C155" s="448"/>
      <c r="D155" s="448"/>
    </row>
    <row r="156" spans="2:4">
      <c r="B156" s="448"/>
      <c r="C156" s="448"/>
      <c r="D156" s="448"/>
    </row>
    <row r="157" spans="2:4">
      <c r="B157" s="448"/>
      <c r="C157" s="448"/>
      <c r="D157" s="448"/>
    </row>
    <row r="158" spans="2:4">
      <c r="B158" s="448"/>
      <c r="C158" s="448"/>
      <c r="D158" s="448"/>
    </row>
    <row r="159" spans="2:4">
      <c r="B159" s="448"/>
      <c r="C159" s="448"/>
      <c r="D159" s="448"/>
    </row>
    <row r="160" spans="2:4">
      <c r="B160" s="448"/>
      <c r="C160" s="448"/>
      <c r="D160" s="448"/>
    </row>
    <row r="161" spans="2:4">
      <c r="B161" s="448"/>
      <c r="C161" s="448"/>
      <c r="D161" s="448"/>
    </row>
    <row r="162" spans="2:4">
      <c r="B162" s="448"/>
      <c r="C162" s="448"/>
      <c r="D162" s="448"/>
    </row>
    <row r="163" spans="2:4">
      <c r="B163" s="448"/>
      <c r="C163" s="448"/>
      <c r="D163" s="448"/>
    </row>
    <row r="164" spans="2:4">
      <c r="B164" s="448"/>
      <c r="C164" s="448"/>
      <c r="D164" s="448"/>
    </row>
    <row r="165" spans="2:4">
      <c r="B165" s="448"/>
      <c r="C165" s="448"/>
      <c r="D165" s="448"/>
    </row>
    <row r="166" spans="2:4">
      <c r="B166" s="448"/>
      <c r="C166" s="448"/>
      <c r="D166" s="448"/>
    </row>
    <row r="167" spans="2:4">
      <c r="B167" s="448"/>
      <c r="C167" s="448"/>
      <c r="D167" s="448"/>
    </row>
    <row r="168" spans="2:4">
      <c r="B168" s="448"/>
      <c r="C168" s="448"/>
      <c r="D168" s="448"/>
    </row>
    <row r="169" spans="2:4">
      <c r="B169" s="448"/>
      <c r="C169" s="448"/>
      <c r="D169" s="448"/>
    </row>
    <row r="170" spans="2:4">
      <c r="B170" s="448"/>
      <c r="C170" s="448"/>
      <c r="D170" s="448"/>
    </row>
    <row r="171" spans="2:4">
      <c r="B171" s="448"/>
      <c r="C171" s="448"/>
      <c r="D171" s="448"/>
    </row>
    <row r="172" spans="2:4">
      <c r="B172" s="448"/>
      <c r="C172" s="448"/>
      <c r="D172" s="448"/>
    </row>
    <row r="173" spans="2:4">
      <c r="B173" s="448"/>
      <c r="C173" s="448"/>
      <c r="D173" s="448"/>
    </row>
    <row r="174" spans="2:4">
      <c r="B174" s="448"/>
      <c r="C174" s="448"/>
      <c r="D174" s="448"/>
    </row>
    <row r="175" spans="2:4">
      <c r="B175" s="448"/>
      <c r="C175" s="448"/>
      <c r="D175" s="448"/>
    </row>
    <row r="176" spans="2:4">
      <c r="B176" s="448"/>
      <c r="C176" s="448"/>
      <c r="D176" s="448"/>
    </row>
    <row r="177" spans="2:4">
      <c r="B177" s="448"/>
      <c r="C177" s="448"/>
      <c r="D177" s="448"/>
    </row>
    <row r="178" spans="2:4">
      <c r="B178" s="448"/>
      <c r="C178" s="448"/>
      <c r="D178" s="448"/>
    </row>
    <row r="179" spans="2:4">
      <c r="B179" s="448"/>
      <c r="C179" s="448"/>
      <c r="D179" s="448"/>
    </row>
    <row r="180" spans="2:4">
      <c r="B180" s="448"/>
      <c r="C180" s="448"/>
      <c r="D180" s="448"/>
    </row>
    <row r="181" spans="2:4">
      <c r="B181" s="448"/>
      <c r="C181" s="448"/>
      <c r="D181" s="448"/>
    </row>
    <row r="182" spans="2:4">
      <c r="B182" s="448"/>
      <c r="C182" s="448"/>
      <c r="D182" s="448"/>
    </row>
    <row r="183" spans="2:4">
      <c r="B183" s="448"/>
      <c r="C183" s="448"/>
      <c r="D183" s="448"/>
    </row>
    <row r="184" spans="2:4">
      <c r="B184" s="448"/>
      <c r="C184" s="448"/>
      <c r="D184" s="448"/>
    </row>
    <row r="185" spans="2:4">
      <c r="B185" s="448"/>
      <c r="C185" s="448"/>
      <c r="D185" s="448"/>
    </row>
    <row r="186" spans="2:4">
      <c r="B186" s="448"/>
      <c r="C186" s="448"/>
      <c r="D186" s="448"/>
    </row>
    <row r="187" spans="2:4">
      <c r="B187" s="448"/>
      <c r="C187" s="448"/>
      <c r="D187" s="448"/>
    </row>
    <row r="188" spans="2:4">
      <c r="B188" s="448"/>
      <c r="C188" s="448"/>
      <c r="D188" s="448"/>
    </row>
    <row r="189" spans="2:4">
      <c r="B189" s="448"/>
      <c r="C189" s="448"/>
      <c r="D189" s="448"/>
    </row>
    <row r="190" spans="2:4">
      <c r="B190" s="448"/>
      <c r="C190" s="448"/>
      <c r="D190" s="448"/>
    </row>
    <row r="191" spans="2:4">
      <c r="B191" s="448"/>
      <c r="C191" s="448"/>
      <c r="D191" s="448"/>
    </row>
    <row r="192" spans="2:4">
      <c r="B192" s="448"/>
      <c r="C192" s="448"/>
      <c r="D192" s="448"/>
    </row>
    <row r="193" spans="2:4">
      <c r="B193" s="448"/>
      <c r="C193" s="448"/>
      <c r="D193" s="448"/>
    </row>
    <row r="194" spans="2:4">
      <c r="B194" s="448"/>
      <c r="C194" s="448"/>
      <c r="D194" s="448"/>
    </row>
    <row r="195" spans="2:4">
      <c r="B195" s="448"/>
      <c r="C195" s="448"/>
      <c r="D195" s="448"/>
    </row>
    <row r="196" spans="2:4">
      <c r="B196" s="448"/>
      <c r="C196" s="448"/>
      <c r="D196" s="448"/>
    </row>
    <row r="197" spans="2:4">
      <c r="B197" s="448"/>
      <c r="C197" s="448"/>
      <c r="D197" s="448"/>
    </row>
    <row r="198" spans="2:4">
      <c r="B198" s="448"/>
      <c r="C198" s="448"/>
      <c r="D198" s="448"/>
    </row>
    <row r="199" spans="2:4">
      <c r="B199" s="448"/>
      <c r="C199" s="448"/>
      <c r="D199" s="448"/>
    </row>
    <row r="200" spans="2:4">
      <c r="B200" s="448"/>
      <c r="C200" s="448"/>
      <c r="D200" s="448"/>
    </row>
    <row r="201" spans="2:4">
      <c r="B201" s="448"/>
      <c r="C201" s="448"/>
      <c r="D201" s="448"/>
    </row>
    <row r="202" spans="2:4">
      <c r="B202" s="448"/>
      <c r="C202" s="448"/>
      <c r="D202" s="448"/>
    </row>
    <row r="203" spans="2:4">
      <c r="B203" s="448"/>
      <c r="C203" s="448"/>
      <c r="D203" s="448"/>
    </row>
    <row r="204" spans="2:4">
      <c r="B204" s="448"/>
      <c r="C204" s="448"/>
      <c r="D204" s="448"/>
    </row>
    <row r="205" spans="2:4">
      <c r="B205" s="448"/>
      <c r="C205" s="448"/>
      <c r="D205" s="448"/>
    </row>
    <row r="206" spans="2:4">
      <c r="B206" s="448"/>
      <c r="C206" s="448"/>
      <c r="D206" s="448"/>
    </row>
    <row r="207" spans="2:4">
      <c r="B207" s="448"/>
      <c r="C207" s="448"/>
      <c r="D207" s="448"/>
    </row>
    <row r="208" spans="2:4">
      <c r="B208" s="448"/>
      <c r="C208" s="448"/>
      <c r="D208" s="448"/>
    </row>
    <row r="209" spans="2:4">
      <c r="B209" s="448"/>
      <c r="C209" s="448"/>
      <c r="D209" s="448"/>
    </row>
    <row r="210" spans="2:4">
      <c r="B210" s="448"/>
      <c r="C210" s="448"/>
      <c r="D210" s="448"/>
    </row>
    <row r="211" spans="2:4">
      <c r="B211" s="448"/>
      <c r="C211" s="448"/>
      <c r="D211" s="448"/>
    </row>
    <row r="212" spans="2:4">
      <c r="B212" s="448"/>
      <c r="C212" s="448"/>
      <c r="D212" s="448"/>
    </row>
    <row r="213" spans="2:4">
      <c r="B213" s="448"/>
      <c r="C213" s="448"/>
      <c r="D213" s="448"/>
    </row>
    <row r="214" spans="2:4">
      <c r="B214" s="448"/>
      <c r="C214" s="448"/>
      <c r="D214" s="448"/>
    </row>
    <row r="215" spans="2:4">
      <c r="B215" s="448"/>
      <c r="C215" s="448"/>
      <c r="D215" s="448"/>
    </row>
    <row r="216" spans="2:4">
      <c r="B216" s="448"/>
      <c r="C216" s="448"/>
      <c r="D216" s="448"/>
    </row>
    <row r="217" spans="2:4">
      <c r="B217" s="448"/>
      <c r="C217" s="448"/>
      <c r="D217" s="448"/>
    </row>
    <row r="218" spans="2:4">
      <c r="B218" s="448"/>
      <c r="C218" s="448"/>
      <c r="D218" s="448"/>
    </row>
    <row r="219" spans="2:4">
      <c r="B219" s="448"/>
      <c r="C219" s="448"/>
      <c r="D219" s="448"/>
    </row>
    <row r="220" spans="2:4">
      <c r="B220" s="448"/>
      <c r="C220" s="448"/>
      <c r="D220" s="448"/>
    </row>
    <row r="221" spans="2:4">
      <c r="B221" s="448"/>
      <c r="C221" s="448"/>
      <c r="D221" s="448"/>
    </row>
    <row r="222" spans="2:4">
      <c r="B222" s="448"/>
      <c r="C222" s="448"/>
      <c r="D222" s="448"/>
    </row>
    <row r="223" spans="2:4">
      <c r="B223" s="448"/>
      <c r="C223" s="448"/>
      <c r="D223" s="448"/>
    </row>
    <row r="224" spans="2:4">
      <c r="B224" s="448"/>
      <c r="C224" s="448"/>
      <c r="D224" s="448"/>
    </row>
    <row r="225" spans="2:4">
      <c r="B225" s="448"/>
      <c r="C225" s="448"/>
      <c r="D225" s="448"/>
    </row>
    <row r="226" spans="2:4">
      <c r="B226" s="448"/>
      <c r="C226" s="448"/>
      <c r="D226" s="448"/>
    </row>
    <row r="227" spans="2:4">
      <c r="B227" s="448"/>
      <c r="C227" s="448"/>
      <c r="D227" s="448"/>
    </row>
    <row r="228" spans="2:4">
      <c r="B228" s="448"/>
      <c r="C228" s="448"/>
      <c r="D228" s="448"/>
    </row>
    <row r="229" spans="2:4">
      <c r="B229" s="448"/>
      <c r="C229" s="448"/>
      <c r="D229" s="448"/>
    </row>
    <row r="230" spans="2:4">
      <c r="B230" s="448"/>
      <c r="C230" s="448"/>
      <c r="D230" s="448"/>
    </row>
    <row r="231" spans="2:4">
      <c r="B231" s="448"/>
      <c r="C231" s="448"/>
      <c r="D231" s="448"/>
    </row>
    <row r="232" spans="2:4">
      <c r="B232" s="448"/>
      <c r="C232" s="448"/>
      <c r="D232" s="448"/>
    </row>
    <row r="233" spans="2:4">
      <c r="B233" s="448"/>
      <c r="C233" s="448"/>
      <c r="D233" s="448"/>
    </row>
    <row r="234" spans="2:4">
      <c r="B234" s="448"/>
      <c r="C234" s="448"/>
      <c r="D234" s="448"/>
    </row>
    <row r="235" spans="2:4">
      <c r="B235" s="448"/>
      <c r="C235" s="448"/>
      <c r="D235" s="448"/>
    </row>
    <row r="236" spans="2:4">
      <c r="B236" s="448"/>
      <c r="C236" s="448"/>
      <c r="D236" s="448"/>
    </row>
    <row r="237" spans="2:4">
      <c r="B237" s="448"/>
      <c r="C237" s="448"/>
      <c r="D237" s="448"/>
    </row>
    <row r="238" spans="2:4">
      <c r="B238" s="448"/>
      <c r="C238" s="448"/>
      <c r="D238" s="448"/>
    </row>
    <row r="239" spans="2:4">
      <c r="B239" s="448"/>
      <c r="C239" s="448"/>
      <c r="D239" s="448"/>
    </row>
    <row r="240" spans="2:4">
      <c r="B240" s="448"/>
      <c r="C240" s="448"/>
      <c r="D240" s="448"/>
    </row>
    <row r="241" spans="2:4">
      <c r="B241" s="448"/>
      <c r="C241" s="448"/>
      <c r="D241" s="448"/>
    </row>
    <row r="242" spans="2:4">
      <c r="B242" s="448"/>
      <c r="C242" s="448"/>
      <c r="D242" s="448"/>
    </row>
    <row r="243" spans="2:4">
      <c r="B243" s="448"/>
      <c r="C243" s="448"/>
      <c r="D243" s="448"/>
    </row>
    <row r="244" spans="2:4">
      <c r="B244" s="448"/>
      <c r="C244" s="448"/>
      <c r="D244" s="448"/>
    </row>
    <row r="245" spans="2:4">
      <c r="B245" s="448"/>
      <c r="C245" s="448"/>
      <c r="D245" s="448"/>
    </row>
    <row r="246" spans="2:4">
      <c r="B246" s="448"/>
      <c r="C246" s="448"/>
      <c r="D246" s="448"/>
    </row>
    <row r="247" spans="2:4">
      <c r="B247" s="448"/>
      <c r="C247" s="448"/>
      <c r="D247" s="448"/>
    </row>
    <row r="248" spans="2:4">
      <c r="B248" s="448"/>
      <c r="C248" s="448"/>
      <c r="D248" s="448"/>
    </row>
    <row r="249" spans="2:4">
      <c r="B249" s="448"/>
      <c r="C249" s="448"/>
      <c r="D249" s="448"/>
    </row>
    <row r="250" spans="2:4">
      <c r="B250" s="448"/>
      <c r="C250" s="448"/>
      <c r="D250" s="448"/>
    </row>
    <row r="251" spans="2:4">
      <c r="B251" s="448"/>
      <c r="C251" s="448"/>
      <c r="D251" s="448"/>
    </row>
    <row r="252" spans="2:4">
      <c r="B252" s="448"/>
      <c r="C252" s="448"/>
      <c r="D252" s="448"/>
    </row>
    <row r="253" spans="2:4">
      <c r="B253" s="448"/>
      <c r="C253" s="448"/>
      <c r="D253" s="448"/>
    </row>
    <row r="254" spans="2:4">
      <c r="B254" s="448"/>
      <c r="C254" s="448"/>
      <c r="D254" s="448"/>
    </row>
    <row r="255" spans="2:4">
      <c r="B255" s="448"/>
      <c r="C255" s="448"/>
      <c r="D255" s="448"/>
    </row>
    <row r="256" spans="2:4">
      <c r="B256" s="448"/>
      <c r="C256" s="448"/>
      <c r="D256" s="448"/>
    </row>
    <row r="257" spans="2:4">
      <c r="B257" s="448"/>
      <c r="C257" s="448"/>
      <c r="D257" s="448"/>
    </row>
    <row r="258" spans="2:4">
      <c r="B258" s="448"/>
      <c r="C258" s="448"/>
      <c r="D258" s="448"/>
    </row>
    <row r="259" spans="2:4">
      <c r="B259" s="448"/>
      <c r="C259" s="448"/>
      <c r="D259" s="448"/>
    </row>
    <row r="260" spans="2:4">
      <c r="B260" s="448"/>
      <c r="C260" s="448"/>
      <c r="D260" s="448"/>
    </row>
    <row r="261" spans="2:4">
      <c r="B261" s="448"/>
      <c r="C261" s="448"/>
      <c r="D261" s="448"/>
    </row>
    <row r="262" spans="2:4">
      <c r="B262" s="448"/>
      <c r="C262" s="448"/>
      <c r="D262" s="448"/>
    </row>
    <row r="263" spans="2:4">
      <c r="B263" s="448"/>
      <c r="C263" s="448"/>
      <c r="D263" s="448"/>
    </row>
    <row r="264" spans="2:4">
      <c r="B264" s="448"/>
      <c r="C264" s="448"/>
      <c r="D264" s="448"/>
    </row>
    <row r="265" spans="2:4">
      <c r="B265" s="448"/>
      <c r="C265" s="448"/>
      <c r="D265" s="448"/>
    </row>
    <row r="266" spans="2:4">
      <c r="B266" s="448"/>
      <c r="C266" s="448"/>
      <c r="D266" s="448"/>
    </row>
    <row r="267" spans="2:4">
      <c r="B267" s="448"/>
      <c r="C267" s="448"/>
      <c r="D267" s="448"/>
    </row>
    <row r="268" spans="2:4">
      <c r="B268" s="448"/>
      <c r="C268" s="448"/>
      <c r="D268" s="448"/>
    </row>
    <row r="269" spans="2:4">
      <c r="B269" s="448"/>
      <c r="C269" s="448"/>
      <c r="D269" s="448"/>
    </row>
    <row r="270" spans="2:4">
      <c r="B270" s="448"/>
      <c r="C270" s="448"/>
      <c r="D270" s="448"/>
    </row>
    <row r="271" spans="2:4">
      <c r="B271" s="448"/>
      <c r="C271" s="448"/>
      <c r="D271" s="448"/>
    </row>
    <row r="272" spans="2:4">
      <c r="B272" s="448"/>
      <c r="C272" s="448"/>
      <c r="D272" s="448"/>
    </row>
    <row r="273" spans="2:4">
      <c r="B273" s="448"/>
      <c r="C273" s="448"/>
      <c r="D273" s="448"/>
    </row>
    <row r="274" spans="2:4">
      <c r="B274" s="448"/>
      <c r="C274" s="448"/>
      <c r="D274" s="448"/>
    </row>
    <row r="275" spans="2:4">
      <c r="B275" s="448"/>
      <c r="C275" s="448"/>
      <c r="D275" s="448"/>
    </row>
    <row r="276" spans="2:4">
      <c r="B276" s="448"/>
      <c r="C276" s="448"/>
      <c r="D276" s="448"/>
    </row>
    <row r="277" spans="2:4">
      <c r="B277" s="448"/>
      <c r="C277" s="448"/>
      <c r="D277" s="448"/>
    </row>
    <row r="278" spans="2:4">
      <c r="B278" s="448"/>
      <c r="C278" s="448"/>
      <c r="D278" s="448"/>
    </row>
    <row r="279" spans="2:4">
      <c r="B279" s="448"/>
      <c r="C279" s="448"/>
      <c r="D279" s="448"/>
    </row>
    <row r="280" spans="2:4">
      <c r="B280" s="448"/>
      <c r="C280" s="448"/>
      <c r="D280" s="448"/>
    </row>
    <row r="281" spans="2:4">
      <c r="B281" s="448"/>
      <c r="C281" s="448"/>
      <c r="D281" s="448"/>
    </row>
    <row r="282" spans="2:4">
      <c r="B282" s="448"/>
      <c r="C282" s="448"/>
      <c r="D282" s="448"/>
    </row>
    <row r="283" spans="2:4">
      <c r="B283" s="448"/>
      <c r="C283" s="448"/>
      <c r="D283" s="448"/>
    </row>
    <row r="284" spans="2:4">
      <c r="B284" s="448"/>
      <c r="C284" s="448"/>
      <c r="D284" s="448"/>
    </row>
    <row r="285" spans="2:4">
      <c r="B285" s="448"/>
      <c r="C285" s="448"/>
      <c r="D285" s="448"/>
    </row>
    <row r="286" spans="2:4">
      <c r="B286" s="448"/>
      <c r="C286" s="448"/>
      <c r="D286" s="448"/>
    </row>
    <row r="287" spans="2:4">
      <c r="B287" s="448"/>
      <c r="C287" s="448"/>
      <c r="D287" s="448"/>
    </row>
    <row r="288" spans="2:4">
      <c r="B288" s="448"/>
      <c r="C288" s="448"/>
      <c r="D288" s="448"/>
    </row>
    <row r="289" spans="2:4">
      <c r="B289" s="448"/>
      <c r="C289" s="448"/>
      <c r="D289" s="448"/>
    </row>
    <row r="290" spans="2:4">
      <c r="B290" s="448"/>
      <c r="C290" s="448"/>
      <c r="D290" s="448"/>
    </row>
    <row r="291" spans="2:4">
      <c r="B291" s="448"/>
      <c r="C291" s="448"/>
      <c r="D291" s="448"/>
    </row>
    <row r="292" spans="2:4">
      <c r="B292" s="448"/>
      <c r="C292" s="448"/>
      <c r="D292" s="448"/>
    </row>
    <row r="293" spans="2:4">
      <c r="B293" s="448"/>
      <c r="C293" s="448"/>
      <c r="D293" s="448"/>
    </row>
    <row r="294" spans="2:4">
      <c r="B294" s="448"/>
      <c r="C294" s="448"/>
      <c r="D294" s="448"/>
    </row>
    <row r="295" spans="2:4">
      <c r="B295" s="448"/>
      <c r="C295" s="448"/>
      <c r="D295" s="448"/>
    </row>
    <row r="296" spans="2:4">
      <c r="B296" s="448"/>
      <c r="C296" s="448"/>
      <c r="D296" s="448"/>
    </row>
    <row r="297" spans="2:4">
      <c r="B297" s="448"/>
      <c r="C297" s="448"/>
      <c r="D297" s="448"/>
    </row>
    <row r="298" spans="2:4">
      <c r="B298" s="448"/>
      <c r="C298" s="448"/>
      <c r="D298" s="448"/>
    </row>
    <row r="299" spans="2:4">
      <c r="B299" s="448"/>
      <c r="C299" s="448"/>
      <c r="D299" s="448"/>
    </row>
    <row r="300" spans="2:4">
      <c r="B300" s="448"/>
      <c r="C300" s="448"/>
      <c r="D300" s="448"/>
    </row>
    <row r="301" spans="2:4">
      <c r="B301" s="448"/>
      <c r="C301" s="448"/>
      <c r="D301" s="448"/>
    </row>
    <row r="302" spans="2:4">
      <c r="B302" s="448"/>
      <c r="C302" s="448"/>
      <c r="D302" s="448"/>
    </row>
    <row r="303" spans="2:4">
      <c r="B303" s="448"/>
      <c r="C303" s="448"/>
      <c r="D303" s="448"/>
    </row>
    <row r="304" spans="2:4">
      <c r="B304" s="448"/>
      <c r="C304" s="448"/>
      <c r="D304" s="448"/>
    </row>
    <row r="305" spans="2:4">
      <c r="B305" s="448"/>
      <c r="C305" s="448"/>
      <c r="D305" s="448"/>
    </row>
    <row r="306" spans="2:4">
      <c r="B306" s="448"/>
      <c r="C306" s="448"/>
      <c r="D306" s="448"/>
    </row>
    <row r="307" spans="2:4">
      <c r="B307" s="448"/>
      <c r="C307" s="448"/>
      <c r="D307" s="448"/>
    </row>
    <row r="308" spans="2:4">
      <c r="B308" s="448"/>
      <c r="C308" s="448"/>
      <c r="D308" s="448"/>
    </row>
    <row r="309" spans="2:4">
      <c r="B309" s="448"/>
      <c r="C309" s="448"/>
      <c r="D309" s="448"/>
    </row>
    <row r="310" spans="2:4">
      <c r="B310" s="448"/>
      <c r="C310" s="448"/>
      <c r="D310" s="448"/>
    </row>
    <row r="311" spans="2:4">
      <c r="B311" s="448"/>
      <c r="C311" s="448"/>
      <c r="D311" s="448"/>
    </row>
    <row r="312" spans="2:4">
      <c r="B312" s="448"/>
      <c r="C312" s="448"/>
      <c r="D312" s="448"/>
    </row>
    <row r="313" spans="2:4">
      <c r="B313" s="448"/>
      <c r="C313" s="448"/>
      <c r="D313" s="448"/>
    </row>
    <row r="314" spans="2:4">
      <c r="B314" s="448"/>
      <c r="C314" s="448"/>
      <c r="D314" s="448"/>
    </row>
    <row r="315" spans="2:4">
      <c r="B315" s="448"/>
      <c r="C315" s="448"/>
      <c r="D315" s="448"/>
    </row>
    <row r="316" spans="2:4">
      <c r="B316" s="448"/>
      <c r="C316" s="448"/>
      <c r="D316" s="448"/>
    </row>
    <row r="317" spans="2:4">
      <c r="B317" s="448"/>
      <c r="C317" s="448"/>
      <c r="D317" s="448"/>
    </row>
    <row r="318" spans="2:4">
      <c r="B318" s="448"/>
      <c r="C318" s="448"/>
      <c r="D318" s="448"/>
    </row>
    <row r="319" spans="2:4">
      <c r="B319" s="448"/>
      <c r="C319" s="448"/>
      <c r="D319" s="448"/>
    </row>
    <row r="320" spans="2:4">
      <c r="B320" s="448"/>
      <c r="C320" s="448"/>
      <c r="D320" s="448"/>
    </row>
    <row r="321" spans="2:4">
      <c r="B321" s="448"/>
      <c r="C321" s="448"/>
      <c r="D321" s="448"/>
    </row>
    <row r="322" spans="2:4">
      <c r="B322" s="448"/>
      <c r="C322" s="448"/>
      <c r="D322" s="448"/>
    </row>
    <row r="323" spans="2:4">
      <c r="B323" s="448"/>
      <c r="C323" s="448"/>
      <c r="D323" s="448"/>
    </row>
    <row r="324" spans="2:4">
      <c r="B324" s="448"/>
      <c r="C324" s="448"/>
      <c r="D324" s="448"/>
    </row>
    <row r="325" spans="2:4">
      <c r="B325" s="448"/>
      <c r="C325" s="448"/>
      <c r="D325" s="448"/>
    </row>
    <row r="326" spans="2:4">
      <c r="B326" s="448"/>
      <c r="C326" s="448"/>
      <c r="D326" s="448"/>
    </row>
    <row r="327" spans="2:4">
      <c r="B327" s="448"/>
      <c r="C327" s="448"/>
      <c r="D327" s="448"/>
    </row>
    <row r="328" spans="2:4">
      <c r="B328" s="448"/>
      <c r="C328" s="448"/>
      <c r="D328" s="448"/>
    </row>
    <row r="329" spans="2:4">
      <c r="B329" s="448"/>
      <c r="C329" s="448"/>
      <c r="D329" s="448"/>
    </row>
    <row r="330" spans="2:4">
      <c r="B330" s="448"/>
      <c r="C330" s="448"/>
      <c r="D330" s="448"/>
    </row>
    <row r="331" spans="2:4">
      <c r="B331" s="448"/>
      <c r="C331" s="448"/>
      <c r="D331" s="448"/>
    </row>
    <row r="332" spans="2:4">
      <c r="B332" s="448"/>
      <c r="C332" s="448"/>
      <c r="D332" s="448"/>
    </row>
    <row r="333" spans="2:4">
      <c r="B333" s="448"/>
      <c r="C333" s="448"/>
      <c r="D333" s="448"/>
    </row>
    <row r="334" spans="2:4">
      <c r="B334" s="448"/>
      <c r="C334" s="448"/>
      <c r="D334" s="448"/>
    </row>
    <row r="335" spans="2:4">
      <c r="B335" s="448"/>
      <c r="C335" s="448"/>
      <c r="D335" s="448"/>
    </row>
    <row r="336" spans="2:4">
      <c r="B336" s="448"/>
      <c r="C336" s="448"/>
      <c r="D336" s="448"/>
    </row>
    <row r="337" spans="2:4">
      <c r="B337" s="448"/>
      <c r="C337" s="448"/>
      <c r="D337" s="448"/>
    </row>
    <row r="338" spans="2:4">
      <c r="B338" s="448"/>
      <c r="C338" s="448"/>
      <c r="D338" s="448"/>
    </row>
    <row r="339" spans="2:4">
      <c r="B339" s="448"/>
      <c r="C339" s="448"/>
      <c r="D339" s="448"/>
    </row>
    <row r="340" spans="2:4">
      <c r="B340" s="448"/>
      <c r="C340" s="448"/>
      <c r="D340" s="448"/>
    </row>
    <row r="341" spans="2:4">
      <c r="B341" s="448"/>
      <c r="C341" s="448"/>
      <c r="D341" s="448"/>
    </row>
    <row r="342" spans="2:4">
      <c r="B342" s="448"/>
      <c r="C342" s="448"/>
      <c r="D342" s="448"/>
    </row>
    <row r="343" spans="2:4">
      <c r="B343" s="448"/>
      <c r="C343" s="448"/>
      <c r="D343" s="448"/>
    </row>
    <row r="344" spans="2:4">
      <c r="B344" s="448"/>
      <c r="C344" s="448"/>
      <c r="D344" s="448"/>
    </row>
    <row r="345" spans="2:4">
      <c r="B345" s="448"/>
      <c r="C345" s="448"/>
      <c r="D345" s="448"/>
    </row>
    <row r="346" spans="2:4">
      <c r="B346" s="448"/>
      <c r="C346" s="448"/>
      <c r="D346" s="448"/>
    </row>
    <row r="347" spans="2:4">
      <c r="B347" s="448"/>
      <c r="C347" s="448"/>
      <c r="D347" s="448"/>
    </row>
    <row r="348" spans="2:4">
      <c r="B348" s="448"/>
      <c r="C348" s="448"/>
      <c r="D348" s="448"/>
    </row>
    <row r="349" spans="2:4">
      <c r="B349" s="448"/>
      <c r="C349" s="448"/>
      <c r="D349" s="448"/>
    </row>
    <row r="350" spans="2:4">
      <c r="B350" s="448"/>
      <c r="C350" s="448"/>
      <c r="D350" s="448"/>
    </row>
    <row r="351" spans="2:4">
      <c r="B351" s="448"/>
      <c r="C351" s="448"/>
      <c r="D351" s="448"/>
    </row>
    <row r="352" spans="2:4">
      <c r="B352" s="448"/>
      <c r="C352" s="448"/>
      <c r="D352" s="448"/>
    </row>
    <row r="353" spans="2:4">
      <c r="B353" s="448"/>
      <c r="C353" s="448"/>
      <c r="D353" s="448"/>
    </row>
    <row r="354" spans="2:4">
      <c r="B354" s="448"/>
      <c r="C354" s="448"/>
      <c r="D354" s="448"/>
    </row>
    <row r="355" spans="2:4">
      <c r="B355" s="448"/>
      <c r="C355" s="448"/>
      <c r="D355" s="448"/>
    </row>
    <row r="356" spans="2:4">
      <c r="B356" s="448"/>
      <c r="C356" s="448"/>
      <c r="D356" s="448"/>
    </row>
    <row r="357" spans="2:4">
      <c r="B357" s="448"/>
      <c r="C357" s="448"/>
      <c r="D357" s="448"/>
    </row>
    <row r="358" spans="2:4">
      <c r="B358" s="448"/>
      <c r="C358" s="448"/>
      <c r="D358" s="448"/>
    </row>
    <row r="359" spans="2:4">
      <c r="B359" s="448"/>
      <c r="C359" s="448"/>
      <c r="D359" s="448"/>
    </row>
    <row r="360" spans="2:4">
      <c r="B360" s="448"/>
      <c r="C360" s="448"/>
      <c r="D360" s="448"/>
    </row>
    <row r="361" spans="2:4">
      <c r="B361" s="448"/>
      <c r="C361" s="448"/>
      <c r="D361" s="448"/>
    </row>
    <row r="362" spans="2:4">
      <c r="B362" s="448"/>
      <c r="C362" s="448"/>
      <c r="D362" s="448"/>
    </row>
    <row r="363" spans="2:4">
      <c r="B363" s="448"/>
      <c r="C363" s="448"/>
      <c r="D363" s="448"/>
    </row>
    <row r="364" spans="2:4">
      <c r="B364" s="448"/>
      <c r="C364" s="448"/>
      <c r="D364" s="448"/>
    </row>
    <row r="365" spans="2:4">
      <c r="B365" s="448"/>
      <c r="C365" s="448"/>
      <c r="D365" s="448"/>
    </row>
    <row r="366" spans="2:4">
      <c r="B366" s="448"/>
      <c r="C366" s="448"/>
      <c r="D366" s="448"/>
    </row>
    <row r="367" spans="2:4">
      <c r="B367" s="448"/>
      <c r="C367" s="448"/>
      <c r="D367" s="448"/>
    </row>
    <row r="368" spans="2:4">
      <c r="B368" s="448"/>
      <c r="C368" s="448"/>
      <c r="D368" s="448"/>
    </row>
    <row r="369" spans="2:4">
      <c r="B369" s="448"/>
      <c r="C369" s="448"/>
      <c r="D369" s="448"/>
    </row>
    <row r="370" spans="2:4">
      <c r="B370" s="448"/>
      <c r="C370" s="448"/>
      <c r="D370" s="448"/>
    </row>
    <row r="371" spans="2:4">
      <c r="B371" s="448"/>
      <c r="C371" s="448"/>
      <c r="D371" s="448"/>
    </row>
    <row r="372" spans="2:4">
      <c r="B372" s="448"/>
      <c r="C372" s="448"/>
      <c r="D372" s="448"/>
    </row>
    <row r="373" spans="2:4">
      <c r="B373" s="448"/>
      <c r="C373" s="448"/>
      <c r="D373" s="448"/>
    </row>
    <row r="374" spans="2:4">
      <c r="B374" s="448"/>
      <c r="C374" s="448"/>
      <c r="D374" s="448"/>
    </row>
    <row r="375" spans="2:4">
      <c r="B375" s="448"/>
      <c r="C375" s="448"/>
      <c r="D375" s="448"/>
    </row>
    <row r="376" spans="2:4">
      <c r="B376" s="448"/>
      <c r="C376" s="448"/>
      <c r="D376" s="448"/>
    </row>
    <row r="377" spans="2:4">
      <c r="B377" s="448"/>
      <c r="C377" s="448"/>
      <c r="D377" s="448"/>
    </row>
    <row r="378" spans="2:4">
      <c r="B378" s="448"/>
      <c r="C378" s="448"/>
      <c r="D378" s="448"/>
    </row>
    <row r="379" spans="2:4">
      <c r="B379" s="448"/>
      <c r="C379" s="448"/>
      <c r="D379" s="448"/>
    </row>
    <row r="380" spans="2:4">
      <c r="B380" s="448"/>
      <c r="C380" s="448"/>
      <c r="D380" s="448"/>
    </row>
    <row r="381" spans="2:4">
      <c r="B381" s="448"/>
      <c r="C381" s="448"/>
      <c r="D381" s="448"/>
    </row>
    <row r="382" spans="2:4">
      <c r="B382" s="448"/>
      <c r="C382" s="448"/>
      <c r="D382" s="448"/>
    </row>
    <row r="383" spans="2:4">
      <c r="B383" s="448"/>
      <c r="C383" s="448"/>
      <c r="D383" s="448"/>
    </row>
    <row r="384" spans="2:4">
      <c r="B384" s="448"/>
      <c r="C384" s="448"/>
      <c r="D384" s="448"/>
    </row>
    <row r="385" spans="2:4">
      <c r="B385" s="448"/>
      <c r="C385" s="448"/>
      <c r="D385" s="448"/>
    </row>
    <row r="386" spans="2:4">
      <c r="B386" s="448"/>
      <c r="C386" s="448"/>
      <c r="D386" s="448"/>
    </row>
    <row r="387" spans="2:4">
      <c r="B387" s="448"/>
      <c r="C387" s="448"/>
      <c r="D387" s="448"/>
    </row>
    <row r="388" spans="2:4">
      <c r="B388" s="448"/>
      <c r="C388" s="448"/>
      <c r="D388" s="448"/>
    </row>
    <row r="389" spans="2:4">
      <c r="B389" s="448"/>
      <c r="C389" s="448"/>
      <c r="D389" s="448"/>
    </row>
    <row r="390" spans="2:4">
      <c r="B390" s="448"/>
      <c r="C390" s="448"/>
      <c r="D390" s="448"/>
    </row>
    <row r="391" spans="2:4">
      <c r="B391" s="448"/>
      <c r="C391" s="448"/>
      <c r="D391" s="448"/>
    </row>
    <row r="392" spans="2:4">
      <c r="B392" s="448"/>
      <c r="C392" s="448"/>
      <c r="D392" s="448"/>
    </row>
    <row r="393" spans="2:4">
      <c r="B393" s="448"/>
      <c r="C393" s="448"/>
      <c r="D393" s="448"/>
    </row>
    <row r="394" spans="2:4">
      <c r="B394" s="448"/>
      <c r="C394" s="448"/>
      <c r="D394" s="448"/>
    </row>
    <row r="395" spans="2:4">
      <c r="B395" s="448"/>
      <c r="C395" s="448"/>
      <c r="D395" s="448"/>
    </row>
    <row r="396" spans="2:4">
      <c r="B396" s="448"/>
      <c r="C396" s="448"/>
      <c r="D396" s="448"/>
    </row>
    <row r="397" spans="2:4">
      <c r="B397" s="448"/>
      <c r="C397" s="448"/>
      <c r="D397" s="448"/>
    </row>
    <row r="398" spans="2:4">
      <c r="B398" s="448"/>
      <c r="C398" s="448"/>
      <c r="D398" s="448"/>
    </row>
    <row r="399" spans="2:4">
      <c r="B399" s="448"/>
      <c r="C399" s="448"/>
      <c r="D399" s="448"/>
    </row>
    <row r="400" spans="2:4">
      <c r="B400" s="448"/>
      <c r="C400" s="448"/>
      <c r="D400" s="448"/>
    </row>
    <row r="401" spans="2:4">
      <c r="B401" s="448"/>
      <c r="C401" s="448"/>
      <c r="D401" s="448"/>
    </row>
    <row r="402" spans="2:4">
      <c r="B402" s="448"/>
      <c r="C402" s="448"/>
      <c r="D402" s="448"/>
    </row>
    <row r="403" spans="2:4">
      <c r="B403" s="448"/>
      <c r="C403" s="448"/>
      <c r="D403" s="448"/>
    </row>
    <row r="404" spans="2:4">
      <c r="B404" s="448"/>
      <c r="C404" s="448"/>
      <c r="D404" s="448"/>
    </row>
    <row r="405" spans="2:4">
      <c r="B405" s="448"/>
      <c r="C405" s="448"/>
      <c r="D405" s="448"/>
    </row>
    <row r="406" spans="2:4">
      <c r="B406" s="448"/>
      <c r="C406" s="448"/>
      <c r="D406" s="448"/>
    </row>
    <row r="407" spans="2:4">
      <c r="B407" s="448"/>
      <c r="C407" s="448"/>
      <c r="D407" s="448"/>
    </row>
    <row r="408" spans="2:4">
      <c r="B408" s="448"/>
      <c r="C408" s="448"/>
      <c r="D408" s="448"/>
    </row>
    <row r="409" spans="2:4">
      <c r="B409" s="448"/>
      <c r="C409" s="448"/>
      <c r="D409" s="448"/>
    </row>
    <row r="410" spans="2:4">
      <c r="B410" s="448"/>
      <c r="C410" s="448"/>
      <c r="D410" s="448"/>
    </row>
    <row r="411" spans="2:4">
      <c r="B411" s="448"/>
      <c r="C411" s="448"/>
      <c r="D411" s="448"/>
    </row>
    <row r="412" spans="2:4">
      <c r="B412" s="448"/>
      <c r="C412" s="448"/>
      <c r="D412" s="448"/>
    </row>
    <row r="413" spans="2:4">
      <c r="B413" s="448"/>
      <c r="C413" s="448"/>
      <c r="D413" s="448"/>
    </row>
    <row r="414" spans="2:4">
      <c r="B414" s="448"/>
      <c r="C414" s="448"/>
      <c r="D414" s="448"/>
    </row>
    <row r="415" spans="2:4">
      <c r="B415" s="448"/>
      <c r="C415" s="448"/>
      <c r="D415" s="448"/>
    </row>
    <row r="416" spans="2:4">
      <c r="B416" s="448"/>
      <c r="C416" s="448"/>
      <c r="D416" s="448"/>
    </row>
    <row r="417" spans="2:4">
      <c r="B417" s="448"/>
      <c r="C417" s="448"/>
      <c r="D417" s="448"/>
    </row>
    <row r="418" spans="2:4">
      <c r="B418" s="448"/>
      <c r="C418" s="448"/>
      <c r="D418" s="448"/>
    </row>
    <row r="419" spans="2:4">
      <c r="B419" s="448"/>
      <c r="C419" s="448"/>
      <c r="D419" s="448"/>
    </row>
    <row r="420" spans="2:4">
      <c r="B420" s="448"/>
      <c r="C420" s="448"/>
      <c r="D420" s="448"/>
    </row>
    <row r="421" spans="2:4">
      <c r="B421" s="448"/>
      <c r="C421" s="448"/>
      <c r="D421" s="448"/>
    </row>
    <row r="422" spans="2:4">
      <c r="B422" s="448"/>
      <c r="C422" s="448"/>
      <c r="D422" s="448"/>
    </row>
    <row r="423" spans="2:4">
      <c r="B423" s="448"/>
      <c r="C423" s="448"/>
      <c r="D423" s="448"/>
    </row>
    <row r="424" spans="2:4">
      <c r="B424" s="448"/>
      <c r="C424" s="448"/>
      <c r="D424" s="448"/>
    </row>
    <row r="425" spans="2:4">
      <c r="B425" s="448"/>
      <c r="C425" s="448"/>
      <c r="D425" s="448"/>
    </row>
    <row r="426" spans="2:4">
      <c r="B426" s="448"/>
      <c r="C426" s="448"/>
      <c r="D426" s="448"/>
    </row>
    <row r="427" spans="2:4">
      <c r="B427" s="448"/>
      <c r="C427" s="448"/>
      <c r="D427" s="448"/>
    </row>
    <row r="428" spans="2:4">
      <c r="B428" s="448"/>
      <c r="C428" s="448"/>
      <c r="D428" s="448"/>
    </row>
    <row r="429" spans="2:4">
      <c r="B429" s="448"/>
      <c r="C429" s="448"/>
      <c r="D429" s="448"/>
    </row>
    <row r="430" spans="2:4">
      <c r="B430" s="448"/>
      <c r="C430" s="448"/>
      <c r="D430" s="448"/>
    </row>
    <row r="431" spans="2:4">
      <c r="B431" s="448"/>
      <c r="C431" s="448"/>
      <c r="D431" s="448"/>
    </row>
    <row r="432" spans="2:4">
      <c r="B432" s="448"/>
      <c r="C432" s="448"/>
      <c r="D432" s="448"/>
    </row>
    <row r="433" spans="2:4">
      <c r="B433" s="448"/>
      <c r="C433" s="448"/>
      <c r="D433" s="448"/>
    </row>
    <row r="434" spans="2:4">
      <c r="B434" s="448"/>
      <c r="C434" s="448"/>
      <c r="D434" s="448"/>
    </row>
    <row r="435" spans="2:4">
      <c r="B435" s="448"/>
      <c r="C435" s="448"/>
      <c r="D435" s="448"/>
    </row>
    <row r="436" spans="2:4">
      <c r="B436" s="448"/>
      <c r="C436" s="448"/>
      <c r="D436" s="448"/>
    </row>
    <row r="437" spans="2:4">
      <c r="B437" s="448"/>
      <c r="C437" s="448"/>
      <c r="D437" s="448"/>
    </row>
    <row r="438" spans="2:4">
      <c r="B438" s="448"/>
      <c r="C438" s="448"/>
      <c r="D438" s="448"/>
    </row>
    <row r="439" spans="2:4">
      <c r="B439" s="448"/>
      <c r="C439" s="448"/>
      <c r="D439" s="448"/>
    </row>
    <row r="440" spans="2:4">
      <c r="B440" s="448"/>
      <c r="C440" s="448"/>
      <c r="D440" s="448"/>
    </row>
    <row r="441" spans="2:4">
      <c r="B441" s="448"/>
      <c r="C441" s="448"/>
      <c r="D441" s="448"/>
    </row>
    <row r="442" spans="2:4">
      <c r="B442" s="448"/>
      <c r="C442" s="448"/>
      <c r="D442" s="448"/>
    </row>
    <row r="443" spans="2:4">
      <c r="B443" s="448"/>
      <c r="C443" s="448"/>
      <c r="D443" s="448"/>
    </row>
    <row r="444" spans="2:4">
      <c r="B444" s="448"/>
      <c r="C444" s="448"/>
      <c r="D444" s="448"/>
    </row>
    <row r="445" spans="2:4">
      <c r="B445" s="448"/>
      <c r="C445" s="448"/>
      <c r="D445" s="448"/>
    </row>
    <row r="446" spans="2:4">
      <c r="B446" s="448"/>
      <c r="C446" s="448"/>
      <c r="D446" s="448"/>
    </row>
    <row r="447" spans="2:4">
      <c r="B447" s="448"/>
      <c r="C447" s="448"/>
      <c r="D447" s="448"/>
    </row>
    <row r="448" spans="2:4">
      <c r="B448" s="448"/>
      <c r="C448" s="448"/>
      <c r="D448" s="448"/>
    </row>
    <row r="449" spans="2:4">
      <c r="B449" s="448"/>
      <c r="C449" s="448"/>
      <c r="D449" s="448"/>
    </row>
    <row r="450" spans="2:4">
      <c r="B450" s="448"/>
      <c r="C450" s="448"/>
      <c r="D450" s="448"/>
    </row>
    <row r="451" spans="2:4">
      <c r="B451" s="448"/>
      <c r="C451" s="448"/>
      <c r="D451" s="448"/>
    </row>
    <row r="452" spans="2:4">
      <c r="B452" s="448"/>
      <c r="C452" s="448"/>
      <c r="D452" s="448"/>
    </row>
    <row r="453" spans="2:4">
      <c r="B453" s="448"/>
      <c r="C453" s="448"/>
      <c r="D453" s="448"/>
    </row>
    <row r="454" spans="2:4">
      <c r="B454" s="448"/>
      <c r="C454" s="448"/>
      <c r="D454" s="448"/>
    </row>
    <row r="455" spans="2:4">
      <c r="B455" s="448"/>
      <c r="C455" s="448"/>
      <c r="D455" s="448"/>
    </row>
    <row r="456" spans="2:4">
      <c r="B456" s="448"/>
      <c r="C456" s="448"/>
      <c r="D456" s="448"/>
    </row>
    <row r="457" spans="2:4">
      <c r="B457" s="448"/>
      <c r="C457" s="448"/>
      <c r="D457" s="448"/>
    </row>
    <row r="458" spans="2:4">
      <c r="B458" s="448"/>
      <c r="C458" s="448"/>
      <c r="D458" s="448"/>
    </row>
    <row r="459" spans="2:4">
      <c r="B459" s="448"/>
      <c r="C459" s="448"/>
      <c r="D459" s="448"/>
    </row>
    <row r="460" spans="2:4">
      <c r="B460" s="448"/>
      <c r="C460" s="448"/>
      <c r="D460" s="448"/>
    </row>
    <row r="461" spans="2:4">
      <c r="B461" s="448"/>
      <c r="C461" s="448"/>
      <c r="D461" s="448"/>
    </row>
    <row r="462" spans="2:4">
      <c r="B462" s="448"/>
      <c r="C462" s="448"/>
      <c r="D462" s="448"/>
    </row>
    <row r="463" spans="2:4">
      <c r="B463" s="448"/>
      <c r="C463" s="448"/>
      <c r="D463" s="448"/>
    </row>
    <row r="464" spans="2:4">
      <c r="B464" s="448"/>
      <c r="C464" s="448"/>
      <c r="D464" s="448"/>
    </row>
    <row r="465" spans="2:4">
      <c r="B465" s="448"/>
      <c r="C465" s="448"/>
      <c r="D465" s="448"/>
    </row>
    <row r="466" spans="2:4">
      <c r="B466" s="448"/>
      <c r="C466" s="448"/>
      <c r="D466" s="448"/>
    </row>
    <row r="467" spans="2:4">
      <c r="B467" s="448"/>
      <c r="C467" s="448"/>
      <c r="D467" s="448"/>
    </row>
    <row r="468" spans="2:4">
      <c r="B468" s="448"/>
      <c r="C468" s="448"/>
      <c r="D468" s="448"/>
    </row>
    <row r="469" spans="2:4">
      <c r="B469" s="448"/>
      <c r="C469" s="448"/>
      <c r="D469" s="448"/>
    </row>
    <row r="470" spans="2:4">
      <c r="B470" s="448"/>
      <c r="C470" s="448"/>
      <c r="D470" s="448"/>
    </row>
    <row r="471" spans="2:4">
      <c r="B471" s="448"/>
      <c r="C471" s="448"/>
      <c r="D471" s="448"/>
    </row>
    <row r="472" spans="2:4">
      <c r="B472" s="448"/>
      <c r="C472" s="448"/>
      <c r="D472" s="448"/>
    </row>
    <row r="473" spans="2:4">
      <c r="B473" s="448"/>
      <c r="C473" s="448"/>
      <c r="D473" s="448"/>
    </row>
    <row r="474" spans="2:4">
      <c r="B474" s="448"/>
      <c r="C474" s="448"/>
      <c r="D474" s="448"/>
    </row>
    <row r="475" spans="2:4">
      <c r="B475" s="448"/>
      <c r="C475" s="448"/>
      <c r="D475" s="448"/>
    </row>
    <row r="476" spans="2:4">
      <c r="B476" s="448"/>
      <c r="C476" s="448"/>
      <c r="D476" s="448"/>
    </row>
    <row r="477" spans="2:4">
      <c r="B477" s="448"/>
      <c r="C477" s="448"/>
      <c r="D477" s="448"/>
    </row>
    <row r="478" spans="2:4">
      <c r="B478" s="448"/>
      <c r="C478" s="448"/>
      <c r="D478" s="448"/>
    </row>
    <row r="479" spans="2:4">
      <c r="B479" s="448"/>
      <c r="C479" s="448"/>
      <c r="D479" s="448"/>
    </row>
    <row r="480" spans="2:4">
      <c r="B480" s="448"/>
      <c r="C480" s="448"/>
      <c r="D480" s="448"/>
    </row>
    <row r="481" spans="2:4">
      <c r="B481" s="448"/>
      <c r="C481" s="448"/>
      <c r="D481" s="448"/>
    </row>
    <row r="482" spans="2:4">
      <c r="B482" s="448"/>
      <c r="C482" s="448"/>
      <c r="D482" s="448"/>
    </row>
    <row r="483" spans="2:4">
      <c r="B483" s="448"/>
      <c r="C483" s="448"/>
      <c r="D483" s="448"/>
    </row>
    <row r="484" spans="2:4">
      <c r="B484" s="448"/>
      <c r="C484" s="448"/>
      <c r="D484" s="448"/>
    </row>
    <row r="485" spans="2:4">
      <c r="B485" s="448"/>
      <c r="C485" s="448"/>
      <c r="D485" s="448"/>
    </row>
    <row r="486" spans="2:4">
      <c r="B486" s="448"/>
      <c r="C486" s="448"/>
      <c r="D486" s="448"/>
    </row>
    <row r="487" spans="2:4">
      <c r="B487" s="448"/>
      <c r="C487" s="448"/>
      <c r="D487" s="448"/>
    </row>
    <row r="488" spans="2:4">
      <c r="B488" s="448"/>
      <c r="C488" s="448"/>
      <c r="D488" s="448"/>
    </row>
    <row r="489" spans="2:4">
      <c r="B489" s="448"/>
      <c r="C489" s="448"/>
      <c r="D489" s="448"/>
    </row>
    <row r="490" spans="2:4">
      <c r="B490" s="448"/>
      <c r="C490" s="448"/>
      <c r="D490" s="448"/>
    </row>
    <row r="491" spans="2:4">
      <c r="B491" s="448"/>
      <c r="C491" s="448"/>
      <c r="D491" s="448"/>
    </row>
    <row r="492" spans="2:4">
      <c r="B492" s="448"/>
      <c r="C492" s="448"/>
      <c r="D492" s="448"/>
    </row>
    <row r="493" spans="2:4">
      <c r="B493" s="448"/>
      <c r="C493" s="448"/>
      <c r="D493" s="448"/>
    </row>
    <row r="494" spans="2:4">
      <c r="B494" s="448"/>
      <c r="C494" s="448"/>
      <c r="D494" s="448"/>
    </row>
    <row r="495" spans="2:4">
      <c r="B495" s="448"/>
      <c r="C495" s="448"/>
      <c r="D495" s="448"/>
    </row>
    <row r="496" spans="2:4">
      <c r="B496" s="448"/>
      <c r="C496" s="448"/>
      <c r="D496" s="448"/>
    </row>
    <row r="497" spans="2:4">
      <c r="B497" s="448"/>
      <c r="C497" s="448"/>
      <c r="D497" s="448"/>
    </row>
    <row r="498" spans="2:4">
      <c r="B498" s="448"/>
      <c r="C498" s="448"/>
      <c r="D498" s="448"/>
    </row>
    <row r="499" spans="2:4">
      <c r="B499" s="448"/>
      <c r="C499" s="448"/>
      <c r="D499" s="448"/>
    </row>
    <row r="500" spans="2:4">
      <c r="B500" s="448"/>
      <c r="C500" s="448"/>
      <c r="D500" s="448"/>
    </row>
    <row r="501" spans="2:4">
      <c r="B501" s="448"/>
      <c r="C501" s="448"/>
      <c r="D501" s="448"/>
    </row>
    <row r="502" spans="2:4">
      <c r="B502" s="448"/>
      <c r="C502" s="448"/>
      <c r="D502" s="448"/>
    </row>
    <row r="503" spans="2:4">
      <c r="B503" s="448"/>
      <c r="C503" s="448"/>
      <c r="D503" s="448"/>
    </row>
    <row r="504" spans="2:4">
      <c r="B504" s="448"/>
      <c r="C504" s="448"/>
      <c r="D504" s="448"/>
    </row>
    <row r="505" spans="2:4">
      <c r="B505" s="448"/>
      <c r="C505" s="448"/>
      <c r="D505" s="448"/>
    </row>
    <row r="506" spans="2:4">
      <c r="B506" s="448"/>
      <c r="C506" s="448"/>
      <c r="D506" s="448"/>
    </row>
    <row r="507" spans="2:4">
      <c r="B507" s="448"/>
      <c r="C507" s="448"/>
      <c r="D507" s="448"/>
    </row>
    <row r="508" spans="2:4">
      <c r="B508" s="448"/>
      <c r="C508" s="448"/>
      <c r="D508" s="448"/>
    </row>
    <row r="509" spans="2:4">
      <c r="B509" s="448"/>
      <c r="C509" s="448"/>
      <c r="D509" s="448"/>
    </row>
    <row r="510" spans="2:4">
      <c r="B510" s="448"/>
      <c r="C510" s="448"/>
      <c r="D510" s="448"/>
    </row>
    <row r="511" spans="2:4">
      <c r="B511" s="448"/>
      <c r="C511" s="448"/>
      <c r="D511" s="448"/>
    </row>
    <row r="512" spans="2:4">
      <c r="B512" s="448"/>
      <c r="C512" s="448"/>
      <c r="D512" s="448"/>
    </row>
    <row r="513" spans="2:4">
      <c r="B513" s="448"/>
      <c r="C513" s="448"/>
      <c r="D513" s="448"/>
    </row>
    <row r="514" spans="2:4">
      <c r="B514" s="448"/>
      <c r="C514" s="448"/>
      <c r="D514" s="448"/>
    </row>
    <row r="515" spans="2:4">
      <c r="B515" s="448"/>
      <c r="C515" s="448"/>
      <c r="D515" s="448"/>
    </row>
    <row r="516" spans="2:4">
      <c r="B516" s="448"/>
      <c r="C516" s="448"/>
      <c r="D516" s="448"/>
    </row>
    <row r="517" spans="2:4">
      <c r="B517" s="448"/>
      <c r="C517" s="448"/>
      <c r="D517" s="448"/>
    </row>
    <row r="518" spans="2:4">
      <c r="B518" s="448"/>
      <c r="C518" s="448"/>
      <c r="D518" s="448"/>
    </row>
    <row r="519" spans="2:4">
      <c r="B519" s="448"/>
      <c r="C519" s="448"/>
      <c r="D519" s="448"/>
    </row>
    <row r="520" spans="2:4">
      <c r="B520" s="448"/>
      <c r="C520" s="448"/>
      <c r="D520" s="448"/>
    </row>
    <row r="521" spans="2:4">
      <c r="B521" s="448"/>
      <c r="C521" s="448"/>
      <c r="D521" s="448"/>
    </row>
    <row r="522" spans="2:4">
      <c r="B522" s="448"/>
      <c r="C522" s="448"/>
      <c r="D522" s="448"/>
    </row>
    <row r="523" spans="2:4">
      <c r="B523" s="448"/>
      <c r="C523" s="448"/>
      <c r="D523" s="448"/>
    </row>
    <row r="524" spans="2:4">
      <c r="B524" s="448"/>
      <c r="C524" s="448"/>
      <c r="D524" s="448"/>
    </row>
    <row r="525" spans="2:4">
      <c r="B525" s="448"/>
      <c r="C525" s="448"/>
      <c r="D525" s="448"/>
    </row>
    <row r="526" spans="2:4">
      <c r="B526" s="448"/>
      <c r="C526" s="448"/>
      <c r="D526" s="448"/>
    </row>
    <row r="527" spans="2:4">
      <c r="B527" s="448"/>
      <c r="C527" s="448"/>
      <c r="D527" s="448"/>
    </row>
    <row r="528" spans="2:4">
      <c r="B528" s="448"/>
      <c r="C528" s="448"/>
      <c r="D528" s="448"/>
    </row>
    <row r="529" spans="2:4">
      <c r="B529" s="448"/>
      <c r="C529" s="448"/>
      <c r="D529" s="448"/>
    </row>
    <row r="530" spans="2:4">
      <c r="B530" s="448"/>
      <c r="C530" s="448"/>
      <c r="D530" s="448"/>
    </row>
    <row r="531" spans="2:4">
      <c r="B531" s="448"/>
      <c r="C531" s="448"/>
      <c r="D531" s="448"/>
    </row>
    <row r="532" spans="2:4">
      <c r="B532" s="448"/>
      <c r="C532" s="448"/>
      <c r="D532" s="448"/>
    </row>
    <row r="533" spans="2:4">
      <c r="B533" s="448"/>
      <c r="C533" s="448"/>
      <c r="D533" s="448"/>
    </row>
    <row r="534" spans="2:4">
      <c r="B534" s="448"/>
      <c r="C534" s="448"/>
      <c r="D534" s="448"/>
    </row>
    <row r="535" spans="2:4">
      <c r="B535" s="448"/>
      <c r="C535" s="448"/>
      <c r="D535" s="448"/>
    </row>
    <row r="536" spans="2:4">
      <c r="B536" s="448"/>
      <c r="C536" s="448"/>
      <c r="D536" s="448"/>
    </row>
    <row r="537" spans="2:4">
      <c r="B537" s="448"/>
      <c r="C537" s="448"/>
      <c r="D537" s="448"/>
    </row>
    <row r="538" spans="2:4">
      <c r="B538" s="448"/>
      <c r="C538" s="448"/>
      <c r="D538" s="448"/>
    </row>
    <row r="539" spans="2:4">
      <c r="B539" s="448"/>
      <c r="C539" s="448"/>
      <c r="D539" s="448"/>
    </row>
    <row r="540" spans="2:4">
      <c r="B540" s="448"/>
      <c r="C540" s="448"/>
      <c r="D540" s="448"/>
    </row>
    <row r="541" spans="2:4">
      <c r="B541" s="448"/>
      <c r="C541" s="448"/>
      <c r="D541" s="448"/>
    </row>
    <row r="542" spans="2:4">
      <c r="B542" s="448"/>
      <c r="C542" s="448"/>
      <c r="D542" s="448"/>
    </row>
    <row r="543" spans="2:4">
      <c r="B543" s="448"/>
      <c r="C543" s="448"/>
      <c r="D543" s="448"/>
    </row>
    <row r="544" spans="2:4">
      <c r="B544" s="448"/>
      <c r="C544" s="448"/>
      <c r="D544" s="448"/>
    </row>
    <row r="545" spans="2:4">
      <c r="B545" s="448"/>
      <c r="C545" s="448"/>
      <c r="D545" s="448"/>
    </row>
    <row r="546" spans="2:4">
      <c r="B546" s="448"/>
      <c r="C546" s="448"/>
      <c r="D546" s="448"/>
    </row>
    <row r="547" spans="2:4">
      <c r="B547" s="448"/>
      <c r="C547" s="448"/>
      <c r="D547" s="448"/>
    </row>
    <row r="548" spans="2:4">
      <c r="B548" s="448"/>
      <c r="C548" s="448"/>
      <c r="D548" s="448"/>
    </row>
    <row r="549" spans="2:4">
      <c r="B549" s="448"/>
      <c r="C549" s="448"/>
      <c r="D549" s="448"/>
    </row>
    <row r="550" spans="2:4">
      <c r="B550" s="448"/>
      <c r="C550" s="448"/>
      <c r="D550" s="448"/>
    </row>
    <row r="551" spans="2:4">
      <c r="B551" s="448"/>
      <c r="C551" s="448"/>
      <c r="D551" s="448"/>
    </row>
    <row r="552" spans="2:4">
      <c r="B552" s="448"/>
      <c r="C552" s="448"/>
      <c r="D552" s="448"/>
    </row>
    <row r="553" spans="2:4">
      <c r="B553" s="448"/>
      <c r="C553" s="448"/>
      <c r="D553" s="448"/>
    </row>
    <row r="554" spans="2:4">
      <c r="B554" s="448"/>
      <c r="C554" s="448"/>
      <c r="D554" s="448"/>
    </row>
    <row r="555" spans="2:4">
      <c r="B555" s="448"/>
      <c r="C555" s="448"/>
      <c r="D555" s="448"/>
    </row>
    <row r="556" spans="2:4">
      <c r="B556" s="448"/>
      <c r="C556" s="448"/>
      <c r="D556" s="448"/>
    </row>
    <row r="557" spans="2:4">
      <c r="B557" s="448"/>
      <c r="C557" s="448"/>
      <c r="D557" s="448"/>
    </row>
    <row r="558" spans="2:4">
      <c r="B558" s="448"/>
      <c r="C558" s="448"/>
      <c r="D558" s="448"/>
    </row>
    <row r="559" spans="2:4">
      <c r="B559" s="448"/>
      <c r="C559" s="448"/>
      <c r="D559" s="448"/>
    </row>
    <row r="560" spans="2:4">
      <c r="B560" s="448"/>
      <c r="C560" s="448"/>
      <c r="D560" s="448"/>
    </row>
    <row r="561" spans="2:4">
      <c r="B561" s="448"/>
      <c r="C561" s="448"/>
      <c r="D561" s="448"/>
    </row>
    <row r="562" spans="2:4">
      <c r="B562" s="448"/>
      <c r="C562" s="448"/>
      <c r="D562" s="448"/>
    </row>
    <row r="563" spans="2:4">
      <c r="B563" s="448"/>
      <c r="C563" s="448"/>
      <c r="D563" s="448"/>
    </row>
    <row r="564" spans="2:4">
      <c r="B564" s="448"/>
      <c r="C564" s="448"/>
      <c r="D564" s="448"/>
    </row>
    <row r="565" spans="2:4">
      <c r="B565" s="448"/>
      <c r="C565" s="448"/>
      <c r="D565" s="448"/>
    </row>
    <row r="566" spans="2:4">
      <c r="B566" s="448"/>
      <c r="C566" s="448"/>
      <c r="D566" s="448"/>
    </row>
    <row r="567" spans="2:4">
      <c r="B567" s="448"/>
      <c r="C567" s="448"/>
      <c r="D567" s="448"/>
    </row>
    <row r="568" spans="2:4">
      <c r="B568" s="448"/>
      <c r="C568" s="448"/>
      <c r="D568" s="448"/>
    </row>
    <row r="569" spans="2:4">
      <c r="B569" s="448"/>
      <c r="C569" s="448"/>
      <c r="D569" s="448"/>
    </row>
    <row r="570" spans="2:4">
      <c r="B570" s="448"/>
      <c r="C570" s="448"/>
      <c r="D570" s="448"/>
    </row>
    <row r="571" spans="2:4">
      <c r="B571" s="448"/>
      <c r="C571" s="448"/>
      <c r="D571" s="448"/>
    </row>
    <row r="572" spans="2:4">
      <c r="B572" s="448"/>
      <c r="C572" s="448"/>
      <c r="D572" s="448"/>
    </row>
    <row r="573" spans="2:4">
      <c r="B573" s="448"/>
      <c r="C573" s="448"/>
      <c r="D573" s="448"/>
    </row>
    <row r="574" spans="2:4">
      <c r="B574" s="448"/>
      <c r="C574" s="448"/>
      <c r="D574" s="448"/>
    </row>
    <row r="575" spans="2:4">
      <c r="B575" s="448"/>
      <c r="C575" s="448"/>
      <c r="D575" s="448"/>
    </row>
    <row r="576" spans="2:4">
      <c r="B576" s="448"/>
      <c r="C576" s="448"/>
      <c r="D576" s="448"/>
    </row>
    <row r="577" spans="2:4">
      <c r="B577" s="448"/>
      <c r="C577" s="448"/>
      <c r="D577" s="448"/>
    </row>
    <row r="578" spans="2:4">
      <c r="B578" s="448"/>
      <c r="C578" s="448"/>
      <c r="D578" s="448"/>
    </row>
    <row r="579" spans="2:4">
      <c r="B579" s="448"/>
      <c r="C579" s="448"/>
      <c r="D579" s="448"/>
    </row>
    <row r="580" spans="2:4">
      <c r="B580" s="448"/>
      <c r="C580" s="448"/>
      <c r="D580" s="448"/>
    </row>
    <row r="581" spans="2:4">
      <c r="B581" s="448"/>
      <c r="C581" s="448"/>
      <c r="D581" s="448"/>
    </row>
    <row r="582" spans="2:4">
      <c r="B582" s="448"/>
      <c r="C582" s="448"/>
      <c r="D582" s="448"/>
    </row>
    <row r="583" spans="2:4">
      <c r="B583" s="448"/>
      <c r="C583" s="448"/>
      <c r="D583" s="448"/>
    </row>
    <row r="584" spans="2:4">
      <c r="B584" s="448"/>
      <c r="C584" s="448"/>
      <c r="D584" s="448"/>
    </row>
    <row r="585" spans="2:4">
      <c r="B585" s="448"/>
      <c r="C585" s="448"/>
      <c r="D585" s="448"/>
    </row>
    <row r="586" spans="2:4">
      <c r="B586" s="448"/>
      <c r="C586" s="448"/>
      <c r="D586" s="448"/>
    </row>
    <row r="587" spans="2:4">
      <c r="B587" s="448"/>
      <c r="C587" s="448"/>
      <c r="D587" s="448"/>
    </row>
    <row r="588" spans="2:4">
      <c r="B588" s="448"/>
      <c r="C588" s="448"/>
      <c r="D588" s="448"/>
    </row>
    <row r="589" spans="2:4">
      <c r="B589" s="448"/>
      <c r="C589" s="448"/>
      <c r="D589" s="448"/>
    </row>
    <row r="590" spans="2:4">
      <c r="B590" s="448"/>
      <c r="C590" s="448"/>
      <c r="D590" s="448"/>
    </row>
    <row r="591" spans="2:4">
      <c r="B591" s="448"/>
      <c r="C591" s="448"/>
      <c r="D591" s="448"/>
    </row>
    <row r="592" spans="2:4">
      <c r="B592" s="448"/>
      <c r="C592" s="448"/>
      <c r="D592" s="448"/>
    </row>
    <row r="593" spans="2:4">
      <c r="B593" s="448"/>
      <c r="C593" s="448"/>
      <c r="D593" s="448"/>
    </row>
    <row r="594" spans="2:4">
      <c r="B594" s="448"/>
      <c r="C594" s="448"/>
      <c r="D594" s="448"/>
    </row>
    <row r="595" spans="2:4">
      <c r="B595" s="448"/>
      <c r="C595" s="448"/>
      <c r="D595" s="448"/>
    </row>
    <row r="596" spans="2:4">
      <c r="B596" s="448"/>
      <c r="C596" s="448"/>
      <c r="D596" s="448"/>
    </row>
    <row r="597" spans="2:4">
      <c r="B597" s="448"/>
      <c r="C597" s="448"/>
      <c r="D597" s="448"/>
    </row>
    <row r="598" spans="2:4">
      <c r="B598" s="448"/>
      <c r="C598" s="448"/>
      <c r="D598" s="448"/>
    </row>
    <row r="599" spans="2:4">
      <c r="B599" s="448"/>
      <c r="C599" s="448"/>
      <c r="D599" s="448"/>
    </row>
    <row r="600" spans="2:4">
      <c r="B600" s="448"/>
      <c r="C600" s="448"/>
      <c r="D600" s="448"/>
    </row>
    <row r="601" spans="2:4">
      <c r="B601" s="448"/>
      <c r="C601" s="448"/>
      <c r="D601" s="448"/>
    </row>
    <row r="602" spans="2:4">
      <c r="B602" s="448"/>
      <c r="C602" s="448"/>
      <c r="D602" s="448"/>
    </row>
    <row r="603" spans="2:4">
      <c r="B603" s="448"/>
      <c r="C603" s="448"/>
      <c r="D603" s="448"/>
    </row>
    <row r="604" spans="2:4">
      <c r="B604" s="448"/>
      <c r="C604" s="448"/>
      <c r="D604" s="448"/>
    </row>
    <row r="605" spans="2:4">
      <c r="B605" s="448"/>
      <c r="C605" s="448"/>
      <c r="D605" s="448"/>
    </row>
    <row r="606" spans="2:4">
      <c r="B606" s="448"/>
      <c r="C606" s="448"/>
      <c r="D606" s="448"/>
    </row>
    <row r="607" spans="2:4">
      <c r="B607" s="448"/>
      <c r="C607" s="448"/>
      <c r="D607" s="448"/>
    </row>
    <row r="608" spans="2:4">
      <c r="B608" s="448"/>
      <c r="C608" s="448"/>
      <c r="D608" s="448"/>
    </row>
    <row r="609" spans="2:4">
      <c r="B609" s="448"/>
      <c r="C609" s="448"/>
      <c r="D609" s="448"/>
    </row>
    <row r="610" spans="2:4">
      <c r="B610" s="448"/>
      <c r="C610" s="448"/>
      <c r="D610" s="448"/>
    </row>
    <row r="611" spans="2:4">
      <c r="B611" s="448"/>
      <c r="C611" s="448"/>
      <c r="D611" s="448"/>
    </row>
    <row r="612" spans="2:4">
      <c r="B612" s="448"/>
      <c r="C612" s="448"/>
      <c r="D612" s="448"/>
    </row>
    <row r="613" spans="2:4">
      <c r="B613" s="448"/>
      <c r="C613" s="448"/>
      <c r="D613" s="448"/>
    </row>
    <row r="614" spans="2:4">
      <c r="B614" s="448"/>
      <c r="C614" s="448"/>
      <c r="D614" s="448"/>
    </row>
    <row r="615" spans="2:4">
      <c r="B615" s="448"/>
      <c r="C615" s="448"/>
      <c r="D615" s="448"/>
    </row>
    <row r="616" spans="2:4">
      <c r="B616" s="448"/>
      <c r="C616" s="448"/>
      <c r="D616" s="448"/>
    </row>
    <row r="617" spans="2:4">
      <c r="B617" s="448"/>
      <c r="C617" s="448"/>
      <c r="D617" s="448"/>
    </row>
    <row r="618" spans="2:4">
      <c r="B618" s="448"/>
      <c r="C618" s="448"/>
      <c r="D618" s="448"/>
    </row>
    <row r="619" spans="2:4">
      <c r="B619" s="448"/>
      <c r="C619" s="448"/>
      <c r="D619" s="448"/>
    </row>
    <row r="620" spans="2:4">
      <c r="B620" s="448"/>
      <c r="C620" s="448"/>
      <c r="D620" s="448"/>
    </row>
    <row r="621" spans="2:4">
      <c r="B621" s="448"/>
      <c r="C621" s="448"/>
      <c r="D621" s="448"/>
    </row>
    <row r="622" spans="2:4">
      <c r="B622" s="448"/>
      <c r="C622" s="448"/>
      <c r="D622" s="448"/>
    </row>
    <row r="623" spans="2:4">
      <c r="B623" s="448"/>
      <c r="C623" s="448"/>
      <c r="D623" s="448"/>
    </row>
    <row r="624" spans="2:4">
      <c r="B624" s="448"/>
      <c r="C624" s="448"/>
      <c r="D624" s="448"/>
    </row>
    <row r="625" spans="2:4">
      <c r="B625" s="448"/>
      <c r="C625" s="448"/>
      <c r="D625" s="448"/>
    </row>
    <row r="626" spans="2:4">
      <c r="B626" s="448"/>
      <c r="C626" s="448"/>
      <c r="D626" s="448"/>
    </row>
    <row r="627" spans="2:4">
      <c r="B627" s="448"/>
      <c r="C627" s="448"/>
      <c r="D627" s="448"/>
    </row>
    <row r="628" spans="2:4">
      <c r="B628" s="448"/>
      <c r="C628" s="448"/>
      <c r="D628" s="448"/>
    </row>
    <row r="629" spans="2:4">
      <c r="B629" s="448"/>
      <c r="C629" s="448"/>
      <c r="D629" s="448"/>
    </row>
    <row r="630" spans="2:4">
      <c r="B630" s="448"/>
      <c r="C630" s="448"/>
      <c r="D630" s="448"/>
    </row>
    <row r="631" spans="2:4">
      <c r="B631" s="448"/>
      <c r="C631" s="448"/>
      <c r="D631" s="448"/>
    </row>
    <row r="632" spans="2:4">
      <c r="B632" s="448"/>
      <c r="C632" s="448"/>
      <c r="D632" s="448"/>
    </row>
    <row r="633" spans="2:4">
      <c r="B633" s="448"/>
      <c r="C633" s="448"/>
      <c r="D633" s="448"/>
    </row>
    <row r="634" spans="2:4">
      <c r="B634" s="448"/>
      <c r="C634" s="448"/>
      <c r="D634" s="448"/>
    </row>
    <row r="635" spans="2:4">
      <c r="B635" s="448"/>
      <c r="C635" s="448"/>
      <c r="D635" s="448"/>
    </row>
    <row r="636" spans="2:4">
      <c r="B636" s="448"/>
      <c r="C636" s="448"/>
      <c r="D636" s="448"/>
    </row>
    <row r="637" spans="2:4">
      <c r="B637" s="448"/>
      <c r="C637" s="448"/>
      <c r="D637" s="448"/>
    </row>
    <row r="638" spans="2:4">
      <c r="B638" s="448"/>
      <c r="C638" s="448"/>
      <c r="D638" s="448"/>
    </row>
    <row r="639" spans="2:4">
      <c r="B639" s="448"/>
      <c r="C639" s="448"/>
      <c r="D639" s="448"/>
    </row>
    <row r="640" spans="2:4">
      <c r="B640" s="448"/>
      <c r="C640" s="448"/>
      <c r="D640" s="448"/>
    </row>
    <row r="641" spans="2:4">
      <c r="B641" s="448"/>
      <c r="C641" s="448"/>
      <c r="D641" s="448"/>
    </row>
    <row r="642" spans="2:4">
      <c r="B642" s="448"/>
      <c r="C642" s="448"/>
      <c r="D642" s="448"/>
    </row>
    <row r="643" spans="2:4">
      <c r="B643" s="448"/>
      <c r="C643" s="448"/>
      <c r="D643" s="448"/>
    </row>
    <row r="644" spans="2:4">
      <c r="B644" s="448"/>
      <c r="C644" s="448"/>
      <c r="D644" s="448"/>
    </row>
    <row r="645" spans="2:4">
      <c r="B645" s="448"/>
      <c r="C645" s="448"/>
      <c r="D645" s="448"/>
    </row>
    <row r="646" spans="2:4">
      <c r="B646" s="448"/>
      <c r="C646" s="448"/>
      <c r="D646" s="448"/>
    </row>
    <row r="647" spans="2:4">
      <c r="B647" s="448"/>
      <c r="C647" s="448"/>
      <c r="D647" s="448"/>
    </row>
    <row r="648" spans="2:4">
      <c r="B648" s="448"/>
      <c r="C648" s="448"/>
      <c r="D648" s="448"/>
    </row>
    <row r="649" spans="2:4">
      <c r="B649" s="448"/>
      <c r="C649" s="448"/>
      <c r="D649" s="448"/>
    </row>
    <row r="650" spans="2:4">
      <c r="B650" s="448"/>
      <c r="C650" s="448"/>
      <c r="D650" s="448"/>
    </row>
    <row r="651" spans="2:4">
      <c r="B651" s="448"/>
      <c r="C651" s="448"/>
      <c r="D651" s="448"/>
    </row>
    <row r="652" spans="2:4">
      <c r="B652" s="448"/>
      <c r="C652" s="448"/>
      <c r="D652" s="448"/>
    </row>
    <row r="653" spans="2:4">
      <c r="B653" s="448"/>
      <c r="C653" s="448"/>
      <c r="D653" s="448"/>
    </row>
    <row r="654" spans="2:4">
      <c r="B654" s="448"/>
      <c r="C654" s="448"/>
      <c r="D654" s="448"/>
    </row>
    <row r="655" spans="2:4">
      <c r="B655" s="448"/>
      <c r="C655" s="448"/>
      <c r="D655" s="448"/>
    </row>
    <row r="656" spans="2:4">
      <c r="B656" s="448"/>
      <c r="C656" s="448"/>
      <c r="D656" s="448"/>
    </row>
    <row r="657" spans="2:4">
      <c r="B657" s="448"/>
      <c r="C657" s="448"/>
      <c r="D657" s="448"/>
    </row>
    <row r="658" spans="2:4">
      <c r="B658" s="448"/>
      <c r="C658" s="448"/>
      <c r="D658" s="448"/>
    </row>
    <row r="659" spans="2:4">
      <c r="B659" s="448"/>
      <c r="C659" s="448"/>
      <c r="D659" s="448"/>
    </row>
    <row r="660" spans="2:4">
      <c r="B660" s="448"/>
      <c r="C660" s="448"/>
      <c r="D660" s="448"/>
    </row>
    <row r="661" spans="2:4">
      <c r="B661" s="448"/>
      <c r="C661" s="448"/>
      <c r="D661" s="448"/>
    </row>
    <row r="662" spans="2:4">
      <c r="B662" s="448"/>
      <c r="C662" s="448"/>
      <c r="D662" s="448"/>
    </row>
    <row r="663" spans="2:4">
      <c r="B663" s="448"/>
      <c r="C663" s="448"/>
      <c r="D663" s="448"/>
    </row>
    <row r="664" spans="2:4">
      <c r="B664" s="448"/>
      <c r="C664" s="448"/>
      <c r="D664" s="448"/>
    </row>
    <row r="665" spans="2:4">
      <c r="B665" s="448"/>
      <c r="C665" s="448"/>
      <c r="D665" s="448"/>
    </row>
    <row r="666" spans="2:4">
      <c r="B666" s="448"/>
      <c r="C666" s="448"/>
      <c r="D666" s="448"/>
    </row>
    <row r="667" spans="2:4">
      <c r="B667" s="448"/>
      <c r="C667" s="448"/>
      <c r="D667" s="448"/>
    </row>
    <row r="668" spans="2:4">
      <c r="B668" s="448"/>
      <c r="C668" s="448"/>
      <c r="D668" s="448"/>
    </row>
    <row r="669" spans="2:4">
      <c r="B669" s="448"/>
      <c r="C669" s="448"/>
      <c r="D669" s="448"/>
    </row>
    <row r="670" spans="2:4">
      <c r="B670" s="448"/>
      <c r="C670" s="448"/>
      <c r="D670" s="448"/>
    </row>
    <row r="671" spans="2:4">
      <c r="B671" s="448"/>
      <c r="C671" s="448"/>
      <c r="D671" s="448"/>
    </row>
    <row r="672" spans="2:4">
      <c r="B672" s="448"/>
      <c r="C672" s="448"/>
      <c r="D672" s="448"/>
    </row>
    <row r="673" spans="2:4">
      <c r="B673" s="448"/>
      <c r="C673" s="448"/>
      <c r="D673" s="448"/>
    </row>
    <row r="674" spans="2:4">
      <c r="B674" s="448"/>
      <c r="C674" s="448"/>
      <c r="D674" s="448"/>
    </row>
    <row r="675" spans="2:4">
      <c r="B675" s="448"/>
      <c r="C675" s="448"/>
      <c r="D675" s="448"/>
    </row>
    <row r="676" spans="2:4">
      <c r="B676" s="448"/>
      <c r="C676" s="448"/>
      <c r="D676" s="448"/>
    </row>
    <row r="677" spans="2:4">
      <c r="B677" s="448"/>
      <c r="C677" s="448"/>
      <c r="D677" s="448"/>
    </row>
    <row r="678" spans="2:4">
      <c r="B678" s="448"/>
      <c r="C678" s="448"/>
      <c r="D678" s="448"/>
    </row>
    <row r="679" spans="2:4">
      <c r="B679" s="448"/>
      <c r="C679" s="448"/>
      <c r="D679" s="448"/>
    </row>
    <row r="680" spans="2:4">
      <c r="B680" s="448"/>
      <c r="C680" s="448"/>
      <c r="D680" s="448"/>
    </row>
    <row r="681" spans="2:4">
      <c r="B681" s="448"/>
      <c r="C681" s="448"/>
      <c r="D681" s="448"/>
    </row>
    <row r="682" spans="2:4">
      <c r="B682" s="448"/>
      <c r="C682" s="448"/>
      <c r="D682" s="448"/>
    </row>
    <row r="683" spans="2:4">
      <c r="B683" s="448"/>
      <c r="C683" s="448"/>
      <c r="D683" s="448"/>
    </row>
    <row r="684" spans="2:4">
      <c r="B684" s="448"/>
      <c r="C684" s="448"/>
      <c r="D684" s="448"/>
    </row>
    <row r="685" spans="2:4">
      <c r="B685" s="448"/>
      <c r="C685" s="448"/>
      <c r="D685" s="448"/>
    </row>
    <row r="686" spans="2:4">
      <c r="B686" s="448"/>
      <c r="C686" s="448"/>
      <c r="D686" s="448"/>
    </row>
    <row r="687" spans="2:4">
      <c r="B687" s="448"/>
      <c r="C687" s="448"/>
      <c r="D687" s="448"/>
    </row>
    <row r="688" spans="2:4">
      <c r="B688" s="448"/>
      <c r="C688" s="448"/>
      <c r="D688" s="448"/>
    </row>
    <row r="689" spans="2:4">
      <c r="B689" s="448"/>
      <c r="C689" s="448"/>
      <c r="D689" s="448"/>
    </row>
    <row r="690" spans="2:4">
      <c r="B690" s="448"/>
      <c r="C690" s="448"/>
      <c r="D690" s="448"/>
    </row>
    <row r="691" spans="2:4">
      <c r="B691" s="448"/>
      <c r="C691" s="448"/>
      <c r="D691" s="448"/>
    </row>
    <row r="692" spans="2:4">
      <c r="B692" s="448"/>
      <c r="C692" s="448"/>
      <c r="D692" s="448"/>
    </row>
    <row r="693" spans="2:4">
      <c r="B693" s="448"/>
      <c r="C693" s="448"/>
      <c r="D693" s="448"/>
    </row>
    <row r="694" spans="2:4">
      <c r="B694" s="448"/>
      <c r="C694" s="448"/>
      <c r="D694" s="448"/>
    </row>
    <row r="695" spans="2:4">
      <c r="B695" s="448"/>
      <c r="C695" s="448"/>
      <c r="D695" s="448"/>
    </row>
    <row r="696" spans="2:4">
      <c r="B696" s="448"/>
      <c r="C696" s="448"/>
      <c r="D696" s="448"/>
    </row>
    <row r="697" spans="2:4">
      <c r="B697" s="448"/>
      <c r="C697" s="448"/>
      <c r="D697" s="448"/>
    </row>
    <row r="698" spans="2:4">
      <c r="B698" s="448"/>
      <c r="C698" s="448"/>
      <c r="D698" s="448"/>
    </row>
    <row r="699" spans="2:4">
      <c r="B699" s="448"/>
      <c r="C699" s="448"/>
      <c r="D699" s="448"/>
    </row>
    <row r="700" spans="2:4">
      <c r="B700" s="448"/>
      <c r="C700" s="448"/>
      <c r="D700" s="448"/>
    </row>
    <row r="701" spans="2:4">
      <c r="B701" s="448"/>
      <c r="C701" s="448"/>
      <c r="D701" s="448"/>
    </row>
    <row r="702" spans="2:4">
      <c r="B702" s="448"/>
      <c r="C702" s="448"/>
      <c r="D702" s="448"/>
    </row>
    <row r="703" spans="2:4">
      <c r="B703" s="448"/>
      <c r="C703" s="448"/>
      <c r="D703" s="448"/>
    </row>
    <row r="704" spans="2:4">
      <c r="B704" s="448"/>
      <c r="C704" s="448"/>
      <c r="D704" s="448"/>
    </row>
    <row r="705" spans="2:4">
      <c r="B705" s="448"/>
      <c r="C705" s="448"/>
      <c r="D705" s="448"/>
    </row>
    <row r="706" spans="2:4">
      <c r="B706" s="448"/>
      <c r="C706" s="448"/>
      <c r="D706" s="448"/>
    </row>
    <row r="707" spans="2:4">
      <c r="B707" s="448"/>
      <c r="C707" s="448"/>
      <c r="D707" s="448"/>
    </row>
    <row r="708" spans="2:4">
      <c r="B708" s="448"/>
      <c r="C708" s="448"/>
      <c r="D708" s="448"/>
    </row>
    <row r="709" spans="2:4">
      <c r="B709" s="448"/>
      <c r="C709" s="448"/>
      <c r="D709" s="448"/>
    </row>
    <row r="710" spans="2:4">
      <c r="B710" s="448"/>
      <c r="C710" s="448"/>
      <c r="D710" s="448"/>
    </row>
    <row r="711" spans="2:4">
      <c r="B711" s="448"/>
      <c r="C711" s="448"/>
      <c r="D711" s="448"/>
    </row>
    <row r="712" spans="2:4">
      <c r="B712" s="448"/>
      <c r="C712" s="448"/>
      <c r="D712" s="448"/>
    </row>
    <row r="713" spans="2:4">
      <c r="B713" s="448"/>
      <c r="C713" s="448"/>
      <c r="D713" s="448"/>
    </row>
    <row r="714" spans="2:4">
      <c r="B714" s="448"/>
      <c r="C714" s="448"/>
      <c r="D714" s="448"/>
    </row>
    <row r="715" spans="2:4">
      <c r="B715" s="448"/>
      <c r="C715" s="448"/>
      <c r="D715" s="448"/>
    </row>
    <row r="716" spans="2:4">
      <c r="B716" s="448"/>
      <c r="C716" s="448"/>
      <c r="D716" s="448"/>
    </row>
    <row r="717" spans="2:4">
      <c r="B717" s="448"/>
      <c r="C717" s="448"/>
      <c r="D717" s="448"/>
    </row>
    <row r="718" spans="2:4">
      <c r="B718" s="448"/>
      <c r="C718" s="448"/>
      <c r="D718" s="448"/>
    </row>
    <row r="719" spans="2:4">
      <c r="B719" s="448"/>
      <c r="C719" s="448"/>
      <c r="D719" s="448"/>
    </row>
    <row r="720" spans="2:4">
      <c r="B720" s="448"/>
      <c r="C720" s="448"/>
      <c r="D720" s="448"/>
    </row>
    <row r="721" spans="2:4">
      <c r="B721" s="448"/>
      <c r="C721" s="448"/>
      <c r="D721" s="448"/>
    </row>
    <row r="722" spans="2:4">
      <c r="B722" s="448"/>
      <c r="C722" s="448"/>
      <c r="D722" s="448"/>
    </row>
    <row r="723" spans="2:4">
      <c r="B723" s="448"/>
      <c r="C723" s="448"/>
      <c r="D723" s="448"/>
    </row>
    <row r="724" spans="2:4">
      <c r="B724" s="448"/>
      <c r="C724" s="448"/>
      <c r="D724" s="448"/>
    </row>
    <row r="725" spans="2:4">
      <c r="B725" s="448"/>
      <c r="C725" s="448"/>
      <c r="D725" s="448"/>
    </row>
    <row r="726" spans="2:4">
      <c r="B726" s="448"/>
      <c r="C726" s="448"/>
      <c r="D726" s="448"/>
    </row>
    <row r="727" spans="2:4">
      <c r="B727" s="448"/>
      <c r="C727" s="448"/>
      <c r="D727" s="448"/>
    </row>
    <row r="728" spans="2:4">
      <c r="B728" s="448"/>
      <c r="C728" s="448"/>
      <c r="D728" s="448"/>
    </row>
    <row r="729" spans="2:4">
      <c r="B729" s="448"/>
      <c r="C729" s="448"/>
      <c r="D729" s="448"/>
    </row>
    <row r="730" spans="2:4">
      <c r="B730" s="448"/>
      <c r="C730" s="448"/>
      <c r="D730" s="448"/>
    </row>
    <row r="731" spans="2:4">
      <c r="B731" s="448"/>
      <c r="C731" s="448"/>
      <c r="D731" s="448"/>
    </row>
    <row r="732" spans="2:4">
      <c r="B732" s="448"/>
      <c r="C732" s="448"/>
      <c r="D732" s="448"/>
    </row>
    <row r="733" spans="2:4">
      <c r="B733" s="448"/>
      <c r="C733" s="448"/>
      <c r="D733" s="448"/>
    </row>
    <row r="734" spans="2:4">
      <c r="B734" s="448"/>
      <c r="C734" s="448"/>
      <c r="D734" s="448"/>
    </row>
    <row r="735" spans="2:4">
      <c r="B735" s="448"/>
      <c r="C735" s="448"/>
      <c r="D735" s="448"/>
    </row>
    <row r="736" spans="2:4">
      <c r="B736" s="448"/>
      <c r="C736" s="448"/>
      <c r="D736" s="448"/>
    </row>
    <row r="737" spans="2:4">
      <c r="B737" s="448"/>
      <c r="C737" s="448"/>
      <c r="D737" s="448"/>
    </row>
    <row r="738" spans="2:4">
      <c r="B738" s="448"/>
      <c r="C738" s="448"/>
      <c r="D738" s="448"/>
    </row>
    <row r="739" spans="2:4">
      <c r="B739" s="448"/>
      <c r="C739" s="448"/>
      <c r="D739" s="448"/>
    </row>
    <row r="740" spans="2:4">
      <c r="B740" s="448"/>
      <c r="C740" s="448"/>
      <c r="D740" s="448"/>
    </row>
    <row r="741" spans="2:4">
      <c r="B741" s="448"/>
      <c r="C741" s="448"/>
      <c r="D741" s="448"/>
    </row>
    <row r="742" spans="2:4">
      <c r="B742" s="448"/>
      <c r="C742" s="448"/>
      <c r="D742" s="448"/>
    </row>
    <row r="743" spans="2:4">
      <c r="B743" s="448"/>
      <c r="C743" s="448"/>
      <c r="D743" s="448"/>
    </row>
    <row r="744" spans="2:4">
      <c r="B744" s="448"/>
      <c r="C744" s="448"/>
      <c r="D744" s="448"/>
    </row>
    <row r="745" spans="2:4">
      <c r="B745" s="448"/>
      <c r="C745" s="448"/>
      <c r="D745" s="448"/>
    </row>
    <row r="746" spans="2:4">
      <c r="B746" s="448"/>
      <c r="C746" s="448"/>
      <c r="D746" s="448"/>
    </row>
    <row r="747" spans="2:4">
      <c r="B747" s="448"/>
      <c r="C747" s="448"/>
      <c r="D747" s="448"/>
    </row>
    <row r="748" spans="2:4">
      <c r="B748" s="448"/>
      <c r="C748" s="448"/>
      <c r="D748" s="448"/>
    </row>
    <row r="749" spans="2:4">
      <c r="B749" s="448"/>
      <c r="C749" s="448"/>
      <c r="D749" s="448"/>
    </row>
    <row r="750" spans="2:4">
      <c r="B750" s="448"/>
      <c r="C750" s="448"/>
      <c r="D750" s="448"/>
    </row>
    <row r="751" spans="2:4">
      <c r="B751" s="448"/>
      <c r="C751" s="448"/>
      <c r="D751" s="448"/>
    </row>
    <row r="752" spans="2:4">
      <c r="B752" s="448"/>
      <c r="C752" s="448"/>
      <c r="D752" s="448"/>
    </row>
    <row r="753" spans="2:4">
      <c r="B753" s="448"/>
      <c r="C753" s="448"/>
      <c r="D753" s="448"/>
    </row>
    <row r="754" spans="2:4">
      <c r="B754" s="448"/>
      <c r="C754" s="448"/>
      <c r="D754" s="448"/>
    </row>
    <row r="755" spans="2:4">
      <c r="B755" s="448"/>
      <c r="C755" s="448"/>
      <c r="D755" s="448"/>
    </row>
    <row r="756" spans="2:4">
      <c r="B756" s="448"/>
      <c r="C756" s="448"/>
      <c r="D756" s="448"/>
    </row>
    <row r="757" spans="2:4">
      <c r="B757" s="448"/>
      <c r="C757" s="448"/>
      <c r="D757" s="448"/>
    </row>
    <row r="758" spans="2:4">
      <c r="B758" s="448"/>
      <c r="C758" s="448"/>
      <c r="D758" s="448"/>
    </row>
    <row r="759" spans="2:4">
      <c r="B759" s="448"/>
      <c r="C759" s="448"/>
      <c r="D759" s="448"/>
    </row>
    <row r="760" spans="2:4">
      <c r="B760" s="448"/>
      <c r="C760" s="448"/>
      <c r="D760" s="448"/>
    </row>
    <row r="761" spans="2:4">
      <c r="B761" s="448"/>
      <c r="C761" s="448"/>
      <c r="D761" s="448"/>
    </row>
    <row r="762" spans="2:4">
      <c r="B762" s="448"/>
      <c r="C762" s="448"/>
      <c r="D762" s="448"/>
    </row>
    <row r="763" spans="2:4">
      <c r="B763" s="448"/>
      <c r="C763" s="448"/>
      <c r="D763" s="448"/>
    </row>
    <row r="764" spans="2:4">
      <c r="B764" s="448"/>
      <c r="C764" s="448"/>
      <c r="D764" s="448"/>
    </row>
    <row r="765" spans="2:4">
      <c r="B765" s="448"/>
      <c r="C765" s="448"/>
      <c r="D765" s="448"/>
    </row>
    <row r="766" spans="2:4">
      <c r="B766" s="448"/>
      <c r="C766" s="448"/>
      <c r="D766" s="448"/>
    </row>
    <row r="767" spans="2:4">
      <c r="B767" s="448"/>
      <c r="C767" s="448"/>
      <c r="D767" s="448"/>
    </row>
    <row r="768" spans="2:4">
      <c r="B768" s="448"/>
      <c r="C768" s="448"/>
      <c r="D768" s="448"/>
    </row>
    <row r="769" spans="2:4">
      <c r="B769" s="448"/>
      <c r="C769" s="448"/>
      <c r="D769" s="448"/>
    </row>
    <row r="770" spans="2:4">
      <c r="B770" s="448"/>
      <c r="C770" s="448"/>
      <c r="D770" s="448"/>
    </row>
    <row r="771" spans="2:4">
      <c r="B771" s="448"/>
      <c r="C771" s="448"/>
      <c r="D771" s="448"/>
    </row>
    <row r="772" spans="2:4">
      <c r="B772" s="448"/>
      <c r="C772" s="448"/>
      <c r="D772" s="448"/>
    </row>
    <row r="773" spans="2:4">
      <c r="B773" s="448"/>
      <c r="C773" s="448"/>
      <c r="D773" s="448"/>
    </row>
    <row r="774" spans="2:4">
      <c r="B774" s="448"/>
      <c r="C774" s="448"/>
      <c r="D774" s="448"/>
    </row>
    <row r="775" spans="2:4">
      <c r="B775" s="448"/>
      <c r="C775" s="448"/>
      <c r="D775" s="448"/>
    </row>
    <row r="776" spans="2:4">
      <c r="B776" s="448"/>
      <c r="C776" s="448"/>
      <c r="D776" s="448"/>
    </row>
    <row r="777" spans="2:4">
      <c r="B777" s="448"/>
      <c r="C777" s="448"/>
      <c r="D777" s="448"/>
    </row>
    <row r="778" spans="2:4">
      <c r="B778" s="448"/>
      <c r="C778" s="448"/>
      <c r="D778" s="448"/>
    </row>
    <row r="779" spans="2:4">
      <c r="B779" s="448"/>
      <c r="C779" s="448"/>
      <c r="D779" s="448"/>
    </row>
    <row r="780" spans="2:4">
      <c r="B780" s="448"/>
      <c r="C780" s="448"/>
      <c r="D780" s="448"/>
    </row>
    <row r="781" spans="2:4">
      <c r="B781" s="448"/>
      <c r="C781" s="448"/>
      <c r="D781" s="448"/>
    </row>
    <row r="782" spans="2:4">
      <c r="B782" s="448"/>
      <c r="C782" s="448"/>
      <c r="D782" s="448"/>
    </row>
    <row r="783" spans="2:4">
      <c r="B783" s="448"/>
      <c r="C783" s="448"/>
      <c r="D783" s="448"/>
    </row>
    <row r="784" spans="2:4">
      <c r="B784" s="448"/>
      <c r="C784" s="448"/>
      <c r="D784" s="448"/>
    </row>
    <row r="785" spans="2:4">
      <c r="B785" s="448"/>
      <c r="C785" s="448"/>
      <c r="D785" s="448"/>
    </row>
    <row r="786" spans="2:4">
      <c r="B786" s="448"/>
      <c r="C786" s="448"/>
      <c r="D786" s="448"/>
    </row>
    <row r="787" spans="2:4">
      <c r="B787" s="448"/>
      <c r="C787" s="448"/>
      <c r="D787" s="448"/>
    </row>
    <row r="788" spans="2:4">
      <c r="B788" s="448"/>
      <c r="C788" s="448"/>
      <c r="D788" s="448"/>
    </row>
    <row r="789" spans="2:4">
      <c r="B789" s="448"/>
      <c r="C789" s="448"/>
      <c r="D789" s="448"/>
    </row>
    <row r="790" spans="2:4">
      <c r="B790" s="448"/>
      <c r="C790" s="448"/>
      <c r="D790" s="448"/>
    </row>
    <row r="791" spans="2:4">
      <c r="B791" s="448"/>
      <c r="C791" s="448"/>
      <c r="D791" s="448"/>
    </row>
    <row r="792" spans="2:4">
      <c r="B792" s="448"/>
      <c r="C792" s="448"/>
      <c r="D792" s="448"/>
    </row>
    <row r="793" spans="2:4">
      <c r="B793" s="448"/>
      <c r="C793" s="448"/>
      <c r="D793" s="448"/>
    </row>
    <row r="794" spans="2:4">
      <c r="B794" s="448"/>
      <c r="C794" s="448"/>
      <c r="D794" s="448"/>
    </row>
    <row r="795" spans="2:4">
      <c r="B795" s="448"/>
      <c r="C795" s="448"/>
      <c r="D795" s="448"/>
    </row>
    <row r="796" spans="2:4">
      <c r="B796" s="448"/>
      <c r="C796" s="448"/>
      <c r="D796" s="448"/>
    </row>
    <row r="797" spans="2:4">
      <c r="B797" s="448"/>
      <c r="C797" s="448"/>
      <c r="D797" s="448"/>
    </row>
    <row r="798" spans="2:4">
      <c r="B798" s="448"/>
      <c r="C798" s="448"/>
      <c r="D798" s="448"/>
    </row>
    <row r="799" spans="2:4">
      <c r="B799" s="448"/>
      <c r="C799" s="448"/>
      <c r="D799" s="448"/>
    </row>
    <row r="800" spans="2:4">
      <c r="B800" s="448"/>
      <c r="C800" s="448"/>
      <c r="D800" s="448"/>
    </row>
    <row r="801" spans="2:4">
      <c r="B801" s="448"/>
      <c r="C801" s="448"/>
      <c r="D801" s="448"/>
    </row>
    <row r="802" spans="2:4">
      <c r="B802" s="448"/>
      <c r="C802" s="448"/>
      <c r="D802" s="448"/>
    </row>
  </sheetData>
  <mergeCells count="3">
    <mergeCell ref="B27:I27"/>
    <mergeCell ref="B29:I29"/>
    <mergeCell ref="F52:H52"/>
  </mergeCells>
  <pageMargins left="0.39370078740157483" right="0" top="0.39370078740157483" bottom="0.59055118110236227" header="0.51181102362204722" footer="0.51181102362204722"/>
  <pageSetup paperSize="9" scale="95" orientation="portrait" r:id="rId1"/>
  <headerFooter alignWithMargins="0">
    <oddFooter>&amp;CPage &amp;P</oddFooter>
  </headerFooter>
  <drawing r:id="rId2"/>
</worksheet>
</file>

<file path=xl/worksheets/sheet41.xml><?xml version="1.0" encoding="utf-8"?>
<worksheet xmlns="http://schemas.openxmlformats.org/spreadsheetml/2006/main" xmlns:r="http://schemas.openxmlformats.org/officeDocument/2006/relationships">
  <sheetPr codeName="Feuil43"/>
  <dimension ref="A1:AA236"/>
  <sheetViews>
    <sheetView showZeros="0" topLeftCell="B1" workbookViewId="0">
      <selection activeCell="B2" sqref="B2"/>
    </sheetView>
  </sheetViews>
  <sheetFormatPr baseColWidth="10" defaultColWidth="10.28515625" defaultRowHeight="11.45" customHeight="1"/>
  <cols>
    <col min="1" max="1" width="10.7109375" style="107" hidden="1" customWidth="1"/>
    <col min="2" max="2" width="42.5703125" style="107" customWidth="1"/>
    <col min="3" max="4" width="16" style="107" customWidth="1"/>
    <col min="5" max="5" width="16" style="113" customWidth="1"/>
    <col min="6" max="6" width="6.5703125" style="107" customWidth="1"/>
    <col min="7" max="7" width="23.5703125" style="498" hidden="1" customWidth="1"/>
    <col min="8" max="9" width="4.85546875" style="498" hidden="1" customWidth="1"/>
    <col min="10" max="10" width="3.28515625" style="499" hidden="1" customWidth="1"/>
    <col min="11" max="11" width="2.28515625" style="629" hidden="1" customWidth="1"/>
    <col min="12" max="14" width="4.85546875" style="498" hidden="1" customWidth="1"/>
    <col min="15" max="15" width="5" style="498" hidden="1" customWidth="1"/>
    <col min="16" max="16" width="4.42578125" style="107" hidden="1" customWidth="1"/>
    <col min="17" max="17" width="5.5703125" style="107" hidden="1" customWidth="1"/>
    <col min="18" max="18" width="3.42578125" style="107" hidden="1" customWidth="1"/>
    <col min="19" max="19" width="10.28515625" style="107" hidden="1" customWidth="1"/>
    <col min="20" max="20" width="6.85546875" style="107" hidden="1" customWidth="1"/>
    <col min="21" max="21" width="9" style="107" hidden="1" customWidth="1"/>
    <col min="22" max="26" width="0" style="107" hidden="1" customWidth="1"/>
    <col min="27" max="16384" width="10.28515625" style="107"/>
  </cols>
  <sheetData>
    <row r="1" spans="1:27" ht="11.45" customHeight="1">
      <c r="B1" s="922" t="s">
        <v>909</v>
      </c>
      <c r="C1" s="923"/>
      <c r="D1" s="923"/>
      <c r="E1" s="924"/>
    </row>
    <row r="2" spans="1:27" ht="11.45" customHeight="1">
      <c r="B2" s="628"/>
      <c r="C2" s="628"/>
      <c r="D2" s="628"/>
      <c r="E2" s="674" t="s">
        <v>910</v>
      </c>
    </row>
    <row r="3" spans="1:27" ht="4.5" customHeight="1">
      <c r="A3" s="107" t="s">
        <v>698</v>
      </c>
      <c r="B3" s="108"/>
      <c r="C3" s="652"/>
      <c r="D3" s="652"/>
      <c r="E3" s="652"/>
    </row>
    <row r="4" spans="1:27" ht="40.5" customHeight="1">
      <c r="B4" s="110" t="s">
        <v>155</v>
      </c>
      <c r="C4" s="565" t="s">
        <v>856</v>
      </c>
      <c r="D4" s="1677" t="s">
        <v>857</v>
      </c>
      <c r="E4" s="565" t="s">
        <v>911</v>
      </c>
      <c r="G4" s="479" t="s">
        <v>155</v>
      </c>
      <c r="H4" s="480" t="s">
        <v>137</v>
      </c>
      <c r="I4" s="481" t="s">
        <v>138</v>
      </c>
      <c r="J4" s="481" t="s">
        <v>361</v>
      </c>
      <c r="L4" s="481" t="s">
        <v>464</v>
      </c>
      <c r="M4" s="481" t="s">
        <v>542</v>
      </c>
      <c r="N4" s="481" t="s">
        <v>139</v>
      </c>
      <c r="O4" s="481" t="s">
        <v>140</v>
      </c>
      <c r="P4" s="630"/>
      <c r="Q4" s="481" t="s">
        <v>849</v>
      </c>
      <c r="R4" s="481" t="s">
        <v>850</v>
      </c>
      <c r="S4" s="481" t="s">
        <v>543</v>
      </c>
      <c r="T4" s="480" t="s">
        <v>141</v>
      </c>
      <c r="U4" s="480" t="s">
        <v>851</v>
      </c>
      <c r="V4" s="492" t="s">
        <v>852</v>
      </c>
      <c r="W4" s="492" t="s">
        <v>853</v>
      </c>
      <c r="X4" s="631" t="s">
        <v>854</v>
      </c>
      <c r="Y4" s="632"/>
      <c r="Z4" s="633" t="s">
        <v>855</v>
      </c>
      <c r="AA4" s="498"/>
    </row>
    <row r="5" spans="1:27" ht="11.45" customHeight="1">
      <c r="A5" s="107" t="s">
        <v>224</v>
      </c>
      <c r="B5" s="653" t="s">
        <v>467</v>
      </c>
      <c r="C5" s="1693">
        <v>3070</v>
      </c>
      <c r="D5" s="1693">
        <v>503</v>
      </c>
      <c r="E5" s="1694">
        <v>3573</v>
      </c>
      <c r="G5" s="479" t="s">
        <v>721</v>
      </c>
      <c r="H5" s="482"/>
      <c r="I5" s="479">
        <v>1</v>
      </c>
      <c r="J5" s="483" t="s">
        <v>523</v>
      </c>
      <c r="K5" s="629">
        <v>1</v>
      </c>
      <c r="L5" s="479">
        <v>10</v>
      </c>
      <c r="M5" s="479">
        <v>43</v>
      </c>
      <c r="N5" s="479">
        <v>35</v>
      </c>
      <c r="O5" s="484">
        <f>SUM(L5:N5)</f>
        <v>88</v>
      </c>
      <c r="P5" s="630"/>
      <c r="Q5" s="479">
        <v>5</v>
      </c>
      <c r="R5" s="479">
        <v>33</v>
      </c>
      <c r="S5" s="479">
        <v>2</v>
      </c>
      <c r="T5" s="482">
        <v>120</v>
      </c>
      <c r="U5" s="486">
        <f>SUM(Q5:T5)+O5</f>
        <v>248</v>
      </c>
      <c r="V5" s="479">
        <v>1910</v>
      </c>
      <c r="W5" s="479">
        <v>150</v>
      </c>
      <c r="X5" s="482"/>
      <c r="Y5" s="632">
        <v>1</v>
      </c>
      <c r="Z5" s="633" t="s">
        <v>425</v>
      </c>
      <c r="AA5" s="498"/>
    </row>
    <row r="6" spans="1:27" ht="11.45" customHeight="1">
      <c r="A6" s="107" t="s">
        <v>225</v>
      </c>
      <c r="B6" s="373" t="s">
        <v>468</v>
      </c>
      <c r="C6" s="1695">
        <v>592</v>
      </c>
      <c r="D6" s="1695">
        <v>82</v>
      </c>
      <c r="E6" s="1696">
        <v>674</v>
      </c>
      <c r="G6" s="479" t="s">
        <v>468</v>
      </c>
      <c r="H6" s="482"/>
      <c r="I6" s="479"/>
      <c r="J6" s="483" t="s">
        <v>523</v>
      </c>
      <c r="K6" s="629">
        <v>1</v>
      </c>
      <c r="L6" s="484">
        <v>4</v>
      </c>
      <c r="M6" s="484">
        <v>13</v>
      </c>
      <c r="N6" s="484">
        <v>24</v>
      </c>
      <c r="O6" s="484">
        <f t="shared" ref="O6:O68" si="0">SUM(L6:N6)</f>
        <v>41</v>
      </c>
      <c r="P6" s="630"/>
      <c r="Q6" s="489"/>
      <c r="R6" s="479">
        <v>4</v>
      </c>
      <c r="S6" s="479">
        <v>1</v>
      </c>
      <c r="T6" s="482">
        <v>6</v>
      </c>
      <c r="U6" s="486">
        <f t="shared" ref="U6:U68" si="1">SUM(Q6:T6)+O6</f>
        <v>52</v>
      </c>
      <c r="V6" s="479">
        <v>307</v>
      </c>
      <c r="W6" s="479">
        <v>61</v>
      </c>
      <c r="X6" s="482"/>
      <c r="Y6" s="632">
        <v>1</v>
      </c>
      <c r="Z6" s="633"/>
      <c r="AA6" s="498"/>
    </row>
    <row r="7" spans="1:27" ht="11.45" customHeight="1">
      <c r="A7" s="107" t="s">
        <v>226</v>
      </c>
      <c r="B7" s="373" t="s">
        <v>469</v>
      </c>
      <c r="C7" s="1695">
        <v>0</v>
      </c>
      <c r="D7" s="1695">
        <v>0</v>
      </c>
      <c r="E7" s="1696">
        <v>0</v>
      </c>
      <c r="G7" s="479" t="s">
        <v>469</v>
      </c>
      <c r="H7" s="482"/>
      <c r="I7" s="479"/>
      <c r="J7" s="483" t="s">
        <v>523</v>
      </c>
      <c r="K7" s="629">
        <v>1</v>
      </c>
      <c r="L7" s="484">
        <v>1</v>
      </c>
      <c r="M7" s="484">
        <v>4</v>
      </c>
      <c r="N7" s="484">
        <v>4</v>
      </c>
      <c r="O7" s="484">
        <f t="shared" si="0"/>
        <v>9</v>
      </c>
      <c r="P7" s="630"/>
      <c r="Q7" s="489"/>
      <c r="R7" s="489"/>
      <c r="S7" s="489"/>
      <c r="T7" s="482">
        <v>16</v>
      </c>
      <c r="U7" s="634">
        <f t="shared" si="1"/>
        <v>25</v>
      </c>
      <c r="V7" s="479"/>
      <c r="W7" s="479"/>
      <c r="X7" s="482"/>
      <c r="Y7" s="632">
        <v>1</v>
      </c>
      <c r="Z7" s="633">
        <v>1</v>
      </c>
      <c r="AA7" s="498"/>
    </row>
    <row r="8" spans="1:27" ht="11.45" customHeight="1">
      <c r="A8" s="107" t="s">
        <v>227</v>
      </c>
      <c r="B8" s="655" t="s">
        <v>754</v>
      </c>
      <c r="C8" s="1697">
        <v>181</v>
      </c>
      <c r="D8" s="1697">
        <v>3</v>
      </c>
      <c r="E8" s="1698">
        <v>184</v>
      </c>
      <c r="G8" s="479" t="s">
        <v>754</v>
      </c>
      <c r="H8" s="482"/>
      <c r="I8" s="479"/>
      <c r="J8" s="483" t="s">
        <v>523</v>
      </c>
      <c r="K8" s="629">
        <v>1</v>
      </c>
      <c r="L8" s="484"/>
      <c r="M8" s="484">
        <v>3</v>
      </c>
      <c r="N8" s="484">
        <v>4</v>
      </c>
      <c r="O8" s="484">
        <f t="shared" si="0"/>
        <v>7</v>
      </c>
      <c r="P8" s="630"/>
      <c r="Q8" s="484">
        <v>1</v>
      </c>
      <c r="R8" s="489"/>
      <c r="S8" s="489"/>
      <c r="T8" s="491">
        <v>12</v>
      </c>
      <c r="U8" s="634">
        <f t="shared" si="1"/>
        <v>20</v>
      </c>
      <c r="V8" s="479"/>
      <c r="W8" s="479"/>
      <c r="X8" s="482"/>
      <c r="Y8" s="632">
        <v>1</v>
      </c>
      <c r="Z8" s="633">
        <v>1</v>
      </c>
      <c r="AA8" s="498"/>
    </row>
    <row r="9" spans="1:27" ht="11.45" customHeight="1">
      <c r="B9" s="925" t="s">
        <v>156</v>
      </c>
      <c r="C9" s="1699">
        <v>3843</v>
      </c>
      <c r="D9" s="1699">
        <v>588</v>
      </c>
      <c r="E9" s="1699">
        <v>4431</v>
      </c>
      <c r="G9" s="485" t="s">
        <v>156</v>
      </c>
      <c r="H9" s="486"/>
      <c r="I9" s="485"/>
      <c r="J9" s="487"/>
      <c r="K9" s="629" t="s">
        <v>425</v>
      </c>
      <c r="L9" s="485">
        <f>SUM(L5:L8)</f>
        <v>15</v>
      </c>
      <c r="M9" s="485">
        <f>SUM(M5:M8)</f>
        <v>63</v>
      </c>
      <c r="N9" s="485">
        <f>SUM(N5:N8)</f>
        <v>67</v>
      </c>
      <c r="O9" s="485">
        <f>SUM(O5:O8)</f>
        <v>145</v>
      </c>
      <c r="P9" s="630"/>
      <c r="Q9" s="485">
        <f>SUM(Q5:Q8)</f>
        <v>6</v>
      </c>
      <c r="R9" s="485">
        <f>SUM(R5:R8)</f>
        <v>37</v>
      </c>
      <c r="S9" s="485">
        <f>SUM(S5:S8)</f>
        <v>3</v>
      </c>
      <c r="T9" s="485">
        <f>SUM(T5:T8)</f>
        <v>154</v>
      </c>
      <c r="U9" s="486">
        <f t="shared" si="1"/>
        <v>345</v>
      </c>
      <c r="V9" s="485">
        <f>SUM(V5:V8)</f>
        <v>2217</v>
      </c>
      <c r="W9" s="485">
        <f>SUM(W5:W8)</f>
        <v>211</v>
      </c>
      <c r="X9" s="486">
        <f>SUM(X5:X8)</f>
        <v>0</v>
      </c>
      <c r="Y9" s="632" t="s">
        <v>425</v>
      </c>
      <c r="Z9" s="633" t="s">
        <v>425</v>
      </c>
      <c r="AA9" s="498"/>
    </row>
    <row r="10" spans="1:27" ht="11.45" customHeight="1">
      <c r="A10" s="107" t="s">
        <v>228</v>
      </c>
      <c r="B10" s="653" t="s">
        <v>470</v>
      </c>
      <c r="C10" s="1693">
        <v>1322</v>
      </c>
      <c r="D10" s="1693">
        <v>162</v>
      </c>
      <c r="E10" s="1694">
        <v>1484</v>
      </c>
      <c r="G10" s="479" t="s">
        <v>470</v>
      </c>
      <c r="H10" s="482"/>
      <c r="I10" s="479">
        <v>3</v>
      </c>
      <c r="J10" s="488">
        <v>2</v>
      </c>
      <c r="K10" s="629">
        <v>1</v>
      </c>
      <c r="L10" s="484">
        <v>17</v>
      </c>
      <c r="M10" s="484">
        <v>41</v>
      </c>
      <c r="N10" s="484">
        <v>19</v>
      </c>
      <c r="O10" s="484">
        <f t="shared" si="0"/>
        <v>77</v>
      </c>
      <c r="P10" s="630"/>
      <c r="Q10" s="479">
        <v>13</v>
      </c>
      <c r="R10" s="479">
        <v>8</v>
      </c>
      <c r="S10" s="479">
        <v>3</v>
      </c>
      <c r="T10" s="482">
        <v>36</v>
      </c>
      <c r="U10" s="634">
        <f t="shared" si="1"/>
        <v>137</v>
      </c>
      <c r="V10" s="479">
        <v>7</v>
      </c>
      <c r="W10" s="479">
        <v>105</v>
      </c>
      <c r="X10" s="635"/>
      <c r="Y10" s="632">
        <v>1</v>
      </c>
      <c r="Z10" s="633" t="s">
        <v>425</v>
      </c>
      <c r="AA10" s="498"/>
    </row>
    <row r="11" spans="1:27" ht="11.45" customHeight="1">
      <c r="A11" s="107" t="s">
        <v>229</v>
      </c>
      <c r="B11" s="655" t="s">
        <v>703</v>
      </c>
      <c r="C11" s="1697">
        <v>180</v>
      </c>
      <c r="D11" s="1697">
        <v>39</v>
      </c>
      <c r="E11" s="1698">
        <v>219</v>
      </c>
      <c r="G11" s="479" t="s">
        <v>471</v>
      </c>
      <c r="H11" s="482"/>
      <c r="I11" s="479">
        <v>1</v>
      </c>
      <c r="J11" s="483" t="s">
        <v>523</v>
      </c>
      <c r="K11" s="629">
        <v>1</v>
      </c>
      <c r="L11" s="484">
        <v>3</v>
      </c>
      <c r="M11" s="484">
        <v>7</v>
      </c>
      <c r="N11" s="484">
        <v>27</v>
      </c>
      <c r="O11" s="484">
        <f t="shared" si="0"/>
        <v>37</v>
      </c>
      <c r="P11" s="630"/>
      <c r="Q11" s="636"/>
      <c r="R11" s="636"/>
      <c r="S11" s="636"/>
      <c r="T11" s="482"/>
      <c r="U11" s="634">
        <f t="shared" si="1"/>
        <v>37</v>
      </c>
      <c r="V11" s="479"/>
      <c r="W11" s="479"/>
      <c r="X11" s="482"/>
      <c r="Y11" s="632">
        <v>1</v>
      </c>
      <c r="Z11" s="633">
        <v>1</v>
      </c>
      <c r="AA11" s="498"/>
    </row>
    <row r="12" spans="1:27" ht="11.45" customHeight="1">
      <c r="B12" s="925" t="s">
        <v>157</v>
      </c>
      <c r="C12" s="1699">
        <v>1502</v>
      </c>
      <c r="D12" s="1699">
        <v>201</v>
      </c>
      <c r="E12" s="1699">
        <v>1703</v>
      </c>
      <c r="G12" s="485" t="s">
        <v>157</v>
      </c>
      <c r="H12" s="486"/>
      <c r="I12" s="485"/>
      <c r="J12" s="487"/>
      <c r="K12" s="629" t="s">
        <v>425</v>
      </c>
      <c r="L12" s="485">
        <f>SUM(L10:L11)</f>
        <v>20</v>
      </c>
      <c r="M12" s="485">
        <f>SUM(M10:M11)</f>
        <v>48</v>
      </c>
      <c r="N12" s="485">
        <f>SUM(N10:N11)</f>
        <v>46</v>
      </c>
      <c r="O12" s="485">
        <f t="shared" si="0"/>
        <v>114</v>
      </c>
      <c r="P12" s="630"/>
      <c r="Q12" s="485">
        <f>SUM(Q10:Q11)</f>
        <v>13</v>
      </c>
      <c r="R12" s="485">
        <f>SUM(R10:R11)</f>
        <v>8</v>
      </c>
      <c r="S12" s="485">
        <f>SUM(S10:S11)</f>
        <v>3</v>
      </c>
      <c r="T12" s="486">
        <f>SUM(T10:T11)</f>
        <v>36</v>
      </c>
      <c r="U12" s="486">
        <f t="shared" si="1"/>
        <v>174</v>
      </c>
      <c r="V12" s="485">
        <f>SUM(V10:V11)</f>
        <v>7</v>
      </c>
      <c r="W12" s="485">
        <f>SUM(W10:W11)</f>
        <v>105</v>
      </c>
      <c r="X12" s="486">
        <f>SUM(X10:X11)</f>
        <v>0</v>
      </c>
      <c r="Y12" s="632" t="s">
        <v>425</v>
      </c>
      <c r="Z12" s="633" t="s">
        <v>425</v>
      </c>
      <c r="AA12" s="498"/>
    </row>
    <row r="13" spans="1:27" ht="11.45" customHeight="1">
      <c r="A13" s="107" t="s">
        <v>230</v>
      </c>
      <c r="B13" s="653" t="s">
        <v>473</v>
      </c>
      <c r="C13" s="1693">
        <v>0</v>
      </c>
      <c r="D13" s="1693">
        <v>0</v>
      </c>
      <c r="E13" s="1694">
        <v>0</v>
      </c>
      <c r="G13" s="479" t="s">
        <v>473</v>
      </c>
      <c r="H13" s="482"/>
      <c r="I13" s="479"/>
      <c r="J13" s="483" t="s">
        <v>523</v>
      </c>
      <c r="K13" s="629">
        <v>1</v>
      </c>
      <c r="L13" s="479">
        <v>4</v>
      </c>
      <c r="M13" s="479">
        <v>13</v>
      </c>
      <c r="N13" s="479">
        <v>26</v>
      </c>
      <c r="O13" s="479">
        <f t="shared" si="0"/>
        <v>43</v>
      </c>
      <c r="P13" s="630"/>
      <c r="Q13" s="484">
        <v>4</v>
      </c>
      <c r="R13" s="479">
        <v>5</v>
      </c>
      <c r="S13" s="489"/>
      <c r="T13" s="482">
        <v>31</v>
      </c>
      <c r="U13" s="634">
        <f t="shared" si="1"/>
        <v>83</v>
      </c>
      <c r="V13" s="479"/>
      <c r="W13" s="479"/>
      <c r="X13" s="482"/>
      <c r="Y13" s="632">
        <v>1</v>
      </c>
      <c r="Z13" s="633">
        <v>1</v>
      </c>
      <c r="AA13" s="498"/>
    </row>
    <row r="14" spans="1:27" ht="11.45" customHeight="1">
      <c r="B14" s="1175" t="s">
        <v>994</v>
      </c>
      <c r="C14" s="1699">
        <v>0</v>
      </c>
      <c r="D14" s="1699">
        <v>0</v>
      </c>
      <c r="E14" s="1699">
        <v>0</v>
      </c>
      <c r="G14" s="479" t="s">
        <v>362</v>
      </c>
      <c r="H14" s="482"/>
      <c r="I14" s="479"/>
      <c r="J14" s="481"/>
      <c r="K14" s="629">
        <v>1</v>
      </c>
      <c r="L14" s="489"/>
      <c r="M14" s="489"/>
      <c r="N14" s="489"/>
      <c r="O14" s="489"/>
      <c r="P14" s="630"/>
      <c r="Q14" s="479"/>
      <c r="R14" s="489"/>
      <c r="S14" s="489"/>
      <c r="T14" s="489"/>
      <c r="U14" s="634">
        <f t="shared" si="1"/>
        <v>0</v>
      </c>
      <c r="V14" s="635"/>
      <c r="W14" s="635"/>
      <c r="X14" s="635"/>
      <c r="Y14" s="632">
        <v>1</v>
      </c>
      <c r="Z14" s="633" t="s">
        <v>425</v>
      </c>
      <c r="AA14" s="498"/>
    </row>
    <row r="15" spans="1:27" ht="11.45" customHeight="1">
      <c r="B15" s="653" t="s">
        <v>474</v>
      </c>
      <c r="C15" s="1693">
        <v>2049</v>
      </c>
      <c r="D15" s="1693">
        <v>171</v>
      </c>
      <c r="E15" s="1694">
        <v>2220</v>
      </c>
      <c r="G15" s="479" t="s">
        <v>363</v>
      </c>
      <c r="H15" s="482"/>
      <c r="I15" s="479"/>
      <c r="J15" s="483" t="s">
        <v>523</v>
      </c>
      <c r="K15" s="629">
        <v>1</v>
      </c>
      <c r="L15" s="489"/>
      <c r="M15" s="489"/>
      <c r="N15" s="489"/>
      <c r="O15" s="489"/>
      <c r="P15" s="630"/>
      <c r="Q15" s="479">
        <v>1</v>
      </c>
      <c r="R15" s="489"/>
      <c r="S15" s="489"/>
      <c r="T15" s="489"/>
      <c r="U15" s="486">
        <f t="shared" si="1"/>
        <v>1</v>
      </c>
      <c r="V15" s="479">
        <v>39</v>
      </c>
      <c r="W15" s="479">
        <v>1</v>
      </c>
      <c r="X15" s="635"/>
      <c r="Y15" s="632">
        <v>1</v>
      </c>
      <c r="Z15" s="633" t="s">
        <v>425</v>
      </c>
      <c r="AA15" s="498"/>
    </row>
    <row r="16" spans="1:27" ht="11.45" customHeight="1">
      <c r="B16" s="373" t="s">
        <v>142</v>
      </c>
      <c r="C16" s="1700">
        <v>253</v>
      </c>
      <c r="D16" s="1700">
        <v>29</v>
      </c>
      <c r="E16" s="1696">
        <v>282</v>
      </c>
      <c r="G16" s="479" t="s">
        <v>522</v>
      </c>
      <c r="H16" s="482"/>
      <c r="I16" s="479"/>
      <c r="J16" s="481"/>
      <c r="K16" s="629">
        <v>1</v>
      </c>
      <c r="L16" s="489"/>
      <c r="M16" s="489"/>
      <c r="N16" s="489"/>
      <c r="O16" s="489"/>
      <c r="P16" s="630"/>
      <c r="Q16" s="479"/>
      <c r="R16" s="489"/>
      <c r="S16" s="489"/>
      <c r="T16" s="489"/>
      <c r="U16" s="634">
        <f t="shared" si="1"/>
        <v>0</v>
      </c>
      <c r="V16" s="635"/>
      <c r="W16" s="635"/>
      <c r="X16" s="635"/>
      <c r="Y16" s="632">
        <v>1</v>
      </c>
      <c r="Z16" s="633"/>
      <c r="AA16" s="498"/>
    </row>
    <row r="17" spans="1:27" ht="11.45" customHeight="1">
      <c r="B17" s="655" t="s">
        <v>476</v>
      </c>
      <c r="C17" s="1697">
        <v>13</v>
      </c>
      <c r="D17" s="1697">
        <v>2</v>
      </c>
      <c r="E17" s="1698">
        <v>15</v>
      </c>
      <c r="G17" s="485" t="s">
        <v>158</v>
      </c>
      <c r="H17" s="486"/>
      <c r="I17" s="485"/>
      <c r="J17" s="487"/>
      <c r="L17" s="485">
        <f>SUM(L13:L16)</f>
        <v>4</v>
      </c>
      <c r="M17" s="485">
        <f>SUM(M13:M16)</f>
        <v>13</v>
      </c>
      <c r="N17" s="485">
        <f>SUM(N13:N16)</f>
        <v>26</v>
      </c>
      <c r="O17" s="485">
        <f t="shared" si="0"/>
        <v>43</v>
      </c>
      <c r="P17" s="630"/>
      <c r="Q17" s="485">
        <f>SUM(Q13:Q16)</f>
        <v>5</v>
      </c>
      <c r="R17" s="485">
        <f>SUM(R13:R16)</f>
        <v>5</v>
      </c>
      <c r="S17" s="485"/>
      <c r="T17" s="486">
        <f>SUM(T13:T16)</f>
        <v>31</v>
      </c>
      <c r="U17" s="486">
        <f t="shared" si="1"/>
        <v>84</v>
      </c>
      <c r="V17" s="485">
        <f>SUM(V13:V16)</f>
        <v>39</v>
      </c>
      <c r="W17" s="485">
        <f>SUM(W13:W16)</f>
        <v>1</v>
      </c>
      <c r="X17" s="486">
        <f>SUM(X13:X16)</f>
        <v>0</v>
      </c>
      <c r="Y17" s="632" t="s">
        <v>425</v>
      </c>
      <c r="Z17" s="633" t="s">
        <v>425</v>
      </c>
      <c r="AA17" s="498"/>
    </row>
    <row r="18" spans="1:27" ht="11.45" customHeight="1">
      <c r="A18" s="107" t="s">
        <v>231</v>
      </c>
      <c r="B18" s="925" t="s">
        <v>159</v>
      </c>
      <c r="C18" s="1699">
        <v>2315</v>
      </c>
      <c r="D18" s="1699">
        <v>202</v>
      </c>
      <c r="E18" s="1699">
        <v>2517</v>
      </c>
      <c r="G18" s="479" t="s">
        <v>474</v>
      </c>
      <c r="H18" s="482"/>
      <c r="I18" s="479">
        <v>2</v>
      </c>
      <c r="J18" s="488">
        <v>3</v>
      </c>
      <c r="K18" s="629">
        <v>1</v>
      </c>
      <c r="L18" s="479">
        <v>19</v>
      </c>
      <c r="M18" s="479">
        <v>45</v>
      </c>
      <c r="N18" s="479">
        <v>16</v>
      </c>
      <c r="O18" s="479">
        <f t="shared" si="0"/>
        <v>80</v>
      </c>
      <c r="P18" s="630"/>
      <c r="Q18" s="479">
        <v>13</v>
      </c>
      <c r="R18" s="479">
        <v>15</v>
      </c>
      <c r="S18" s="479">
        <v>2</v>
      </c>
      <c r="T18" s="482">
        <v>17</v>
      </c>
      <c r="U18" s="634">
        <f t="shared" si="1"/>
        <v>127</v>
      </c>
      <c r="V18" s="479">
        <v>1596</v>
      </c>
      <c r="W18" s="479">
        <v>41</v>
      </c>
      <c r="X18" s="635"/>
      <c r="Y18" s="632">
        <v>1</v>
      </c>
      <c r="Z18" s="633" t="s">
        <v>425</v>
      </c>
      <c r="AA18" s="498"/>
    </row>
    <row r="19" spans="1:27" ht="11.45" customHeight="1">
      <c r="A19" s="107" t="s">
        <v>232</v>
      </c>
      <c r="B19" s="653" t="s">
        <v>478</v>
      </c>
      <c r="C19" s="1700">
        <v>984</v>
      </c>
      <c r="D19" s="1700">
        <v>45</v>
      </c>
      <c r="E19" s="1694">
        <v>1029</v>
      </c>
      <c r="G19" s="479" t="s">
        <v>142</v>
      </c>
      <c r="H19" s="482"/>
      <c r="I19" s="479"/>
      <c r="J19" s="483" t="s">
        <v>523</v>
      </c>
      <c r="K19" s="629">
        <v>1</v>
      </c>
      <c r="L19" s="479">
        <v>1</v>
      </c>
      <c r="M19" s="479">
        <v>3</v>
      </c>
      <c r="N19" s="479">
        <v>23</v>
      </c>
      <c r="O19" s="479">
        <f t="shared" si="0"/>
        <v>27</v>
      </c>
      <c r="P19" s="630"/>
      <c r="Q19" s="489"/>
      <c r="R19" s="479">
        <v>1</v>
      </c>
      <c r="S19" s="489"/>
      <c r="T19" s="491">
        <v>5</v>
      </c>
      <c r="U19" s="486">
        <f t="shared" si="1"/>
        <v>33</v>
      </c>
      <c r="V19" s="479">
        <v>148</v>
      </c>
      <c r="W19" s="479">
        <v>17</v>
      </c>
      <c r="X19" s="635"/>
      <c r="Y19" s="632">
        <v>1</v>
      </c>
      <c r="Z19" s="633" t="s">
        <v>425</v>
      </c>
      <c r="AA19" s="498"/>
    </row>
    <row r="20" spans="1:27" ht="11.45" customHeight="1">
      <c r="A20" s="107" t="s">
        <v>233</v>
      </c>
      <c r="B20" s="373" t="s">
        <v>479</v>
      </c>
      <c r="C20" s="1700">
        <v>984</v>
      </c>
      <c r="D20" s="1700">
        <v>12</v>
      </c>
      <c r="E20" s="1696">
        <v>996</v>
      </c>
      <c r="G20" s="479" t="s">
        <v>476</v>
      </c>
      <c r="H20" s="482"/>
      <c r="I20" s="479"/>
      <c r="J20" s="483" t="s">
        <v>523</v>
      </c>
      <c r="K20" s="629">
        <v>1</v>
      </c>
      <c r="L20" s="479">
        <v>1</v>
      </c>
      <c r="M20" s="479">
        <v>1</v>
      </c>
      <c r="N20" s="479">
        <v>4</v>
      </c>
      <c r="O20" s="479">
        <f t="shared" si="0"/>
        <v>6</v>
      </c>
      <c r="P20" s="630"/>
      <c r="Q20" s="489"/>
      <c r="R20" s="489"/>
      <c r="S20" s="489"/>
      <c r="T20" s="489"/>
      <c r="U20" s="486">
        <f t="shared" si="1"/>
        <v>6</v>
      </c>
      <c r="V20" s="479"/>
      <c r="W20" s="479"/>
      <c r="X20" s="482"/>
      <c r="Y20" s="632">
        <v>1</v>
      </c>
      <c r="Z20" s="633">
        <v>1</v>
      </c>
      <c r="AA20" s="498"/>
    </row>
    <row r="21" spans="1:27" ht="11.45" customHeight="1">
      <c r="B21" s="373" t="s">
        <v>480</v>
      </c>
      <c r="C21" s="1700">
        <v>0</v>
      </c>
      <c r="D21" s="1700">
        <v>0</v>
      </c>
      <c r="E21" s="1696">
        <v>0</v>
      </c>
      <c r="G21" s="485" t="s">
        <v>159</v>
      </c>
      <c r="H21" s="486"/>
      <c r="I21" s="485"/>
      <c r="J21" s="487"/>
      <c r="K21" s="629" t="s">
        <v>425</v>
      </c>
      <c r="L21" s="485">
        <f>SUM(L18:L20)</f>
        <v>21</v>
      </c>
      <c r="M21" s="485">
        <f>SUM(M18:M20)</f>
        <v>49</v>
      </c>
      <c r="N21" s="485">
        <f>SUM(N18:N20)</f>
        <v>43</v>
      </c>
      <c r="O21" s="485">
        <f t="shared" si="0"/>
        <v>113</v>
      </c>
      <c r="P21" s="630"/>
      <c r="Q21" s="485">
        <f>SUM(Q18:Q20)</f>
        <v>13</v>
      </c>
      <c r="R21" s="485">
        <f>SUM(R18:R20)</f>
        <v>16</v>
      </c>
      <c r="S21" s="485">
        <f>SUM(S18:S20)</f>
        <v>2</v>
      </c>
      <c r="T21" s="486">
        <f>SUM(T18:T20)</f>
        <v>22</v>
      </c>
      <c r="U21" s="486">
        <f t="shared" si="1"/>
        <v>166</v>
      </c>
      <c r="V21" s="485">
        <f>SUM(V18:V20)</f>
        <v>1744</v>
      </c>
      <c r="W21" s="485">
        <f>SUM(W18:W20)</f>
        <v>58</v>
      </c>
      <c r="X21" s="486">
        <f>SUM(X18:X20)</f>
        <v>0</v>
      </c>
      <c r="Y21" s="632" t="s">
        <v>425</v>
      </c>
      <c r="Z21" s="633" t="s">
        <v>425</v>
      </c>
      <c r="AA21" s="498"/>
    </row>
    <row r="22" spans="1:27" ht="11.45" customHeight="1">
      <c r="A22" s="107" t="s">
        <v>234</v>
      </c>
      <c r="B22" s="373" t="s">
        <v>481</v>
      </c>
      <c r="C22" s="1700">
        <v>759</v>
      </c>
      <c r="D22" s="1700">
        <v>23</v>
      </c>
      <c r="E22" s="1696">
        <v>782</v>
      </c>
      <c r="G22" s="479" t="s">
        <v>478</v>
      </c>
      <c r="H22" s="482"/>
      <c r="I22" s="479"/>
      <c r="J22" s="481"/>
      <c r="K22" s="490">
        <v>1</v>
      </c>
      <c r="L22" s="484">
        <v>9</v>
      </c>
      <c r="M22" s="484">
        <v>34</v>
      </c>
      <c r="N22" s="484">
        <v>10</v>
      </c>
      <c r="O22" s="484">
        <f t="shared" si="0"/>
        <v>53</v>
      </c>
      <c r="P22" s="630"/>
      <c r="Q22" s="484"/>
      <c r="R22" s="479">
        <v>2</v>
      </c>
      <c r="S22" s="479">
        <v>1</v>
      </c>
      <c r="T22" s="482">
        <v>31</v>
      </c>
      <c r="U22" s="486">
        <f t="shared" si="1"/>
        <v>87</v>
      </c>
      <c r="V22" s="637">
        <v>485</v>
      </c>
      <c r="W22" s="637">
        <v>20</v>
      </c>
      <c r="X22" s="635"/>
      <c r="Y22" s="632">
        <v>1</v>
      </c>
      <c r="Z22" s="633" t="s">
        <v>425</v>
      </c>
      <c r="AA22" s="498"/>
    </row>
    <row r="23" spans="1:27" ht="11.45" customHeight="1">
      <c r="A23" s="107" t="s">
        <v>235</v>
      </c>
      <c r="B23" s="373" t="s">
        <v>482</v>
      </c>
      <c r="C23" s="1700">
        <v>1183</v>
      </c>
      <c r="D23" s="1700">
        <v>108</v>
      </c>
      <c r="E23" s="1696">
        <v>1291</v>
      </c>
      <c r="G23" s="479" t="s">
        <v>479</v>
      </c>
      <c r="H23" s="482"/>
      <c r="I23" s="479">
        <v>5</v>
      </c>
      <c r="J23" s="483" t="s">
        <v>523</v>
      </c>
      <c r="K23" s="629">
        <v>1</v>
      </c>
      <c r="L23" s="484">
        <v>1</v>
      </c>
      <c r="M23" s="484">
        <v>11</v>
      </c>
      <c r="N23" s="484">
        <v>11</v>
      </c>
      <c r="O23" s="484">
        <f t="shared" si="0"/>
        <v>23</v>
      </c>
      <c r="P23" s="630"/>
      <c r="Q23" s="484">
        <v>1</v>
      </c>
      <c r="R23" s="479">
        <v>3</v>
      </c>
      <c r="S23" s="489"/>
      <c r="T23" s="482">
        <v>16</v>
      </c>
      <c r="U23" s="486">
        <f t="shared" si="1"/>
        <v>43</v>
      </c>
      <c r="V23" s="479">
        <v>413</v>
      </c>
      <c r="W23" s="479">
        <v>1</v>
      </c>
      <c r="X23" s="482"/>
      <c r="Y23" s="632">
        <v>1</v>
      </c>
      <c r="Z23" s="633" t="s">
        <v>425</v>
      </c>
      <c r="AA23" s="498"/>
    </row>
    <row r="24" spans="1:27" ht="11.45" customHeight="1">
      <c r="A24" s="107" t="s">
        <v>236</v>
      </c>
      <c r="B24" s="373" t="s">
        <v>483</v>
      </c>
      <c r="C24" s="1695">
        <v>0</v>
      </c>
      <c r="D24" s="1695">
        <v>0</v>
      </c>
      <c r="E24" s="1696">
        <v>0</v>
      </c>
      <c r="G24" s="479" t="s">
        <v>480</v>
      </c>
      <c r="H24" s="482"/>
      <c r="I24" s="479"/>
      <c r="J24" s="483" t="s">
        <v>523</v>
      </c>
      <c r="K24" s="629">
        <v>1</v>
      </c>
      <c r="L24" s="484">
        <v>11</v>
      </c>
      <c r="M24" s="484">
        <v>21</v>
      </c>
      <c r="N24" s="484">
        <v>24</v>
      </c>
      <c r="O24" s="484">
        <f t="shared" si="0"/>
        <v>56</v>
      </c>
      <c r="P24" s="630"/>
      <c r="Q24" s="479">
        <v>4</v>
      </c>
      <c r="R24" s="479">
        <v>43</v>
      </c>
      <c r="S24" s="489"/>
      <c r="T24" s="482">
        <v>18</v>
      </c>
      <c r="U24" s="634">
        <f t="shared" si="1"/>
        <v>121</v>
      </c>
      <c r="V24" s="479">
        <v>824</v>
      </c>
      <c r="W24" s="479">
        <v>107</v>
      </c>
      <c r="X24" s="482"/>
      <c r="Y24" s="632">
        <v>1</v>
      </c>
      <c r="Z24" s="633" t="s">
        <v>425</v>
      </c>
      <c r="AA24" s="498"/>
    </row>
    <row r="25" spans="1:27" ht="11.45" customHeight="1">
      <c r="A25" s="107" t="s">
        <v>237</v>
      </c>
      <c r="B25" s="655" t="s">
        <v>938</v>
      </c>
      <c r="C25" s="1697">
        <v>0</v>
      </c>
      <c r="D25" s="1697">
        <v>0</v>
      </c>
      <c r="E25" s="1698">
        <v>0</v>
      </c>
      <c r="G25" s="479" t="s">
        <v>481</v>
      </c>
      <c r="H25" s="482"/>
      <c r="I25" s="479"/>
      <c r="J25" s="481"/>
      <c r="K25" s="629">
        <v>1</v>
      </c>
      <c r="L25" s="484">
        <v>7</v>
      </c>
      <c r="M25" s="484">
        <v>5</v>
      </c>
      <c r="N25" s="484">
        <v>60</v>
      </c>
      <c r="O25" s="484">
        <f t="shared" si="0"/>
        <v>72</v>
      </c>
      <c r="P25" s="630"/>
      <c r="Q25" s="479"/>
      <c r="R25" s="479"/>
      <c r="S25" s="479"/>
      <c r="T25" s="482">
        <v>42</v>
      </c>
      <c r="U25" s="486">
        <f t="shared" si="1"/>
        <v>114</v>
      </c>
      <c r="V25" s="479">
        <v>674</v>
      </c>
      <c r="W25" s="479">
        <v>21</v>
      </c>
      <c r="X25" s="482"/>
      <c r="Y25" s="632">
        <v>1</v>
      </c>
      <c r="Z25" s="633" t="s">
        <v>425</v>
      </c>
      <c r="AA25" s="498"/>
    </row>
    <row r="26" spans="1:27" ht="11.45" customHeight="1">
      <c r="A26" s="107" t="s">
        <v>238</v>
      </c>
      <c r="B26" s="925" t="s">
        <v>160</v>
      </c>
      <c r="C26" s="1699">
        <v>3910</v>
      </c>
      <c r="D26" s="1699">
        <v>188</v>
      </c>
      <c r="E26" s="1699">
        <v>4098</v>
      </c>
      <c r="G26" s="479" t="s">
        <v>482</v>
      </c>
      <c r="H26" s="482"/>
      <c r="I26" s="479"/>
      <c r="J26" s="483" t="s">
        <v>523</v>
      </c>
      <c r="K26" s="629">
        <v>1</v>
      </c>
      <c r="L26" s="484">
        <v>13</v>
      </c>
      <c r="M26" s="484">
        <v>23</v>
      </c>
      <c r="N26" s="484">
        <v>31</v>
      </c>
      <c r="O26" s="484">
        <f t="shared" si="0"/>
        <v>67</v>
      </c>
      <c r="P26" s="630"/>
      <c r="Q26" s="479">
        <v>5</v>
      </c>
      <c r="R26" s="479">
        <v>9</v>
      </c>
      <c r="S26" s="479">
        <v>1</v>
      </c>
      <c r="T26" s="482">
        <v>54</v>
      </c>
      <c r="U26" s="634">
        <f t="shared" si="1"/>
        <v>136</v>
      </c>
      <c r="V26" s="479">
        <v>836</v>
      </c>
      <c r="W26" s="479">
        <v>80</v>
      </c>
      <c r="X26" s="482"/>
      <c r="Y26" s="632">
        <v>1</v>
      </c>
      <c r="Z26" s="633" t="s">
        <v>425</v>
      </c>
      <c r="AA26" s="498"/>
    </row>
    <row r="27" spans="1:27" ht="11.45" customHeight="1">
      <c r="A27" s="107" t="s">
        <v>239</v>
      </c>
      <c r="B27" s="653" t="s">
        <v>485</v>
      </c>
      <c r="C27" s="1700">
        <v>1252</v>
      </c>
      <c r="D27" s="1700">
        <v>104</v>
      </c>
      <c r="E27" s="1694">
        <v>1356</v>
      </c>
      <c r="G27" s="479" t="s">
        <v>483</v>
      </c>
      <c r="H27" s="482"/>
      <c r="I27" s="479"/>
      <c r="J27" s="483" t="s">
        <v>523</v>
      </c>
      <c r="K27" s="629">
        <v>1</v>
      </c>
      <c r="L27" s="484"/>
      <c r="M27" s="484"/>
      <c r="N27" s="484">
        <v>9</v>
      </c>
      <c r="O27" s="484">
        <f t="shared" si="0"/>
        <v>9</v>
      </c>
      <c r="P27" s="630"/>
      <c r="Q27" s="489"/>
      <c r="R27" s="484">
        <v>1</v>
      </c>
      <c r="S27" s="489"/>
      <c r="T27" s="482">
        <v>11</v>
      </c>
      <c r="U27" s="486">
        <f t="shared" si="1"/>
        <v>21</v>
      </c>
      <c r="V27" s="479">
        <v>204</v>
      </c>
      <c r="W27" s="479">
        <v>24</v>
      </c>
      <c r="X27" s="482"/>
      <c r="Y27" s="632">
        <v>1</v>
      </c>
      <c r="Z27" s="633" t="s">
        <v>425</v>
      </c>
      <c r="AA27" s="498"/>
    </row>
    <row r="28" spans="1:27" ht="11.45" customHeight="1">
      <c r="A28" s="107" t="s">
        <v>240</v>
      </c>
      <c r="B28" s="655" t="s">
        <v>487</v>
      </c>
      <c r="C28" s="1700">
        <v>186</v>
      </c>
      <c r="D28" s="1700">
        <v>6</v>
      </c>
      <c r="E28" s="1698">
        <v>192</v>
      </c>
      <c r="G28" s="479" t="s">
        <v>143</v>
      </c>
      <c r="H28" s="482"/>
      <c r="I28" s="479"/>
      <c r="J28" s="481"/>
      <c r="K28" s="629">
        <v>1</v>
      </c>
      <c r="L28" s="484">
        <v>5</v>
      </c>
      <c r="M28" s="484">
        <v>5</v>
      </c>
      <c r="N28" s="484">
        <v>7</v>
      </c>
      <c r="O28" s="484">
        <f t="shared" si="0"/>
        <v>17</v>
      </c>
      <c r="P28" s="630"/>
      <c r="Q28" s="489"/>
      <c r="R28" s="489"/>
      <c r="S28" s="489"/>
      <c r="T28" s="635"/>
      <c r="U28" s="486">
        <f t="shared" si="1"/>
        <v>17</v>
      </c>
      <c r="V28" s="635"/>
      <c r="W28" s="635"/>
      <c r="X28" s="635"/>
      <c r="Y28" s="632">
        <v>1</v>
      </c>
      <c r="Z28" s="633" t="s">
        <v>425</v>
      </c>
      <c r="AA28" s="498"/>
    </row>
    <row r="29" spans="1:27" ht="11.45" customHeight="1">
      <c r="B29" s="925" t="s">
        <v>161</v>
      </c>
      <c r="C29" s="1699">
        <v>1438</v>
      </c>
      <c r="D29" s="1699">
        <v>110</v>
      </c>
      <c r="E29" s="1699">
        <v>1548</v>
      </c>
      <c r="G29" s="479" t="s">
        <v>484</v>
      </c>
      <c r="H29" s="482"/>
      <c r="I29" s="479"/>
      <c r="J29" s="481"/>
      <c r="K29" s="629">
        <v>1</v>
      </c>
      <c r="L29" s="489"/>
      <c r="M29" s="489"/>
      <c r="N29" s="489"/>
      <c r="O29" s="489">
        <f t="shared" si="0"/>
        <v>0</v>
      </c>
      <c r="P29" s="638"/>
      <c r="Q29" s="489"/>
      <c r="R29" s="489"/>
      <c r="S29" s="489"/>
      <c r="T29" s="635"/>
      <c r="U29" s="486">
        <f t="shared" si="1"/>
        <v>0</v>
      </c>
      <c r="V29" s="479">
        <v>135</v>
      </c>
      <c r="W29" s="479"/>
      <c r="X29" s="482"/>
      <c r="Y29" s="632">
        <v>1</v>
      </c>
      <c r="Z29" s="633" t="s">
        <v>425</v>
      </c>
      <c r="AA29" s="498"/>
    </row>
    <row r="30" spans="1:27" ht="11.45" customHeight="1">
      <c r="B30" s="653" t="s">
        <v>489</v>
      </c>
      <c r="C30" s="1695">
        <v>1468</v>
      </c>
      <c r="D30" s="1695">
        <v>144</v>
      </c>
      <c r="E30" s="1694">
        <v>1612</v>
      </c>
      <c r="G30" s="485" t="s">
        <v>160</v>
      </c>
      <c r="H30" s="486"/>
      <c r="I30" s="485"/>
      <c r="J30" s="487"/>
      <c r="K30" s="629" t="s">
        <v>425</v>
      </c>
      <c r="L30" s="485">
        <f>SUM(L22:L29)</f>
        <v>46</v>
      </c>
      <c r="M30" s="485">
        <f>SUM(M22:M29)</f>
        <v>99</v>
      </c>
      <c r="N30" s="485">
        <f>SUM(N22:N29)</f>
        <v>152</v>
      </c>
      <c r="O30" s="485">
        <f t="shared" si="0"/>
        <v>297</v>
      </c>
      <c r="P30" s="630"/>
      <c r="Q30" s="485">
        <f>SUM(Q22:Q29)</f>
        <v>10</v>
      </c>
      <c r="R30" s="485">
        <f>SUM(R22:R29)</f>
        <v>58</v>
      </c>
      <c r="S30" s="485">
        <f>SUM(S22:S29)</f>
        <v>2</v>
      </c>
      <c r="T30" s="486">
        <f>SUM(T22:T29)</f>
        <v>172</v>
      </c>
      <c r="U30" s="486">
        <f t="shared" si="1"/>
        <v>539</v>
      </c>
      <c r="V30" s="485">
        <f>SUM(V22:V29)</f>
        <v>3571</v>
      </c>
      <c r="W30" s="485">
        <f>SUM(W22:W29)</f>
        <v>253</v>
      </c>
      <c r="X30" s="486">
        <f>SUM(X22:X29)</f>
        <v>0</v>
      </c>
      <c r="Y30" s="632" t="s">
        <v>425</v>
      </c>
      <c r="Z30" s="633" t="s">
        <v>425</v>
      </c>
      <c r="AA30" s="498"/>
    </row>
    <row r="31" spans="1:27" ht="11.45" customHeight="1">
      <c r="A31" s="107" t="s">
        <v>241</v>
      </c>
      <c r="B31" s="373" t="s">
        <v>490</v>
      </c>
      <c r="C31" s="1700">
        <v>0</v>
      </c>
      <c r="D31" s="1700">
        <v>0</v>
      </c>
      <c r="E31" s="1696">
        <v>0</v>
      </c>
      <c r="G31" s="479" t="s">
        <v>485</v>
      </c>
      <c r="H31" s="482"/>
      <c r="I31" s="479">
        <v>1</v>
      </c>
      <c r="J31" s="483" t="s">
        <v>523</v>
      </c>
      <c r="K31" s="629">
        <v>1</v>
      </c>
      <c r="L31" s="479">
        <v>16</v>
      </c>
      <c r="M31" s="479">
        <v>45</v>
      </c>
      <c r="N31" s="479">
        <v>40</v>
      </c>
      <c r="O31" s="479">
        <f t="shared" si="0"/>
        <v>101</v>
      </c>
      <c r="P31" s="630"/>
      <c r="Q31" s="479">
        <v>3</v>
      </c>
      <c r="R31" s="479">
        <v>13</v>
      </c>
      <c r="S31" s="479">
        <v>4</v>
      </c>
      <c r="T31" s="482">
        <v>42</v>
      </c>
      <c r="U31" s="486">
        <f t="shared" si="1"/>
        <v>163</v>
      </c>
      <c r="V31" s="479">
        <v>795</v>
      </c>
      <c r="W31" s="479">
        <v>78</v>
      </c>
      <c r="X31" s="482"/>
      <c r="Y31" s="632">
        <v>1</v>
      </c>
      <c r="Z31" s="633">
        <v>1</v>
      </c>
      <c r="AA31" s="498"/>
    </row>
    <row r="32" spans="1:27" ht="11.45" customHeight="1">
      <c r="A32" s="107" t="s">
        <v>242</v>
      </c>
      <c r="B32" s="373" t="s">
        <v>705</v>
      </c>
      <c r="C32" s="1700">
        <v>0</v>
      </c>
      <c r="D32" s="1700">
        <v>0</v>
      </c>
      <c r="E32" s="1696">
        <v>0</v>
      </c>
      <c r="G32" s="484" t="s">
        <v>487</v>
      </c>
      <c r="H32" s="491"/>
      <c r="I32" s="484"/>
      <c r="J32" s="483" t="s">
        <v>523</v>
      </c>
      <c r="K32" s="629">
        <v>1</v>
      </c>
      <c r="L32" s="484"/>
      <c r="M32" s="484">
        <v>1</v>
      </c>
      <c r="N32" s="484">
        <v>4</v>
      </c>
      <c r="O32" s="484">
        <f t="shared" si="0"/>
        <v>5</v>
      </c>
      <c r="P32" s="630"/>
      <c r="Q32" s="489"/>
      <c r="R32" s="489"/>
      <c r="S32" s="489"/>
      <c r="T32" s="489"/>
      <c r="U32" s="486">
        <f t="shared" si="1"/>
        <v>5</v>
      </c>
      <c r="V32" s="479">
        <v>162</v>
      </c>
      <c r="W32" s="479">
        <v>15</v>
      </c>
      <c r="X32" s="635"/>
      <c r="Y32" s="632">
        <v>1</v>
      </c>
      <c r="Z32" s="633">
        <v>1</v>
      </c>
      <c r="AA32" s="498"/>
    </row>
    <row r="33" spans="1:27" ht="11.45" customHeight="1">
      <c r="B33" s="655" t="s">
        <v>492</v>
      </c>
      <c r="C33" s="1701">
        <v>75</v>
      </c>
      <c r="D33" s="1701">
        <v>11</v>
      </c>
      <c r="E33" s="1698">
        <v>86</v>
      </c>
      <c r="G33" s="485" t="s">
        <v>161</v>
      </c>
      <c r="H33" s="486"/>
      <c r="I33" s="485"/>
      <c r="J33" s="487"/>
      <c r="K33" s="629" t="s">
        <v>425</v>
      </c>
      <c r="L33" s="485">
        <f>SUM(L31:L32)</f>
        <v>16</v>
      </c>
      <c r="M33" s="485">
        <f>SUM(M31:M32)</f>
        <v>46</v>
      </c>
      <c r="N33" s="485">
        <f>SUM(N31:N32)</f>
        <v>44</v>
      </c>
      <c r="O33" s="485">
        <f t="shared" si="0"/>
        <v>106</v>
      </c>
      <c r="P33" s="630"/>
      <c r="Q33" s="485">
        <f>SUM(Q31:Q32)</f>
        <v>3</v>
      </c>
      <c r="R33" s="485">
        <f>SUM(R31:R32)</f>
        <v>13</v>
      </c>
      <c r="S33" s="485">
        <f>SUM(S31:S32)</f>
        <v>4</v>
      </c>
      <c r="T33" s="486">
        <f>SUM(T31:T32)</f>
        <v>42</v>
      </c>
      <c r="U33" s="486">
        <f t="shared" si="1"/>
        <v>168</v>
      </c>
      <c r="V33" s="485">
        <f>SUM(V31:V32)</f>
        <v>957</v>
      </c>
      <c r="W33" s="485">
        <f>SUM(W31:W32)</f>
        <v>93</v>
      </c>
      <c r="X33" s="486">
        <f>SUM(X31:X32)</f>
        <v>0</v>
      </c>
      <c r="Y33" s="632" t="s">
        <v>425</v>
      </c>
      <c r="Z33" s="633" t="s">
        <v>425</v>
      </c>
      <c r="AA33" s="498"/>
    </row>
    <row r="34" spans="1:27" ht="11.45" customHeight="1">
      <c r="A34" s="107" t="s">
        <v>243</v>
      </c>
      <c r="B34" s="925" t="s">
        <v>162</v>
      </c>
      <c r="C34" s="1699">
        <v>1543</v>
      </c>
      <c r="D34" s="1699">
        <v>155</v>
      </c>
      <c r="E34" s="1699">
        <v>1698</v>
      </c>
      <c r="G34" s="479" t="s">
        <v>489</v>
      </c>
      <c r="H34" s="482"/>
      <c r="I34" s="479">
        <v>2</v>
      </c>
      <c r="J34" s="483" t="s">
        <v>523</v>
      </c>
      <c r="K34" s="629">
        <v>1</v>
      </c>
      <c r="L34" s="484">
        <v>5</v>
      </c>
      <c r="M34" s="484">
        <v>8</v>
      </c>
      <c r="N34" s="484">
        <v>28</v>
      </c>
      <c r="O34" s="484">
        <f t="shared" si="0"/>
        <v>41</v>
      </c>
      <c r="P34" s="630"/>
      <c r="Q34" s="479">
        <v>4</v>
      </c>
      <c r="R34" s="479">
        <v>3</v>
      </c>
      <c r="S34" s="489"/>
      <c r="T34" s="482">
        <v>29</v>
      </c>
      <c r="U34" s="639">
        <f t="shared" si="1"/>
        <v>77</v>
      </c>
      <c r="V34" s="479"/>
      <c r="W34" s="479"/>
      <c r="X34" s="482"/>
      <c r="Y34" s="632">
        <v>1</v>
      </c>
      <c r="Z34" s="633">
        <v>1</v>
      </c>
      <c r="AA34" s="498"/>
    </row>
    <row r="35" spans="1:27" ht="11.45" customHeight="1">
      <c r="A35" s="107" t="s">
        <v>244</v>
      </c>
      <c r="B35" s="656" t="s">
        <v>494</v>
      </c>
      <c r="C35" s="1695">
        <v>671</v>
      </c>
      <c r="D35" s="1695">
        <v>97</v>
      </c>
      <c r="E35" s="1702">
        <v>768</v>
      </c>
      <c r="G35" s="479" t="s">
        <v>490</v>
      </c>
      <c r="H35" s="482"/>
      <c r="I35" s="479"/>
      <c r="J35" s="483" t="s">
        <v>523</v>
      </c>
      <c r="K35" s="629">
        <v>1</v>
      </c>
      <c r="L35" s="484">
        <v>8</v>
      </c>
      <c r="M35" s="484">
        <v>34</v>
      </c>
      <c r="N35" s="484">
        <v>17</v>
      </c>
      <c r="O35" s="484">
        <f t="shared" si="0"/>
        <v>59</v>
      </c>
      <c r="P35" s="630"/>
      <c r="Q35" s="479">
        <v>12</v>
      </c>
      <c r="R35" s="479">
        <v>16</v>
      </c>
      <c r="S35" s="479">
        <v>3</v>
      </c>
      <c r="T35" s="482">
        <v>53</v>
      </c>
      <c r="U35" s="486">
        <f t="shared" si="1"/>
        <v>143</v>
      </c>
      <c r="V35" s="479">
        <v>1475</v>
      </c>
      <c r="W35" s="479">
        <v>96</v>
      </c>
      <c r="X35" s="635"/>
      <c r="Y35" s="632">
        <v>1</v>
      </c>
      <c r="Z35" s="633">
        <v>1</v>
      </c>
      <c r="AA35" s="498"/>
    </row>
    <row r="36" spans="1:27" ht="11.45" customHeight="1">
      <c r="A36" s="107" t="s">
        <v>245</v>
      </c>
      <c r="B36" s="925" t="s">
        <v>163</v>
      </c>
      <c r="C36" s="1699">
        <v>671</v>
      </c>
      <c r="D36" s="1699">
        <v>97</v>
      </c>
      <c r="E36" s="1699">
        <v>768</v>
      </c>
      <c r="G36" s="479" t="s">
        <v>491</v>
      </c>
      <c r="H36" s="482"/>
      <c r="I36" s="479"/>
      <c r="J36" s="481"/>
      <c r="K36" s="629">
        <v>1</v>
      </c>
      <c r="L36" s="484"/>
      <c r="M36" s="484"/>
      <c r="N36" s="484">
        <v>1</v>
      </c>
      <c r="O36" s="484">
        <f t="shared" si="0"/>
        <v>1</v>
      </c>
      <c r="P36" s="630"/>
      <c r="Q36" s="489"/>
      <c r="R36" s="489"/>
      <c r="S36" s="489"/>
      <c r="T36" s="491">
        <v>5</v>
      </c>
      <c r="U36" s="486">
        <f t="shared" si="1"/>
        <v>6</v>
      </c>
      <c r="V36" s="489"/>
      <c r="W36" s="489"/>
      <c r="X36" s="635"/>
      <c r="Y36" s="632">
        <v>1</v>
      </c>
      <c r="Z36" s="633">
        <v>1</v>
      </c>
      <c r="AA36" s="498"/>
    </row>
    <row r="37" spans="1:27" ht="11.45" customHeight="1">
      <c r="A37" s="107" t="s">
        <v>246</v>
      </c>
      <c r="B37" s="653" t="s">
        <v>496</v>
      </c>
      <c r="C37" s="1693">
        <v>571</v>
      </c>
      <c r="D37" s="1693">
        <v>10</v>
      </c>
      <c r="E37" s="1694">
        <v>581</v>
      </c>
      <c r="G37" s="479" t="s">
        <v>492</v>
      </c>
      <c r="H37" s="482"/>
      <c r="I37" s="479"/>
      <c r="J37" s="483" t="s">
        <v>523</v>
      </c>
      <c r="K37" s="629">
        <v>1</v>
      </c>
      <c r="L37" s="484"/>
      <c r="M37" s="484"/>
      <c r="N37" s="484">
        <v>1</v>
      </c>
      <c r="O37" s="484">
        <f t="shared" si="0"/>
        <v>1</v>
      </c>
      <c r="P37" s="630"/>
      <c r="Q37" s="484">
        <v>1</v>
      </c>
      <c r="R37" s="484">
        <v>1</v>
      </c>
      <c r="S37" s="484">
        <v>1</v>
      </c>
      <c r="T37" s="491">
        <v>3</v>
      </c>
      <c r="U37" s="634">
        <f t="shared" si="1"/>
        <v>7</v>
      </c>
      <c r="V37" s="479">
        <v>36</v>
      </c>
      <c r="W37" s="479">
        <v>15</v>
      </c>
      <c r="X37" s="635"/>
      <c r="Y37" s="632">
        <v>1</v>
      </c>
      <c r="Z37" s="633">
        <v>1</v>
      </c>
      <c r="AA37" s="498"/>
    </row>
    <row r="38" spans="1:27" ht="11.45" customHeight="1">
      <c r="B38" s="373" t="s">
        <v>722</v>
      </c>
      <c r="C38" s="1695">
        <v>0</v>
      </c>
      <c r="D38" s="1695">
        <v>0</v>
      </c>
      <c r="E38" s="1696">
        <v>0</v>
      </c>
      <c r="G38" s="485" t="s">
        <v>162</v>
      </c>
      <c r="H38" s="486"/>
      <c r="I38" s="485"/>
      <c r="J38" s="487"/>
      <c r="K38" s="629" t="s">
        <v>425</v>
      </c>
      <c r="L38" s="485">
        <f>SUM(L34:L37)</f>
        <v>13</v>
      </c>
      <c r="M38" s="485">
        <f>SUM(M34:M37)</f>
        <v>42</v>
      </c>
      <c r="N38" s="485">
        <f>SUM(N34:N37)</f>
        <v>47</v>
      </c>
      <c r="O38" s="485">
        <f t="shared" si="0"/>
        <v>102</v>
      </c>
      <c r="P38" s="630"/>
      <c r="Q38" s="485">
        <f>SUM(Q34:Q37)</f>
        <v>17</v>
      </c>
      <c r="R38" s="485">
        <f>SUM(R34:R37)</f>
        <v>20</v>
      </c>
      <c r="S38" s="485">
        <f>SUM(S34:S37)</f>
        <v>4</v>
      </c>
      <c r="T38" s="486">
        <f>SUM(T34:T37)</f>
        <v>90</v>
      </c>
      <c r="U38" s="486">
        <f t="shared" si="1"/>
        <v>233</v>
      </c>
      <c r="V38" s="485">
        <f>SUM(V34:V37)</f>
        <v>1511</v>
      </c>
      <c r="W38" s="485">
        <f>SUM(W34:W37)</f>
        <v>111</v>
      </c>
      <c r="X38" s="486">
        <f>SUM(X34:X37)</f>
        <v>0</v>
      </c>
      <c r="Y38" s="632" t="s">
        <v>425</v>
      </c>
      <c r="Z38" s="633" t="s">
        <v>425</v>
      </c>
      <c r="AA38" s="498"/>
    </row>
    <row r="39" spans="1:27" ht="11.45" customHeight="1">
      <c r="A39" s="107" t="s">
        <v>247</v>
      </c>
      <c r="B39" s="373" t="s">
        <v>497</v>
      </c>
      <c r="C39" s="1695">
        <v>1178</v>
      </c>
      <c r="D39" s="1695">
        <v>216</v>
      </c>
      <c r="E39" s="1696">
        <v>1394</v>
      </c>
      <c r="G39" s="479" t="s">
        <v>494</v>
      </c>
      <c r="H39" s="482"/>
      <c r="I39" s="479"/>
      <c r="J39" s="488">
        <v>3</v>
      </c>
      <c r="K39" s="629">
        <v>1</v>
      </c>
      <c r="L39" s="479">
        <v>6</v>
      </c>
      <c r="M39" s="479">
        <v>8</v>
      </c>
      <c r="N39" s="479">
        <v>10</v>
      </c>
      <c r="O39" s="479">
        <f t="shared" si="0"/>
        <v>24</v>
      </c>
      <c r="P39" s="630"/>
      <c r="Q39" s="479">
        <v>9</v>
      </c>
      <c r="R39" s="489"/>
      <c r="S39" s="489"/>
      <c r="T39" s="482">
        <v>13</v>
      </c>
      <c r="U39" s="634">
        <f t="shared" si="1"/>
        <v>46</v>
      </c>
      <c r="V39" s="479"/>
      <c r="W39" s="479"/>
      <c r="X39" s="482"/>
      <c r="Y39" s="632">
        <v>1</v>
      </c>
      <c r="Z39" s="633">
        <v>1</v>
      </c>
      <c r="AA39" s="498"/>
    </row>
    <row r="40" spans="1:27" ht="11.45" customHeight="1">
      <c r="B40" s="373" t="s">
        <v>637</v>
      </c>
      <c r="C40" s="1695">
        <v>751</v>
      </c>
      <c r="D40" s="1695">
        <v>148</v>
      </c>
      <c r="E40" s="1696">
        <v>899</v>
      </c>
      <c r="G40" s="485" t="s">
        <v>163</v>
      </c>
      <c r="H40" s="486"/>
      <c r="I40" s="485"/>
      <c r="J40" s="487"/>
      <c r="K40" s="629" t="s">
        <v>425</v>
      </c>
      <c r="L40" s="485">
        <f>SUM(L39:L39)</f>
        <v>6</v>
      </c>
      <c r="M40" s="485">
        <f>SUM(M39:M39)</f>
        <v>8</v>
      </c>
      <c r="N40" s="485">
        <f>SUM(N39:N39)</f>
        <v>10</v>
      </c>
      <c r="O40" s="485">
        <f t="shared" si="0"/>
        <v>24</v>
      </c>
      <c r="P40" s="630"/>
      <c r="Q40" s="485">
        <f>SUM(Q39:Q39)</f>
        <v>9</v>
      </c>
      <c r="R40" s="485">
        <f>SUM(R39:R39)</f>
        <v>0</v>
      </c>
      <c r="S40" s="485"/>
      <c r="T40" s="486">
        <f>SUM(T39:T39)</f>
        <v>13</v>
      </c>
      <c r="U40" s="486">
        <f t="shared" si="1"/>
        <v>46</v>
      </c>
      <c r="V40" s="485">
        <f>SUM(V39:V39)</f>
        <v>0</v>
      </c>
      <c r="W40" s="485">
        <f>SUM(W39:W39)</f>
        <v>0</v>
      </c>
      <c r="X40" s="485">
        <f>SUM(X39:X39)</f>
        <v>0</v>
      </c>
      <c r="Y40" s="632" t="s">
        <v>425</v>
      </c>
      <c r="Z40" s="633" t="s">
        <v>425</v>
      </c>
      <c r="AA40" s="498"/>
    </row>
    <row r="41" spans="1:27" ht="11.45" customHeight="1">
      <c r="A41" s="107" t="s">
        <v>248</v>
      </c>
      <c r="B41" s="373" t="s">
        <v>499</v>
      </c>
      <c r="C41" s="1695">
        <v>227</v>
      </c>
      <c r="D41" s="1695">
        <v>1</v>
      </c>
      <c r="E41" s="1696">
        <v>228</v>
      </c>
      <c r="G41" s="479" t="s">
        <v>496</v>
      </c>
      <c r="H41" s="482"/>
      <c r="I41" s="479">
        <v>4</v>
      </c>
      <c r="J41" s="481"/>
      <c r="K41" s="493">
        <v>1</v>
      </c>
      <c r="L41" s="484">
        <v>12</v>
      </c>
      <c r="M41" s="484">
        <v>43</v>
      </c>
      <c r="N41" s="484">
        <v>41</v>
      </c>
      <c r="O41" s="484">
        <f t="shared" si="0"/>
        <v>96</v>
      </c>
      <c r="P41" s="630"/>
      <c r="Q41" s="484">
        <v>19</v>
      </c>
      <c r="R41" s="484">
        <v>7</v>
      </c>
      <c r="S41" s="484">
        <v>5</v>
      </c>
      <c r="T41" s="491">
        <v>23</v>
      </c>
      <c r="U41" s="634">
        <f t="shared" si="1"/>
        <v>150</v>
      </c>
      <c r="V41" s="479"/>
      <c r="W41" s="479"/>
      <c r="X41" s="482"/>
      <c r="Y41" s="632">
        <v>1</v>
      </c>
      <c r="Z41" s="633">
        <v>1</v>
      </c>
      <c r="AA41" s="498"/>
    </row>
    <row r="42" spans="1:27" ht="11.45" customHeight="1">
      <c r="A42" s="107" t="s">
        <v>249</v>
      </c>
      <c r="B42" s="373" t="s">
        <v>706</v>
      </c>
      <c r="C42" s="1695">
        <v>78</v>
      </c>
      <c r="D42" s="1695">
        <v>13</v>
      </c>
      <c r="E42" s="1696">
        <v>91</v>
      </c>
      <c r="G42" s="479" t="s">
        <v>722</v>
      </c>
      <c r="H42" s="482"/>
      <c r="I42" s="479">
        <v>1</v>
      </c>
      <c r="J42" s="488">
        <v>1</v>
      </c>
      <c r="K42" s="629">
        <v>1</v>
      </c>
      <c r="L42" s="484">
        <v>10</v>
      </c>
      <c r="M42" s="484">
        <v>25</v>
      </c>
      <c r="N42" s="484">
        <v>80</v>
      </c>
      <c r="O42" s="484">
        <f t="shared" si="0"/>
        <v>115</v>
      </c>
      <c r="P42" s="630"/>
      <c r="Q42" s="484">
        <v>30</v>
      </c>
      <c r="R42" s="484">
        <v>7</v>
      </c>
      <c r="S42" s="484">
        <v>3</v>
      </c>
      <c r="T42" s="491">
        <v>44</v>
      </c>
      <c r="U42" s="634">
        <f t="shared" si="1"/>
        <v>199</v>
      </c>
      <c r="V42" s="479">
        <v>343</v>
      </c>
      <c r="W42" s="479">
        <v>48</v>
      </c>
      <c r="X42" s="482"/>
      <c r="Y42" s="632">
        <v>1</v>
      </c>
      <c r="Z42" s="633" t="s">
        <v>425</v>
      </c>
      <c r="AA42" s="498"/>
    </row>
    <row r="43" spans="1:27" ht="11.45" customHeight="1">
      <c r="A43" s="107" t="s">
        <v>250</v>
      </c>
      <c r="B43" s="655" t="s">
        <v>153</v>
      </c>
      <c r="C43" s="1697">
        <v>14</v>
      </c>
      <c r="D43" s="1697">
        <v>11</v>
      </c>
      <c r="E43" s="1698">
        <v>25</v>
      </c>
      <c r="G43" s="479" t="s">
        <v>497</v>
      </c>
      <c r="H43" s="482"/>
      <c r="I43" s="479">
        <v>1</v>
      </c>
      <c r="J43" s="488">
        <v>3</v>
      </c>
      <c r="K43" s="493">
        <v>1</v>
      </c>
      <c r="L43" s="484">
        <v>4</v>
      </c>
      <c r="M43" s="484">
        <v>31</v>
      </c>
      <c r="N43" s="484">
        <v>60</v>
      </c>
      <c r="O43" s="484">
        <f t="shared" si="0"/>
        <v>95</v>
      </c>
      <c r="P43" s="630"/>
      <c r="Q43" s="484">
        <v>12</v>
      </c>
      <c r="R43" s="484">
        <v>6</v>
      </c>
      <c r="S43" s="484">
        <v>1</v>
      </c>
      <c r="T43" s="640">
        <v>94</v>
      </c>
      <c r="U43" s="641">
        <f t="shared" si="1"/>
        <v>208</v>
      </c>
      <c r="V43" s="479">
        <v>1088</v>
      </c>
      <c r="W43" s="479">
        <v>118</v>
      </c>
      <c r="X43" s="635"/>
      <c r="Y43" s="632">
        <v>1</v>
      </c>
      <c r="Z43" s="633" t="s">
        <v>425</v>
      </c>
      <c r="AA43" s="498"/>
    </row>
    <row r="44" spans="1:27" ht="11.45" customHeight="1">
      <c r="A44" s="107" t="s">
        <v>251</v>
      </c>
      <c r="B44" s="925" t="s">
        <v>638</v>
      </c>
      <c r="C44" s="1699">
        <v>2819</v>
      </c>
      <c r="D44" s="1699">
        <v>399</v>
      </c>
      <c r="E44" s="1699">
        <v>3218</v>
      </c>
      <c r="G44" s="479" t="s">
        <v>637</v>
      </c>
      <c r="H44" s="482"/>
      <c r="I44" s="479"/>
      <c r="J44" s="488">
        <v>3</v>
      </c>
      <c r="K44" s="629">
        <v>1</v>
      </c>
      <c r="L44" s="484">
        <v>7</v>
      </c>
      <c r="M44" s="484">
        <v>12</v>
      </c>
      <c r="N44" s="484">
        <v>35</v>
      </c>
      <c r="O44" s="484">
        <f t="shared" si="0"/>
        <v>54</v>
      </c>
      <c r="P44" s="630"/>
      <c r="Q44" s="484">
        <v>11</v>
      </c>
      <c r="R44" s="484">
        <v>4</v>
      </c>
      <c r="S44" s="484">
        <v>1</v>
      </c>
      <c r="T44" s="491">
        <v>34</v>
      </c>
      <c r="U44" s="634">
        <f t="shared" si="1"/>
        <v>104</v>
      </c>
      <c r="V44" s="479"/>
      <c r="W44" s="479"/>
      <c r="X44" s="482"/>
      <c r="Y44" s="632">
        <v>1</v>
      </c>
      <c r="Z44" s="633">
        <v>1</v>
      </c>
      <c r="AA44" s="498"/>
    </row>
    <row r="45" spans="1:27" ht="11.45" customHeight="1">
      <c r="A45" s="107" t="s">
        <v>252</v>
      </c>
      <c r="B45" s="653" t="s">
        <v>974</v>
      </c>
      <c r="C45" s="1703">
        <v>32</v>
      </c>
      <c r="D45" s="1703">
        <v>0</v>
      </c>
      <c r="E45" s="1704">
        <v>32</v>
      </c>
      <c r="G45" s="479" t="s">
        <v>499</v>
      </c>
      <c r="H45" s="482"/>
      <c r="I45" s="479"/>
      <c r="J45" s="481"/>
      <c r="K45" s="629">
        <v>1</v>
      </c>
      <c r="L45" s="484"/>
      <c r="M45" s="484"/>
      <c r="N45" s="484">
        <v>6</v>
      </c>
      <c r="O45" s="484">
        <f t="shared" si="0"/>
        <v>6</v>
      </c>
      <c r="P45" s="630"/>
      <c r="Q45" s="484">
        <v>1</v>
      </c>
      <c r="R45" s="484">
        <v>1</v>
      </c>
      <c r="S45" s="489"/>
      <c r="T45" s="491">
        <v>33</v>
      </c>
      <c r="U45" s="634">
        <f t="shared" si="1"/>
        <v>41</v>
      </c>
      <c r="V45" s="479"/>
      <c r="W45" s="479"/>
      <c r="X45" s="482"/>
      <c r="Y45" s="632">
        <v>1</v>
      </c>
      <c r="Z45" s="633">
        <v>1</v>
      </c>
      <c r="AA45" s="498"/>
    </row>
    <row r="46" spans="1:27" ht="11.45" customHeight="1">
      <c r="A46" s="107" t="s">
        <v>253</v>
      </c>
      <c r="B46" s="373" t="s">
        <v>501</v>
      </c>
      <c r="C46" s="1695">
        <v>2463</v>
      </c>
      <c r="D46" s="1695">
        <v>125</v>
      </c>
      <c r="E46" s="1696">
        <v>2588</v>
      </c>
      <c r="G46" s="479" t="s">
        <v>144</v>
      </c>
      <c r="H46" s="482"/>
      <c r="I46" s="479"/>
      <c r="J46" s="488">
        <v>6</v>
      </c>
      <c r="K46" s="629">
        <v>1</v>
      </c>
      <c r="L46" s="489"/>
      <c r="M46" s="489"/>
      <c r="N46" s="489"/>
      <c r="O46" s="489">
        <f t="shared" si="0"/>
        <v>0</v>
      </c>
      <c r="P46" s="630"/>
      <c r="Q46" s="484">
        <v>26</v>
      </c>
      <c r="R46" s="489"/>
      <c r="S46" s="489"/>
      <c r="T46" s="635"/>
      <c r="U46" s="486">
        <f t="shared" si="1"/>
        <v>26</v>
      </c>
      <c r="V46" s="484">
        <v>53</v>
      </c>
      <c r="W46" s="484">
        <v>12</v>
      </c>
      <c r="X46" s="635"/>
      <c r="Y46" s="632">
        <v>1</v>
      </c>
      <c r="Z46" s="633" t="s">
        <v>425</v>
      </c>
      <c r="AA46" s="498"/>
    </row>
    <row r="47" spans="1:27" ht="11.45" customHeight="1">
      <c r="B47" s="925" t="s">
        <v>639</v>
      </c>
      <c r="C47" s="1699">
        <v>2495</v>
      </c>
      <c r="D47" s="1699">
        <v>125</v>
      </c>
      <c r="E47" s="1699">
        <v>2620</v>
      </c>
      <c r="G47" s="479" t="s">
        <v>364</v>
      </c>
      <c r="H47" s="482"/>
      <c r="I47" s="479"/>
      <c r="J47" s="487" t="s">
        <v>523</v>
      </c>
      <c r="K47" s="493">
        <v>1</v>
      </c>
      <c r="L47" s="484"/>
      <c r="M47" s="484"/>
      <c r="N47" s="484">
        <v>1</v>
      </c>
      <c r="O47" s="484">
        <f t="shared" si="0"/>
        <v>1</v>
      </c>
      <c r="P47" s="630"/>
      <c r="Q47" s="484">
        <v>1</v>
      </c>
      <c r="R47" s="489"/>
      <c r="S47" s="489"/>
      <c r="T47" s="491">
        <v>3</v>
      </c>
      <c r="U47" s="486">
        <f t="shared" si="1"/>
        <v>5</v>
      </c>
      <c r="V47" s="479">
        <v>87</v>
      </c>
      <c r="W47" s="479">
        <v>12</v>
      </c>
      <c r="X47" s="482">
        <v>16</v>
      </c>
      <c r="Y47" s="632">
        <v>1</v>
      </c>
      <c r="Z47" s="633" t="s">
        <v>425</v>
      </c>
      <c r="AA47" s="498"/>
    </row>
    <row r="48" spans="1:27" ht="11.45" customHeight="1">
      <c r="B48" s="653" t="s">
        <v>504</v>
      </c>
      <c r="C48" s="1693">
        <v>1737</v>
      </c>
      <c r="D48" s="1693">
        <v>78</v>
      </c>
      <c r="E48" s="1694">
        <v>1815</v>
      </c>
      <c r="G48" s="485" t="s">
        <v>638</v>
      </c>
      <c r="H48" s="486"/>
      <c r="I48" s="485"/>
      <c r="J48" s="487"/>
      <c r="L48" s="485">
        <f>SUM(L41:L47)</f>
        <v>33</v>
      </c>
      <c r="M48" s="485">
        <f>SUM(M41:M47)</f>
        <v>111</v>
      </c>
      <c r="N48" s="485">
        <f>SUM(N41:N47)</f>
        <v>223</v>
      </c>
      <c r="O48" s="485">
        <f t="shared" si="0"/>
        <v>367</v>
      </c>
      <c r="P48" s="630"/>
      <c r="Q48" s="485">
        <f>SUM(Q41:Q47)</f>
        <v>100</v>
      </c>
      <c r="R48" s="485">
        <f>SUM(R41:R47)</f>
        <v>25</v>
      </c>
      <c r="S48" s="485">
        <f>SUM(S41:S47)</f>
        <v>10</v>
      </c>
      <c r="T48" s="486">
        <f>SUM(T41:T47)</f>
        <v>231</v>
      </c>
      <c r="U48" s="486">
        <f t="shared" si="1"/>
        <v>733</v>
      </c>
      <c r="V48" s="485">
        <f>SUM(V41:V47)</f>
        <v>1571</v>
      </c>
      <c r="W48" s="485">
        <f>SUM(W41:W47)</f>
        <v>190</v>
      </c>
      <c r="X48" s="486">
        <f>SUM(X41:X47)</f>
        <v>16</v>
      </c>
      <c r="Y48" s="632" t="s">
        <v>425</v>
      </c>
      <c r="Z48" s="633" t="s">
        <v>425</v>
      </c>
      <c r="AA48" s="498"/>
    </row>
    <row r="49" spans="1:27" ht="11.45" customHeight="1">
      <c r="B49" s="373" t="s">
        <v>505</v>
      </c>
      <c r="C49" s="1695">
        <v>0</v>
      </c>
      <c r="D49" s="1695">
        <v>0</v>
      </c>
      <c r="E49" s="1696">
        <v>0</v>
      </c>
      <c r="G49" s="485"/>
      <c r="H49" s="486"/>
      <c r="I49" s="485"/>
      <c r="J49" s="487"/>
      <c r="L49" s="485"/>
      <c r="M49" s="485"/>
      <c r="N49" s="485"/>
      <c r="O49" s="485"/>
      <c r="P49" s="630"/>
      <c r="Q49" s="485"/>
      <c r="R49" s="485"/>
      <c r="S49" s="485"/>
      <c r="T49" s="486"/>
      <c r="U49" s="486"/>
      <c r="V49" s="485"/>
      <c r="W49" s="485"/>
      <c r="X49" s="486"/>
      <c r="Y49" s="632"/>
      <c r="Z49" s="633"/>
      <c r="AA49" s="498"/>
    </row>
    <row r="50" spans="1:27" ht="11.45" customHeight="1">
      <c r="A50" s="107" t="s">
        <v>254</v>
      </c>
      <c r="B50" s="373" t="s">
        <v>506</v>
      </c>
      <c r="C50" s="1695">
        <v>0</v>
      </c>
      <c r="D50" s="1695">
        <v>0</v>
      </c>
      <c r="E50" s="1696">
        <v>0</v>
      </c>
      <c r="G50" s="479" t="s">
        <v>501</v>
      </c>
      <c r="H50" s="482"/>
      <c r="I50" s="479"/>
      <c r="J50" s="487" t="s">
        <v>523</v>
      </c>
      <c r="K50" s="629">
        <v>1</v>
      </c>
      <c r="L50" s="484">
        <v>35</v>
      </c>
      <c r="M50" s="484">
        <v>40</v>
      </c>
      <c r="N50" s="484">
        <v>38</v>
      </c>
      <c r="O50" s="484">
        <f t="shared" si="0"/>
        <v>113</v>
      </c>
      <c r="P50" s="630"/>
      <c r="Q50" s="479">
        <v>4</v>
      </c>
      <c r="R50" s="479">
        <v>22</v>
      </c>
      <c r="S50" s="489"/>
      <c r="T50" s="491">
        <v>64</v>
      </c>
      <c r="U50" s="634">
        <f t="shared" si="1"/>
        <v>203</v>
      </c>
      <c r="V50" s="637">
        <v>2211</v>
      </c>
      <c r="W50" s="637">
        <v>135</v>
      </c>
      <c r="X50" s="482"/>
      <c r="Y50" s="632">
        <v>1</v>
      </c>
      <c r="Z50" s="633" t="s">
        <v>425</v>
      </c>
      <c r="AA50" s="498"/>
    </row>
    <row r="51" spans="1:27" ht="11.45" customHeight="1">
      <c r="B51" s="373" t="s">
        <v>723</v>
      </c>
      <c r="C51" s="1695">
        <v>0</v>
      </c>
      <c r="D51" s="1695">
        <v>0</v>
      </c>
      <c r="E51" s="1696">
        <v>0</v>
      </c>
      <c r="G51" s="485" t="s">
        <v>639</v>
      </c>
      <c r="H51" s="486"/>
      <c r="I51" s="485"/>
      <c r="J51" s="487"/>
      <c r="K51" s="629" t="s">
        <v>425</v>
      </c>
      <c r="L51" s="485">
        <f>SUM(L50:L50)</f>
        <v>35</v>
      </c>
      <c r="M51" s="485">
        <f>SUM(M50:M50)</f>
        <v>40</v>
      </c>
      <c r="N51" s="485">
        <f>SUM(N50:N50)</f>
        <v>38</v>
      </c>
      <c r="O51" s="485">
        <f t="shared" si="0"/>
        <v>113</v>
      </c>
      <c r="P51" s="630"/>
      <c r="Q51" s="485">
        <f>SUM(Q50:Q50)</f>
        <v>4</v>
      </c>
      <c r="R51" s="485">
        <f>SUM(R50:R50)</f>
        <v>22</v>
      </c>
      <c r="S51" s="485"/>
      <c r="T51" s="486">
        <f>SUM(T50:T50)</f>
        <v>64</v>
      </c>
      <c r="U51" s="486">
        <f t="shared" si="1"/>
        <v>203</v>
      </c>
      <c r="V51" s="485">
        <f>SUM(V50:V50)</f>
        <v>2211</v>
      </c>
      <c r="W51" s="485">
        <f>SUM(W50:W50)</f>
        <v>135</v>
      </c>
      <c r="X51" s="486">
        <f>SUM(X50:X50)</f>
        <v>0</v>
      </c>
      <c r="Y51" s="632" t="s">
        <v>425</v>
      </c>
      <c r="Z51" s="633" t="s">
        <v>425</v>
      </c>
      <c r="AA51" s="498"/>
    </row>
    <row r="52" spans="1:27" ht="11.45" customHeight="1">
      <c r="A52" s="107" t="s">
        <v>255</v>
      </c>
      <c r="B52" s="373" t="s">
        <v>508</v>
      </c>
      <c r="C52" s="1695">
        <v>1322</v>
      </c>
      <c r="D52" s="1695">
        <v>159</v>
      </c>
      <c r="E52" s="1696">
        <v>1481</v>
      </c>
      <c r="G52" s="479" t="s">
        <v>504</v>
      </c>
      <c r="H52" s="482"/>
      <c r="I52" s="479">
        <v>2</v>
      </c>
      <c r="J52" s="481"/>
      <c r="K52" s="629">
        <v>1</v>
      </c>
      <c r="L52" s="484">
        <v>13</v>
      </c>
      <c r="M52" s="484">
        <v>31</v>
      </c>
      <c r="N52" s="484">
        <v>10</v>
      </c>
      <c r="O52" s="484">
        <f t="shared" si="0"/>
        <v>54</v>
      </c>
      <c r="P52" s="630"/>
      <c r="Q52" s="484">
        <v>2</v>
      </c>
      <c r="R52" s="484">
        <v>1</v>
      </c>
      <c r="S52" s="489"/>
      <c r="T52" s="491">
        <v>44</v>
      </c>
      <c r="U52" s="634">
        <f t="shared" si="1"/>
        <v>101</v>
      </c>
      <c r="V52" s="479">
        <v>59</v>
      </c>
      <c r="W52" s="635"/>
      <c r="X52" s="482"/>
      <c r="Y52" s="632">
        <v>1</v>
      </c>
      <c r="Z52" s="633" t="s">
        <v>425</v>
      </c>
      <c r="AA52" s="498"/>
    </row>
    <row r="53" spans="1:27" ht="11.45" customHeight="1">
      <c r="A53" s="107" t="s">
        <v>256</v>
      </c>
      <c r="B53" s="655" t="s">
        <v>509</v>
      </c>
      <c r="C53" s="1697">
        <v>0</v>
      </c>
      <c r="D53" s="1697">
        <v>0</v>
      </c>
      <c r="E53" s="1698">
        <v>0</v>
      </c>
      <c r="G53" s="479" t="s">
        <v>505</v>
      </c>
      <c r="H53" s="482"/>
      <c r="I53" s="479"/>
      <c r="J53" s="488">
        <v>2</v>
      </c>
      <c r="K53" s="629">
        <v>1</v>
      </c>
      <c r="L53" s="484">
        <v>15</v>
      </c>
      <c r="M53" s="484">
        <v>16</v>
      </c>
      <c r="N53" s="484">
        <v>39</v>
      </c>
      <c r="O53" s="484">
        <f t="shared" si="0"/>
        <v>70</v>
      </c>
      <c r="P53" s="630"/>
      <c r="Q53" s="484">
        <v>13</v>
      </c>
      <c r="R53" s="484">
        <v>1</v>
      </c>
      <c r="S53" s="489"/>
      <c r="T53" s="491">
        <v>24</v>
      </c>
      <c r="U53" s="634">
        <f t="shared" si="1"/>
        <v>108</v>
      </c>
      <c r="V53" s="479"/>
      <c r="W53" s="479"/>
      <c r="X53" s="482"/>
      <c r="Y53" s="632">
        <v>1</v>
      </c>
      <c r="Z53" s="633">
        <v>1</v>
      </c>
      <c r="AA53" s="498"/>
    </row>
    <row r="54" spans="1:27" ht="11.45" customHeight="1">
      <c r="A54" s="107" t="s">
        <v>257</v>
      </c>
      <c r="B54" s="925" t="s">
        <v>640</v>
      </c>
      <c r="C54" s="1699">
        <v>3059</v>
      </c>
      <c r="D54" s="1699">
        <v>237</v>
      </c>
      <c r="E54" s="1699">
        <v>3296</v>
      </c>
      <c r="G54" s="479" t="s">
        <v>506</v>
      </c>
      <c r="H54" s="482"/>
      <c r="I54" s="479">
        <v>1</v>
      </c>
      <c r="J54" s="488">
        <v>1</v>
      </c>
      <c r="K54" s="629">
        <v>1</v>
      </c>
      <c r="L54" s="484">
        <v>9</v>
      </c>
      <c r="M54" s="484">
        <v>11</v>
      </c>
      <c r="N54" s="484">
        <v>9</v>
      </c>
      <c r="O54" s="484">
        <f t="shared" si="0"/>
        <v>29</v>
      </c>
      <c r="P54" s="630"/>
      <c r="Q54" s="484">
        <v>3</v>
      </c>
      <c r="R54" s="484">
        <v>21</v>
      </c>
      <c r="S54" s="484">
        <v>2</v>
      </c>
      <c r="T54" s="491">
        <v>1</v>
      </c>
      <c r="U54" s="486">
        <f t="shared" si="1"/>
        <v>56</v>
      </c>
      <c r="V54" s="479">
        <v>221</v>
      </c>
      <c r="W54" s="479">
        <v>24</v>
      </c>
      <c r="X54" s="482"/>
      <c r="Y54" s="632">
        <v>1</v>
      </c>
      <c r="Z54" s="633" t="s">
        <v>425</v>
      </c>
      <c r="AA54" s="498"/>
    </row>
    <row r="55" spans="1:27" ht="11.45" customHeight="1">
      <c r="A55" s="107" t="s">
        <v>258</v>
      </c>
      <c r="B55" s="656" t="s">
        <v>507</v>
      </c>
      <c r="C55" s="1695">
        <v>1119</v>
      </c>
      <c r="D55" s="1695">
        <v>59</v>
      </c>
      <c r="E55" s="1702">
        <v>1178</v>
      </c>
      <c r="G55" s="479" t="s">
        <v>723</v>
      </c>
      <c r="H55" s="482"/>
      <c r="I55" s="479"/>
      <c r="J55" s="481"/>
      <c r="K55" s="629">
        <v>1</v>
      </c>
      <c r="L55" s="484">
        <v>2</v>
      </c>
      <c r="M55" s="484">
        <v>5</v>
      </c>
      <c r="N55" s="484">
        <v>28</v>
      </c>
      <c r="O55" s="484">
        <f t="shared" si="0"/>
        <v>35</v>
      </c>
      <c r="P55" s="630"/>
      <c r="Q55" s="484">
        <v>3</v>
      </c>
      <c r="R55" s="489"/>
      <c r="S55" s="489"/>
      <c r="T55" s="491">
        <v>9</v>
      </c>
      <c r="U55" s="486">
        <f t="shared" si="1"/>
        <v>47</v>
      </c>
      <c r="V55" s="479"/>
      <c r="W55" s="479"/>
      <c r="X55" s="482"/>
      <c r="Y55" s="632">
        <v>1</v>
      </c>
      <c r="Z55" s="633">
        <v>1</v>
      </c>
      <c r="AA55" s="498"/>
    </row>
    <row r="56" spans="1:27" ht="11.45" customHeight="1">
      <c r="A56" s="107" t="s">
        <v>259</v>
      </c>
      <c r="B56" s="925" t="s">
        <v>641</v>
      </c>
      <c r="C56" s="1699">
        <v>1119</v>
      </c>
      <c r="D56" s="1699">
        <v>59</v>
      </c>
      <c r="E56" s="1699">
        <v>1178</v>
      </c>
      <c r="G56" s="479" t="s">
        <v>508</v>
      </c>
      <c r="H56" s="482"/>
      <c r="I56" s="479"/>
      <c r="J56" s="483" t="s">
        <v>523</v>
      </c>
      <c r="K56" s="629">
        <v>1</v>
      </c>
      <c r="L56" s="484">
        <v>14</v>
      </c>
      <c r="M56" s="484">
        <v>14</v>
      </c>
      <c r="N56" s="484">
        <v>17</v>
      </c>
      <c r="O56" s="484">
        <f t="shared" si="0"/>
        <v>45</v>
      </c>
      <c r="P56" s="630"/>
      <c r="Q56" s="484">
        <v>9</v>
      </c>
      <c r="R56" s="484">
        <v>6</v>
      </c>
      <c r="S56" s="489"/>
      <c r="T56" s="491">
        <v>17</v>
      </c>
      <c r="U56" s="634">
        <f t="shared" si="1"/>
        <v>77</v>
      </c>
      <c r="V56" s="479">
        <v>958</v>
      </c>
      <c r="W56" s="479">
        <v>83</v>
      </c>
      <c r="X56" s="635"/>
      <c r="Y56" s="632">
        <v>1</v>
      </c>
      <c r="Z56" s="633" t="s">
        <v>425</v>
      </c>
      <c r="AA56" s="498"/>
    </row>
    <row r="57" spans="1:27" ht="11.45" customHeight="1">
      <c r="A57" s="107" t="s">
        <v>260</v>
      </c>
      <c r="B57" s="653" t="s">
        <v>585</v>
      </c>
      <c r="C57" s="1693">
        <v>1374</v>
      </c>
      <c r="D57" s="1693">
        <v>123</v>
      </c>
      <c r="E57" s="1694">
        <v>1497</v>
      </c>
      <c r="G57" s="479" t="s">
        <v>509</v>
      </c>
      <c r="H57" s="482"/>
      <c r="I57" s="479">
        <v>1</v>
      </c>
      <c r="J57" s="483" t="s">
        <v>523</v>
      </c>
      <c r="K57" s="629">
        <v>1</v>
      </c>
      <c r="L57" s="484">
        <v>4</v>
      </c>
      <c r="M57" s="484"/>
      <c r="N57" s="484">
        <v>6</v>
      </c>
      <c r="O57" s="484">
        <f t="shared" si="0"/>
        <v>10</v>
      </c>
      <c r="P57" s="630"/>
      <c r="Q57" s="489"/>
      <c r="R57" s="489"/>
      <c r="S57" s="484">
        <v>1</v>
      </c>
      <c r="T57" s="491">
        <v>5</v>
      </c>
      <c r="U57" s="634">
        <f t="shared" si="1"/>
        <v>16</v>
      </c>
      <c r="V57" s="479"/>
      <c r="W57" s="479"/>
      <c r="X57" s="635"/>
      <c r="Y57" s="632">
        <v>1</v>
      </c>
      <c r="Z57" s="633">
        <v>1</v>
      </c>
      <c r="AA57" s="498"/>
    </row>
    <row r="58" spans="1:27" ht="11.45" customHeight="1">
      <c r="B58" s="373" t="s">
        <v>586</v>
      </c>
      <c r="C58" s="1695">
        <v>0</v>
      </c>
      <c r="D58" s="1695">
        <v>0</v>
      </c>
      <c r="E58" s="1696">
        <v>0</v>
      </c>
      <c r="G58" s="485" t="s">
        <v>640</v>
      </c>
      <c r="H58" s="486"/>
      <c r="I58" s="485"/>
      <c r="J58" s="487"/>
      <c r="K58" s="629" t="s">
        <v>425</v>
      </c>
      <c r="L58" s="485">
        <f>SUM(L52:L57)</f>
        <v>57</v>
      </c>
      <c r="M58" s="485">
        <f>SUM(M52:M57)</f>
        <v>77</v>
      </c>
      <c r="N58" s="485">
        <f>SUM(N52:N57)</f>
        <v>109</v>
      </c>
      <c r="O58" s="485">
        <f t="shared" si="0"/>
        <v>243</v>
      </c>
      <c r="P58" s="630"/>
      <c r="Q58" s="485">
        <f>SUM(Q52:Q57)</f>
        <v>30</v>
      </c>
      <c r="R58" s="485">
        <f>SUM(R52:R57)</f>
        <v>29</v>
      </c>
      <c r="S58" s="485">
        <f>SUM(S52:S57)</f>
        <v>3</v>
      </c>
      <c r="T58" s="486">
        <f>SUM(T52:T57)</f>
        <v>100</v>
      </c>
      <c r="U58" s="486">
        <f t="shared" si="1"/>
        <v>405</v>
      </c>
      <c r="V58" s="485">
        <f>SUM(V52:V57)</f>
        <v>1238</v>
      </c>
      <c r="W58" s="485">
        <f>SUM(W52:W57)</f>
        <v>107</v>
      </c>
      <c r="X58" s="486">
        <f>SUM(X52:X57)</f>
        <v>0</v>
      </c>
      <c r="Y58" s="632" t="s">
        <v>425</v>
      </c>
      <c r="Z58" s="633" t="s">
        <v>425</v>
      </c>
      <c r="AA58" s="498"/>
    </row>
    <row r="59" spans="1:27" ht="11.45" customHeight="1">
      <c r="A59" s="107" t="s">
        <v>261</v>
      </c>
      <c r="B59" s="373" t="s">
        <v>587</v>
      </c>
      <c r="C59" s="1695">
        <v>1093</v>
      </c>
      <c r="D59" s="1695">
        <v>83</v>
      </c>
      <c r="E59" s="1696">
        <v>1176</v>
      </c>
      <c r="G59" s="479" t="s">
        <v>507</v>
      </c>
      <c r="H59" s="482"/>
      <c r="I59" s="479"/>
      <c r="J59" s="487" t="s">
        <v>523</v>
      </c>
      <c r="K59" s="629">
        <v>1</v>
      </c>
      <c r="L59" s="484">
        <v>8</v>
      </c>
      <c r="M59" s="484">
        <v>11</v>
      </c>
      <c r="N59" s="484">
        <v>26</v>
      </c>
      <c r="O59" s="484">
        <f t="shared" si="0"/>
        <v>45</v>
      </c>
      <c r="P59" s="630"/>
      <c r="Q59" s="479">
        <v>5</v>
      </c>
      <c r="R59" s="479">
        <v>1</v>
      </c>
      <c r="S59" s="489"/>
      <c r="T59" s="482">
        <v>20</v>
      </c>
      <c r="U59" s="634">
        <f t="shared" si="1"/>
        <v>71</v>
      </c>
      <c r="V59" s="479">
        <v>667</v>
      </c>
      <c r="W59" s="479">
        <v>111</v>
      </c>
      <c r="X59" s="482"/>
      <c r="Y59" s="632">
        <v>1</v>
      </c>
      <c r="Z59" s="633" t="s">
        <v>425</v>
      </c>
      <c r="AA59" s="498"/>
    </row>
    <row r="60" spans="1:27" ht="11.45" customHeight="1">
      <c r="B60" s="373" t="s">
        <v>588</v>
      </c>
      <c r="C60" s="1695">
        <v>1064</v>
      </c>
      <c r="D60" s="1695">
        <v>127</v>
      </c>
      <c r="E60" s="1696">
        <v>1191</v>
      </c>
      <c r="G60" s="485" t="s">
        <v>641</v>
      </c>
      <c r="H60" s="486"/>
      <c r="I60" s="485"/>
      <c r="J60" s="487"/>
      <c r="K60" s="629" t="s">
        <v>425</v>
      </c>
      <c r="L60" s="485">
        <f>SUM(L59:L59)</f>
        <v>8</v>
      </c>
      <c r="M60" s="485">
        <f>SUM(M59:M59)</f>
        <v>11</v>
      </c>
      <c r="N60" s="485">
        <f>SUM(N59:N59)</f>
        <v>26</v>
      </c>
      <c r="O60" s="485">
        <f t="shared" si="0"/>
        <v>45</v>
      </c>
      <c r="P60" s="630"/>
      <c r="Q60" s="485">
        <f>SUM(Q59:Q59)</f>
        <v>5</v>
      </c>
      <c r="R60" s="485">
        <f>SUM(R59:R59)</f>
        <v>1</v>
      </c>
      <c r="S60" s="485">
        <f>SUM(S59:S59)</f>
        <v>0</v>
      </c>
      <c r="T60" s="486">
        <f>SUM(T59:T59)</f>
        <v>20</v>
      </c>
      <c r="U60" s="486">
        <f t="shared" si="1"/>
        <v>71</v>
      </c>
      <c r="V60" s="485">
        <f>SUM(V59:V59)</f>
        <v>667</v>
      </c>
      <c r="W60" s="485">
        <f>SUM(W59:W59)</f>
        <v>111</v>
      </c>
      <c r="X60" s="486">
        <f>SUM(X59:X59)</f>
        <v>0</v>
      </c>
      <c r="Y60" s="632" t="s">
        <v>425</v>
      </c>
      <c r="Z60" s="633" t="s">
        <v>425</v>
      </c>
      <c r="AA60" s="498"/>
    </row>
    <row r="61" spans="1:27" ht="11.45" customHeight="1">
      <c r="A61" s="107" t="s">
        <v>262</v>
      </c>
      <c r="B61" s="373" t="s">
        <v>589</v>
      </c>
      <c r="C61" s="1695">
        <v>865</v>
      </c>
      <c r="D61" s="1695">
        <v>20</v>
      </c>
      <c r="E61" s="1696">
        <v>885</v>
      </c>
      <c r="G61" s="479" t="s">
        <v>585</v>
      </c>
      <c r="H61" s="482"/>
      <c r="I61" s="479"/>
      <c r="J61" s="488">
        <v>1</v>
      </c>
      <c r="K61" s="629">
        <v>1</v>
      </c>
      <c r="L61" s="484">
        <v>20</v>
      </c>
      <c r="M61" s="484">
        <v>43</v>
      </c>
      <c r="N61" s="484">
        <v>58</v>
      </c>
      <c r="O61" s="484">
        <f t="shared" si="0"/>
        <v>121</v>
      </c>
      <c r="P61" s="630"/>
      <c r="Q61" s="479">
        <v>6</v>
      </c>
      <c r="R61" s="479">
        <v>2</v>
      </c>
      <c r="S61" s="489"/>
      <c r="T61" s="482">
        <v>97</v>
      </c>
      <c r="U61" s="634">
        <f t="shared" si="1"/>
        <v>226</v>
      </c>
      <c r="V61" s="479">
        <v>1179</v>
      </c>
      <c r="W61" s="479">
        <v>64</v>
      </c>
      <c r="X61" s="482"/>
      <c r="Y61" s="632">
        <v>1</v>
      </c>
      <c r="Z61" s="633" t="s">
        <v>425</v>
      </c>
      <c r="AA61" s="498"/>
    </row>
    <row r="62" spans="1:27" ht="11.45" customHeight="1">
      <c r="A62" s="107" t="s">
        <v>263</v>
      </c>
      <c r="B62" s="373" t="s">
        <v>590</v>
      </c>
      <c r="C62" s="1695">
        <v>733</v>
      </c>
      <c r="D62" s="1695">
        <v>168</v>
      </c>
      <c r="E62" s="1696">
        <v>901</v>
      </c>
      <c r="G62" s="479" t="s">
        <v>586</v>
      </c>
      <c r="H62" s="482"/>
      <c r="I62" s="479">
        <v>4</v>
      </c>
      <c r="J62" s="488">
        <v>2</v>
      </c>
      <c r="K62" s="629">
        <v>1</v>
      </c>
      <c r="L62" s="484">
        <v>7</v>
      </c>
      <c r="M62" s="484">
        <v>16</v>
      </c>
      <c r="N62" s="484">
        <v>47</v>
      </c>
      <c r="O62" s="484">
        <f t="shared" si="0"/>
        <v>70</v>
      </c>
      <c r="P62" s="630"/>
      <c r="Q62" s="479">
        <v>12</v>
      </c>
      <c r="R62" s="479">
        <v>1</v>
      </c>
      <c r="S62" s="489"/>
      <c r="T62" s="482">
        <v>9</v>
      </c>
      <c r="U62" s="634">
        <f t="shared" si="1"/>
        <v>92</v>
      </c>
      <c r="V62" s="479"/>
      <c r="W62" s="479"/>
      <c r="X62" s="482"/>
      <c r="Y62" s="632">
        <v>1</v>
      </c>
      <c r="Z62" s="633">
        <v>1</v>
      </c>
      <c r="AA62" s="498"/>
    </row>
    <row r="63" spans="1:27" ht="11.45" customHeight="1">
      <c r="A63" s="107" t="s">
        <v>264</v>
      </c>
      <c r="B63" s="373" t="s">
        <v>591</v>
      </c>
      <c r="C63" s="1695">
        <v>260</v>
      </c>
      <c r="D63" s="1695">
        <v>14</v>
      </c>
      <c r="E63" s="1696">
        <v>274</v>
      </c>
      <c r="G63" s="479" t="s">
        <v>587</v>
      </c>
      <c r="H63" s="482"/>
      <c r="I63" s="479"/>
      <c r="J63" s="487" t="s">
        <v>523</v>
      </c>
      <c r="K63" s="629">
        <v>1</v>
      </c>
      <c r="L63" s="484">
        <v>15</v>
      </c>
      <c r="M63" s="484">
        <v>51</v>
      </c>
      <c r="N63" s="484">
        <v>34</v>
      </c>
      <c r="O63" s="484">
        <f t="shared" si="0"/>
        <v>100</v>
      </c>
      <c r="P63" s="630"/>
      <c r="Q63" s="479">
        <v>37</v>
      </c>
      <c r="R63" s="479">
        <v>24</v>
      </c>
      <c r="S63" s="479">
        <v>7</v>
      </c>
      <c r="T63" s="482">
        <v>15</v>
      </c>
      <c r="U63" s="634">
        <f t="shared" si="1"/>
        <v>183</v>
      </c>
      <c r="V63" s="479">
        <v>938</v>
      </c>
      <c r="W63" s="479">
        <v>54</v>
      </c>
      <c r="X63" s="482"/>
      <c r="Y63" s="632">
        <v>1</v>
      </c>
      <c r="Z63" s="633"/>
      <c r="AA63" s="498"/>
    </row>
    <row r="64" spans="1:27" ht="11.45" customHeight="1">
      <c r="A64" s="107" t="s">
        <v>265</v>
      </c>
      <c r="B64" s="373" t="s">
        <v>592</v>
      </c>
      <c r="C64" s="1695">
        <v>63</v>
      </c>
      <c r="D64" s="1695">
        <v>5</v>
      </c>
      <c r="E64" s="1696">
        <v>68</v>
      </c>
      <c r="G64" s="479" t="s">
        <v>588</v>
      </c>
      <c r="H64" s="482"/>
      <c r="I64" s="479"/>
      <c r="J64" s="487" t="s">
        <v>523</v>
      </c>
      <c r="K64" s="629">
        <v>1</v>
      </c>
      <c r="L64" s="484">
        <v>5</v>
      </c>
      <c r="M64" s="484">
        <v>13</v>
      </c>
      <c r="N64" s="484">
        <v>29</v>
      </c>
      <c r="O64" s="484">
        <f t="shared" si="0"/>
        <v>47</v>
      </c>
      <c r="P64" s="630"/>
      <c r="Q64" s="479">
        <v>9</v>
      </c>
      <c r="R64" s="479">
        <v>3</v>
      </c>
      <c r="S64" s="489"/>
      <c r="T64" s="482">
        <v>21</v>
      </c>
      <c r="U64" s="634">
        <f t="shared" si="1"/>
        <v>80</v>
      </c>
      <c r="V64" s="479">
        <v>696</v>
      </c>
      <c r="W64" s="479">
        <v>83</v>
      </c>
      <c r="X64" s="482"/>
      <c r="Y64" s="632">
        <v>1</v>
      </c>
      <c r="Z64" s="633"/>
      <c r="AA64" s="498"/>
    </row>
    <row r="65" spans="1:27" ht="11.45" customHeight="1">
      <c r="A65" s="107" t="s">
        <v>266</v>
      </c>
      <c r="B65" s="373" t="s">
        <v>594</v>
      </c>
      <c r="C65" s="1695">
        <v>237</v>
      </c>
      <c r="D65" s="1695">
        <v>19</v>
      </c>
      <c r="E65" s="1696">
        <v>256</v>
      </c>
      <c r="G65" s="479" t="s">
        <v>589</v>
      </c>
      <c r="H65" s="482"/>
      <c r="I65" s="479"/>
      <c r="J65" s="487" t="s">
        <v>523</v>
      </c>
      <c r="K65" s="629">
        <v>1</v>
      </c>
      <c r="L65" s="484"/>
      <c r="M65" s="484">
        <v>2</v>
      </c>
      <c r="N65" s="484">
        <v>31</v>
      </c>
      <c r="O65" s="484">
        <f t="shared" si="0"/>
        <v>33</v>
      </c>
      <c r="P65" s="630"/>
      <c r="Q65" s="479">
        <v>2</v>
      </c>
      <c r="R65" s="479">
        <v>4</v>
      </c>
      <c r="S65" s="489"/>
      <c r="T65" s="482">
        <v>23</v>
      </c>
      <c r="U65" s="486">
        <f t="shared" si="1"/>
        <v>62</v>
      </c>
      <c r="V65" s="479">
        <v>269</v>
      </c>
      <c r="W65" s="479">
        <v>20</v>
      </c>
      <c r="X65" s="482"/>
      <c r="Y65" s="632">
        <v>1</v>
      </c>
      <c r="Z65" s="633"/>
      <c r="AA65" s="498"/>
    </row>
    <row r="66" spans="1:27" ht="11.45" customHeight="1">
      <c r="A66" s="107" t="s">
        <v>267</v>
      </c>
      <c r="B66" s="655" t="s">
        <v>595</v>
      </c>
      <c r="C66" s="1697">
        <v>0</v>
      </c>
      <c r="D66" s="1697">
        <v>0</v>
      </c>
      <c r="E66" s="1698">
        <v>0</v>
      </c>
      <c r="G66" s="479" t="s">
        <v>590</v>
      </c>
      <c r="H66" s="482"/>
      <c r="I66" s="479"/>
      <c r="J66" s="487" t="s">
        <v>523</v>
      </c>
      <c r="K66" s="629">
        <v>1</v>
      </c>
      <c r="L66" s="484">
        <v>2</v>
      </c>
      <c r="M66" s="484">
        <v>21</v>
      </c>
      <c r="N66" s="484">
        <v>24</v>
      </c>
      <c r="O66" s="484">
        <f t="shared" si="0"/>
        <v>47</v>
      </c>
      <c r="P66" s="630"/>
      <c r="Q66" s="479">
        <v>13</v>
      </c>
      <c r="R66" s="479">
        <v>13</v>
      </c>
      <c r="S66" s="489"/>
      <c r="T66" s="482">
        <v>12</v>
      </c>
      <c r="U66" s="634">
        <f t="shared" si="1"/>
        <v>85</v>
      </c>
      <c r="V66" s="479">
        <v>648</v>
      </c>
      <c r="W66" s="479">
        <v>109</v>
      </c>
      <c r="X66" s="482"/>
      <c r="Y66" s="632">
        <v>1</v>
      </c>
      <c r="Z66" s="633"/>
      <c r="AA66" s="498"/>
    </row>
    <row r="67" spans="1:27" ht="11.45" customHeight="1">
      <c r="A67" s="107" t="s">
        <v>268</v>
      </c>
      <c r="B67" s="925" t="s">
        <v>642</v>
      </c>
      <c r="C67" s="1699">
        <v>5689</v>
      </c>
      <c r="D67" s="1699">
        <v>559</v>
      </c>
      <c r="E67" s="1699">
        <v>6248</v>
      </c>
      <c r="G67" s="479" t="s">
        <v>591</v>
      </c>
      <c r="H67" s="482"/>
      <c r="I67" s="479"/>
      <c r="J67" s="487" t="s">
        <v>523</v>
      </c>
      <c r="K67" s="629">
        <v>1</v>
      </c>
      <c r="L67" s="484"/>
      <c r="M67" s="484"/>
      <c r="N67" s="484">
        <v>7</v>
      </c>
      <c r="O67" s="484">
        <f t="shared" si="0"/>
        <v>7</v>
      </c>
      <c r="P67" s="630"/>
      <c r="Q67" s="484">
        <v>1</v>
      </c>
      <c r="R67" s="489"/>
      <c r="S67" s="489"/>
      <c r="T67" s="491">
        <v>22</v>
      </c>
      <c r="U67" s="486">
        <f t="shared" si="1"/>
        <v>30</v>
      </c>
      <c r="V67" s="479">
        <v>165</v>
      </c>
      <c r="W67" s="479">
        <v>7</v>
      </c>
      <c r="X67" s="635"/>
      <c r="Y67" s="632">
        <v>1</v>
      </c>
      <c r="Z67" s="633"/>
      <c r="AA67" s="498"/>
    </row>
    <row r="68" spans="1:27" ht="11.45" customHeight="1">
      <c r="A68" s="107" t="s">
        <v>269</v>
      </c>
      <c r="B68" s="653" t="s">
        <v>593</v>
      </c>
      <c r="C68" s="1693">
        <v>1691</v>
      </c>
      <c r="D68" s="1693">
        <v>39</v>
      </c>
      <c r="E68" s="1694">
        <v>1730</v>
      </c>
      <c r="G68" s="479" t="s">
        <v>592</v>
      </c>
      <c r="H68" s="482"/>
      <c r="I68" s="479"/>
      <c r="J68" s="487" t="s">
        <v>523</v>
      </c>
      <c r="K68" s="629">
        <v>1</v>
      </c>
      <c r="L68" s="484">
        <v>1</v>
      </c>
      <c r="M68" s="484">
        <v>3</v>
      </c>
      <c r="N68" s="484">
        <v>1</v>
      </c>
      <c r="O68" s="484">
        <f t="shared" si="0"/>
        <v>5</v>
      </c>
      <c r="P68" s="630"/>
      <c r="Q68" s="484">
        <v>4</v>
      </c>
      <c r="R68" s="489"/>
      <c r="S68" s="489"/>
      <c r="T68" s="491">
        <v>1</v>
      </c>
      <c r="U68" s="486">
        <f t="shared" si="1"/>
        <v>10</v>
      </c>
      <c r="V68" s="479"/>
      <c r="W68" s="479"/>
      <c r="X68" s="635"/>
      <c r="Y68" s="632">
        <v>1</v>
      </c>
      <c r="Z68" s="633">
        <v>1</v>
      </c>
      <c r="AA68" s="498"/>
    </row>
    <row r="69" spans="1:27" ht="11.45" customHeight="1">
      <c r="A69" s="107" t="s">
        <v>270</v>
      </c>
      <c r="B69" s="655" t="s">
        <v>707</v>
      </c>
      <c r="C69" s="1697">
        <v>52</v>
      </c>
      <c r="D69" s="1697">
        <v>0</v>
      </c>
      <c r="E69" s="1698">
        <v>52</v>
      </c>
      <c r="G69" s="479" t="s">
        <v>594</v>
      </c>
      <c r="H69" s="482"/>
      <c r="I69" s="479"/>
      <c r="J69" s="481"/>
      <c r="K69" s="493">
        <v>1</v>
      </c>
      <c r="L69" s="484">
        <v>2</v>
      </c>
      <c r="M69" s="484">
        <v>2</v>
      </c>
      <c r="N69" s="484">
        <v>5</v>
      </c>
      <c r="O69" s="484">
        <f t="shared" ref="O69:O129" si="2">SUM(L69:N69)</f>
        <v>9</v>
      </c>
      <c r="P69" s="630"/>
      <c r="Q69" s="489"/>
      <c r="R69" s="489"/>
      <c r="S69" s="484">
        <v>1</v>
      </c>
      <c r="T69" s="491">
        <v>15</v>
      </c>
      <c r="U69" s="486">
        <f t="shared" ref="U69:U129" si="3">SUM(Q69:T69)+O69</f>
        <v>25</v>
      </c>
      <c r="V69" s="479"/>
      <c r="W69" s="479"/>
      <c r="X69" s="482"/>
      <c r="Y69" s="632">
        <v>1</v>
      </c>
      <c r="Z69" s="633">
        <v>1</v>
      </c>
      <c r="AA69" s="498"/>
    </row>
    <row r="70" spans="1:27" ht="11.45" customHeight="1">
      <c r="B70" s="925" t="s">
        <v>643</v>
      </c>
      <c r="C70" s="1699">
        <v>1743</v>
      </c>
      <c r="D70" s="1699">
        <v>39</v>
      </c>
      <c r="E70" s="1699">
        <v>1782</v>
      </c>
      <c r="G70" s="479" t="s">
        <v>595</v>
      </c>
      <c r="H70" s="482"/>
      <c r="I70" s="479"/>
      <c r="J70" s="481"/>
      <c r="K70" s="629">
        <v>1</v>
      </c>
      <c r="L70" s="489"/>
      <c r="M70" s="489"/>
      <c r="N70" s="489"/>
      <c r="O70" s="489"/>
      <c r="P70" s="630"/>
      <c r="Q70" s="489"/>
      <c r="R70" s="489"/>
      <c r="S70" s="489"/>
      <c r="T70" s="489"/>
      <c r="U70" s="486">
        <f t="shared" si="3"/>
        <v>0</v>
      </c>
      <c r="V70" s="489"/>
      <c r="W70" s="489"/>
      <c r="X70" s="635"/>
      <c r="Y70" s="632">
        <v>1</v>
      </c>
      <c r="Z70" s="633"/>
      <c r="AA70" s="498"/>
    </row>
    <row r="71" spans="1:27" ht="11.45" customHeight="1">
      <c r="A71" s="107" t="s">
        <v>271</v>
      </c>
      <c r="B71" s="653" t="s">
        <v>709</v>
      </c>
      <c r="C71" s="1693">
        <v>0</v>
      </c>
      <c r="D71" s="1693">
        <v>0</v>
      </c>
      <c r="E71" s="1694">
        <v>0</v>
      </c>
      <c r="G71" s="485" t="s">
        <v>642</v>
      </c>
      <c r="H71" s="486"/>
      <c r="I71" s="485"/>
      <c r="J71" s="487"/>
      <c r="K71" s="629" t="s">
        <v>425</v>
      </c>
      <c r="L71" s="485">
        <f>SUM(L61:L70)</f>
        <v>52</v>
      </c>
      <c r="M71" s="485">
        <f>SUM(M61:M70)</f>
        <v>151</v>
      </c>
      <c r="N71" s="485">
        <f>SUM(N61:N70)</f>
        <v>236</v>
      </c>
      <c r="O71" s="485">
        <f t="shared" si="2"/>
        <v>439</v>
      </c>
      <c r="P71" s="630"/>
      <c r="Q71" s="485">
        <f>SUM(Q61:Q70)</f>
        <v>84</v>
      </c>
      <c r="R71" s="485">
        <f>SUM(R61:R70)</f>
        <v>47</v>
      </c>
      <c r="S71" s="485">
        <f>SUM(S61:S70)</f>
        <v>8</v>
      </c>
      <c r="T71" s="486">
        <f>SUM(T61:T70)</f>
        <v>215</v>
      </c>
      <c r="U71" s="486">
        <f t="shared" si="3"/>
        <v>793</v>
      </c>
      <c r="V71" s="485">
        <f>SUM(V61:V70)</f>
        <v>3895</v>
      </c>
      <c r="W71" s="485">
        <f>SUM(W61:W70)</f>
        <v>337</v>
      </c>
      <c r="X71" s="486">
        <f>SUM(X61:X70)</f>
        <v>0</v>
      </c>
      <c r="Y71" s="632" t="s">
        <v>425</v>
      </c>
      <c r="Z71" s="633" t="s">
        <v>425</v>
      </c>
      <c r="AA71" s="498"/>
    </row>
    <row r="72" spans="1:27" ht="11.45" customHeight="1">
      <c r="B72" s="373" t="s">
        <v>710</v>
      </c>
      <c r="C72" s="1695">
        <v>2006</v>
      </c>
      <c r="D72" s="1695">
        <v>285</v>
      </c>
      <c r="E72" s="1696">
        <v>2291</v>
      </c>
      <c r="G72" s="484" t="s">
        <v>593</v>
      </c>
      <c r="H72" s="491"/>
      <c r="I72" s="484"/>
      <c r="J72" s="487" t="s">
        <v>523</v>
      </c>
      <c r="K72" s="629">
        <v>1</v>
      </c>
      <c r="L72" s="484">
        <v>22</v>
      </c>
      <c r="M72" s="484">
        <v>23</v>
      </c>
      <c r="N72" s="484">
        <v>27</v>
      </c>
      <c r="O72" s="484">
        <f t="shared" si="2"/>
        <v>72</v>
      </c>
      <c r="P72" s="630"/>
      <c r="Q72" s="484">
        <v>2</v>
      </c>
      <c r="R72" s="484">
        <v>7</v>
      </c>
      <c r="S72" s="484">
        <v>1</v>
      </c>
      <c r="T72" s="491">
        <v>34</v>
      </c>
      <c r="U72" s="634">
        <f t="shared" si="3"/>
        <v>116</v>
      </c>
      <c r="V72" s="479">
        <v>748</v>
      </c>
      <c r="W72" s="479">
        <v>20</v>
      </c>
      <c r="X72" s="635"/>
      <c r="Y72" s="632">
        <v>1</v>
      </c>
      <c r="Z72" s="633"/>
      <c r="AA72" s="498"/>
    </row>
    <row r="73" spans="1:27" ht="11.45" customHeight="1">
      <c r="B73" s="373" t="s">
        <v>711</v>
      </c>
      <c r="C73" s="1695">
        <v>1445</v>
      </c>
      <c r="D73" s="1695">
        <v>217</v>
      </c>
      <c r="E73" s="1696">
        <v>1662</v>
      </c>
      <c r="G73" s="484" t="s">
        <v>707</v>
      </c>
      <c r="H73" s="491"/>
      <c r="I73" s="484"/>
      <c r="J73" s="492"/>
      <c r="K73" s="493">
        <v>1</v>
      </c>
      <c r="L73" s="489"/>
      <c r="M73" s="489"/>
      <c r="N73" s="489"/>
      <c r="O73" s="489">
        <f t="shared" si="2"/>
        <v>0</v>
      </c>
      <c r="P73" s="638"/>
      <c r="Q73" s="489"/>
      <c r="R73" s="489"/>
      <c r="S73" s="489"/>
      <c r="T73" s="635"/>
      <c r="U73" s="635">
        <f t="shared" si="3"/>
        <v>0</v>
      </c>
      <c r="V73" s="484">
        <v>38</v>
      </c>
      <c r="W73" s="484">
        <v>3</v>
      </c>
      <c r="X73" s="635"/>
      <c r="Y73" s="632">
        <v>1</v>
      </c>
      <c r="Z73" s="633"/>
      <c r="AA73" s="498"/>
    </row>
    <row r="74" spans="1:27" ht="11.45" customHeight="1">
      <c r="B74" s="373" t="s">
        <v>712</v>
      </c>
      <c r="C74" s="1695">
        <v>1453</v>
      </c>
      <c r="D74" s="1695">
        <v>51</v>
      </c>
      <c r="E74" s="1696">
        <v>1504</v>
      </c>
      <c r="G74" s="485" t="s">
        <v>643</v>
      </c>
      <c r="H74" s="486"/>
      <c r="I74" s="485"/>
      <c r="J74" s="487"/>
      <c r="K74" s="629" t="s">
        <v>425</v>
      </c>
      <c r="L74" s="485">
        <f>SUM(L72:L73)</f>
        <v>22</v>
      </c>
      <c r="M74" s="485">
        <f>SUM(M72:M73)</f>
        <v>23</v>
      </c>
      <c r="N74" s="485">
        <f>SUM(N72:N73)</f>
        <v>27</v>
      </c>
      <c r="O74" s="485">
        <f t="shared" si="2"/>
        <v>72</v>
      </c>
      <c r="P74" s="630"/>
      <c r="Q74" s="485">
        <f>SUM(Q72:Q73)</f>
        <v>2</v>
      </c>
      <c r="R74" s="485">
        <f>SUM(R72:R73)</f>
        <v>7</v>
      </c>
      <c r="S74" s="485">
        <f>SUM(S72:S73)</f>
        <v>1</v>
      </c>
      <c r="T74" s="486">
        <f>SUM(T72:T73)</f>
        <v>34</v>
      </c>
      <c r="U74" s="486">
        <f t="shared" si="3"/>
        <v>116</v>
      </c>
      <c r="V74" s="485">
        <f>SUM(V72:V73)</f>
        <v>786</v>
      </c>
      <c r="W74" s="485">
        <f>SUM(W72:W73)</f>
        <v>23</v>
      </c>
      <c r="X74" s="486">
        <f>SUM(X72:X73)</f>
        <v>0</v>
      </c>
      <c r="Y74" s="632" t="s">
        <v>425</v>
      </c>
      <c r="Z74" s="633" t="s">
        <v>425</v>
      </c>
      <c r="AA74" s="498"/>
    </row>
    <row r="75" spans="1:27" ht="11.45" customHeight="1">
      <c r="A75" s="107" t="s">
        <v>272</v>
      </c>
      <c r="B75" s="373" t="s">
        <v>713</v>
      </c>
      <c r="C75" s="1695">
        <v>342</v>
      </c>
      <c r="D75" s="1695">
        <v>28</v>
      </c>
      <c r="E75" s="1696">
        <v>370</v>
      </c>
      <c r="G75" s="484" t="s">
        <v>709</v>
      </c>
      <c r="H75" s="491"/>
      <c r="I75" s="484">
        <v>3</v>
      </c>
      <c r="J75" s="492"/>
      <c r="K75" s="629">
        <v>1</v>
      </c>
      <c r="L75" s="484">
        <v>19</v>
      </c>
      <c r="M75" s="484">
        <v>77</v>
      </c>
      <c r="N75" s="484">
        <v>12</v>
      </c>
      <c r="O75" s="484">
        <f t="shared" si="2"/>
        <v>108</v>
      </c>
      <c r="P75" s="630"/>
      <c r="Q75" s="484">
        <v>6</v>
      </c>
      <c r="R75" s="484">
        <v>1</v>
      </c>
      <c r="S75" s="489"/>
      <c r="T75" s="491">
        <v>27</v>
      </c>
      <c r="U75" s="486">
        <f t="shared" si="3"/>
        <v>142</v>
      </c>
      <c r="V75" s="479"/>
      <c r="W75" s="479"/>
      <c r="X75" s="635"/>
      <c r="Y75" s="632">
        <v>1</v>
      </c>
      <c r="Z75" s="633">
        <v>1</v>
      </c>
      <c r="AA75" s="498"/>
    </row>
    <row r="76" spans="1:27" ht="11.45" customHeight="1">
      <c r="A76" s="107" t="s">
        <v>273</v>
      </c>
      <c r="B76" s="373" t="s">
        <v>714</v>
      </c>
      <c r="C76" s="1695">
        <v>279</v>
      </c>
      <c r="D76" s="1695">
        <v>10</v>
      </c>
      <c r="E76" s="1696">
        <v>289</v>
      </c>
      <c r="G76" s="484" t="s">
        <v>710</v>
      </c>
      <c r="H76" s="491"/>
      <c r="I76" s="484"/>
      <c r="J76" s="492"/>
      <c r="K76" s="493">
        <v>1</v>
      </c>
      <c r="L76" s="484">
        <v>2</v>
      </c>
      <c r="M76" s="484">
        <v>44</v>
      </c>
      <c r="N76" s="484">
        <v>54</v>
      </c>
      <c r="O76" s="484">
        <f t="shared" si="2"/>
        <v>100</v>
      </c>
      <c r="P76" s="630"/>
      <c r="Q76" s="484">
        <v>9</v>
      </c>
      <c r="R76" s="484">
        <v>17</v>
      </c>
      <c r="S76" s="484">
        <v>5</v>
      </c>
      <c r="T76" s="491">
        <v>46</v>
      </c>
      <c r="U76" s="634">
        <f t="shared" si="3"/>
        <v>177</v>
      </c>
      <c r="V76" s="479">
        <v>1618</v>
      </c>
      <c r="W76" s="479">
        <v>317</v>
      </c>
      <c r="X76" s="482"/>
      <c r="Y76" s="632">
        <v>1</v>
      </c>
      <c r="Z76" s="633"/>
      <c r="AA76" s="498"/>
    </row>
    <row r="77" spans="1:27" ht="11.45" customHeight="1">
      <c r="A77" s="107" t="s">
        <v>274</v>
      </c>
      <c r="B77" s="373" t="s">
        <v>715</v>
      </c>
      <c r="C77" s="1695">
        <v>0</v>
      </c>
      <c r="D77" s="1695">
        <v>0</v>
      </c>
      <c r="E77" s="1696">
        <v>0</v>
      </c>
      <c r="G77" s="484" t="s">
        <v>711</v>
      </c>
      <c r="H77" s="491"/>
      <c r="I77" s="484">
        <v>1</v>
      </c>
      <c r="J77" s="488">
        <v>6</v>
      </c>
      <c r="K77" s="629">
        <v>1</v>
      </c>
      <c r="L77" s="484">
        <v>6</v>
      </c>
      <c r="M77" s="484">
        <v>26</v>
      </c>
      <c r="N77" s="484">
        <v>49</v>
      </c>
      <c r="O77" s="484">
        <f t="shared" si="2"/>
        <v>81</v>
      </c>
      <c r="P77" s="630"/>
      <c r="Q77" s="484">
        <v>16</v>
      </c>
      <c r="R77" s="484">
        <v>17</v>
      </c>
      <c r="S77" s="484">
        <v>1</v>
      </c>
      <c r="T77" s="491">
        <v>54</v>
      </c>
      <c r="U77" s="634">
        <f t="shared" si="3"/>
        <v>169</v>
      </c>
      <c r="V77" s="479">
        <v>453</v>
      </c>
      <c r="W77" s="479">
        <v>2200</v>
      </c>
      <c r="X77" s="482"/>
      <c r="Y77" s="632">
        <v>1</v>
      </c>
      <c r="Z77" s="633"/>
      <c r="AA77" s="498"/>
    </row>
    <row r="78" spans="1:27" ht="11.45" customHeight="1">
      <c r="A78" s="107" t="s">
        <v>275</v>
      </c>
      <c r="B78" s="373" t="s">
        <v>716</v>
      </c>
      <c r="C78" s="1695">
        <v>0</v>
      </c>
      <c r="D78" s="1695">
        <v>0</v>
      </c>
      <c r="E78" s="1696">
        <v>0</v>
      </c>
      <c r="G78" s="484" t="s">
        <v>712</v>
      </c>
      <c r="H78" s="491"/>
      <c r="I78" s="484"/>
      <c r="J78" s="487" t="s">
        <v>523</v>
      </c>
      <c r="K78" s="629">
        <v>1</v>
      </c>
      <c r="L78" s="484">
        <v>11</v>
      </c>
      <c r="M78" s="484">
        <v>26</v>
      </c>
      <c r="N78" s="484">
        <v>26</v>
      </c>
      <c r="O78" s="484">
        <f t="shared" si="2"/>
        <v>63</v>
      </c>
      <c r="P78" s="630"/>
      <c r="Q78" s="484">
        <v>7</v>
      </c>
      <c r="R78" s="484">
        <v>9</v>
      </c>
      <c r="S78" s="489"/>
      <c r="T78" s="491">
        <v>19</v>
      </c>
      <c r="U78" s="634">
        <f t="shared" si="3"/>
        <v>98</v>
      </c>
      <c r="V78" s="479">
        <v>1148</v>
      </c>
      <c r="W78" s="479">
        <v>83</v>
      </c>
      <c r="X78" s="482"/>
      <c r="Y78" s="632">
        <v>1</v>
      </c>
      <c r="Z78" s="633"/>
      <c r="AA78" s="498"/>
    </row>
    <row r="79" spans="1:27" ht="11.45" customHeight="1">
      <c r="A79" s="107" t="s">
        <v>276</v>
      </c>
      <c r="B79" s="373" t="s">
        <v>717</v>
      </c>
      <c r="C79" s="1695">
        <v>91</v>
      </c>
      <c r="D79" s="1695">
        <v>12</v>
      </c>
      <c r="E79" s="1696">
        <v>103</v>
      </c>
      <c r="G79" s="484" t="s">
        <v>713</v>
      </c>
      <c r="H79" s="491"/>
      <c r="I79" s="484"/>
      <c r="J79" s="492"/>
      <c r="K79" s="629">
        <v>1</v>
      </c>
      <c r="L79" s="484">
        <v>1</v>
      </c>
      <c r="M79" s="484"/>
      <c r="N79" s="484">
        <v>8</v>
      </c>
      <c r="O79" s="484">
        <f t="shared" si="2"/>
        <v>9</v>
      </c>
      <c r="P79" s="630"/>
      <c r="Q79" s="489"/>
      <c r="R79" s="489"/>
      <c r="S79" s="489"/>
      <c r="T79" s="484">
        <v>6</v>
      </c>
      <c r="U79" s="486">
        <f t="shared" si="3"/>
        <v>15</v>
      </c>
      <c r="V79" s="479"/>
      <c r="W79" s="479"/>
      <c r="X79" s="482"/>
      <c r="Y79" s="632">
        <v>1</v>
      </c>
      <c r="Z79" s="633">
        <v>1</v>
      </c>
      <c r="AA79" s="498"/>
    </row>
    <row r="80" spans="1:27" ht="11.45" customHeight="1">
      <c r="A80" s="107" t="s">
        <v>277</v>
      </c>
      <c r="B80" s="373" t="s">
        <v>718</v>
      </c>
      <c r="C80" s="1695">
        <v>0</v>
      </c>
      <c r="D80" s="1695">
        <v>0</v>
      </c>
      <c r="E80" s="1696">
        <v>0</v>
      </c>
      <c r="G80" s="484" t="s">
        <v>714</v>
      </c>
      <c r="H80" s="491"/>
      <c r="I80" s="484"/>
      <c r="J80" s="492"/>
      <c r="K80" s="629">
        <v>1</v>
      </c>
      <c r="L80" s="484">
        <v>1</v>
      </c>
      <c r="M80" s="484">
        <v>4</v>
      </c>
      <c r="N80" s="484">
        <v>7</v>
      </c>
      <c r="O80" s="484">
        <f t="shared" si="2"/>
        <v>12</v>
      </c>
      <c r="P80" s="630"/>
      <c r="Q80" s="489"/>
      <c r="R80" s="484">
        <v>2</v>
      </c>
      <c r="S80" s="489"/>
      <c r="T80" s="491">
        <v>4</v>
      </c>
      <c r="U80" s="486">
        <f t="shared" si="3"/>
        <v>18</v>
      </c>
      <c r="V80" s="479"/>
      <c r="W80" s="479"/>
      <c r="X80" s="482"/>
      <c r="Y80" s="632">
        <v>1</v>
      </c>
      <c r="Z80" s="633">
        <v>1</v>
      </c>
      <c r="AA80" s="498"/>
    </row>
    <row r="81" spans="1:27" ht="11.45" customHeight="1">
      <c r="A81" s="107" t="s">
        <v>278</v>
      </c>
      <c r="B81" s="655" t="s">
        <v>719</v>
      </c>
      <c r="C81" s="1695">
        <v>91</v>
      </c>
      <c r="D81" s="1695">
        <v>11</v>
      </c>
      <c r="E81" s="1698">
        <v>102</v>
      </c>
      <c r="G81" s="484" t="s">
        <v>145</v>
      </c>
      <c r="H81" s="491"/>
      <c r="I81" s="484">
        <v>1</v>
      </c>
      <c r="J81" s="492"/>
      <c r="K81" s="629">
        <v>1</v>
      </c>
      <c r="L81" s="484">
        <v>4</v>
      </c>
      <c r="M81" s="484">
        <v>11</v>
      </c>
      <c r="N81" s="484">
        <v>6</v>
      </c>
      <c r="O81" s="484">
        <f t="shared" si="2"/>
        <v>21</v>
      </c>
      <c r="P81" s="630"/>
      <c r="Q81" s="489"/>
      <c r="R81" s="484">
        <v>14</v>
      </c>
      <c r="S81" s="489"/>
      <c r="T81" s="491">
        <v>20</v>
      </c>
      <c r="U81" s="634">
        <f t="shared" si="3"/>
        <v>55</v>
      </c>
      <c r="V81" s="479">
        <v>33</v>
      </c>
      <c r="W81" s="635"/>
      <c r="X81" s="482"/>
      <c r="Y81" s="632">
        <v>1</v>
      </c>
      <c r="Z81" s="633"/>
      <c r="AA81" s="498"/>
    </row>
    <row r="82" spans="1:27" ht="11.45" customHeight="1">
      <c r="A82" s="107" t="s">
        <v>279</v>
      </c>
      <c r="B82" s="925" t="s">
        <v>644</v>
      </c>
      <c r="C82" s="1699">
        <v>5707</v>
      </c>
      <c r="D82" s="1699">
        <v>614</v>
      </c>
      <c r="E82" s="1699">
        <v>6321</v>
      </c>
      <c r="G82" s="484" t="s">
        <v>715</v>
      </c>
      <c r="H82" s="491"/>
      <c r="I82" s="484"/>
      <c r="J82" s="487" t="s">
        <v>523</v>
      </c>
      <c r="K82" s="629">
        <v>1</v>
      </c>
      <c r="L82" s="489"/>
      <c r="M82" s="489"/>
      <c r="N82" s="489"/>
      <c r="O82" s="489"/>
      <c r="P82" s="630"/>
      <c r="Q82" s="489"/>
      <c r="R82" s="489"/>
      <c r="S82" s="489"/>
      <c r="T82" s="489"/>
      <c r="U82" s="634">
        <f t="shared" si="3"/>
        <v>0</v>
      </c>
      <c r="V82" s="479"/>
      <c r="W82" s="479"/>
      <c r="X82" s="635"/>
      <c r="Y82" s="632">
        <v>1</v>
      </c>
      <c r="Z82" s="633">
        <v>1</v>
      </c>
      <c r="AA82" s="498"/>
    </row>
    <row r="83" spans="1:27" ht="11.45" customHeight="1">
      <c r="A83" s="107" t="s">
        <v>280</v>
      </c>
      <c r="B83" s="653" t="s">
        <v>428</v>
      </c>
      <c r="C83" s="1693">
        <v>1554</v>
      </c>
      <c r="D83" s="1693">
        <v>60</v>
      </c>
      <c r="E83" s="1694">
        <v>1614</v>
      </c>
      <c r="G83" s="484" t="s">
        <v>716</v>
      </c>
      <c r="H83" s="491"/>
      <c r="I83" s="484"/>
      <c r="J83" s="487" t="s">
        <v>523</v>
      </c>
      <c r="K83" s="629">
        <v>1</v>
      </c>
      <c r="L83" s="484"/>
      <c r="M83" s="484">
        <v>4</v>
      </c>
      <c r="N83" s="484">
        <v>9</v>
      </c>
      <c r="O83" s="484">
        <f t="shared" si="2"/>
        <v>13</v>
      </c>
      <c r="P83" s="630"/>
      <c r="Q83" s="484">
        <v>2</v>
      </c>
      <c r="R83" s="489"/>
      <c r="S83" s="489"/>
      <c r="T83" s="491">
        <v>34</v>
      </c>
      <c r="U83" s="634">
        <f t="shared" si="3"/>
        <v>49</v>
      </c>
      <c r="V83" s="479">
        <v>23</v>
      </c>
      <c r="W83" s="479">
        <v>9</v>
      </c>
      <c r="X83" s="482"/>
      <c r="Y83" s="632">
        <v>1</v>
      </c>
      <c r="Z83" s="633"/>
      <c r="AA83" s="498"/>
    </row>
    <row r="84" spans="1:27" ht="11.45" customHeight="1">
      <c r="A84" s="107" t="s">
        <v>281</v>
      </c>
      <c r="B84" s="373" t="s">
        <v>429</v>
      </c>
      <c r="C84" s="1695">
        <v>1245</v>
      </c>
      <c r="D84" s="1695">
        <v>106</v>
      </c>
      <c r="E84" s="1696">
        <v>1351</v>
      </c>
      <c r="G84" s="484" t="s">
        <v>717</v>
      </c>
      <c r="H84" s="491"/>
      <c r="I84" s="484"/>
      <c r="J84" s="483" t="s">
        <v>523</v>
      </c>
      <c r="K84" s="629">
        <v>1</v>
      </c>
      <c r="L84" s="489"/>
      <c r="M84" s="489"/>
      <c r="N84" s="489"/>
      <c r="O84" s="489"/>
      <c r="P84" s="630"/>
      <c r="Q84" s="484">
        <v>45</v>
      </c>
      <c r="R84" s="489"/>
      <c r="S84" s="489"/>
      <c r="T84" s="489"/>
      <c r="U84" s="486">
        <f t="shared" si="3"/>
        <v>45</v>
      </c>
      <c r="V84" s="479"/>
      <c r="W84" s="479"/>
      <c r="X84" s="635"/>
      <c r="Y84" s="632">
        <v>1</v>
      </c>
      <c r="Z84" s="633">
        <v>1</v>
      </c>
      <c r="AA84" s="498"/>
    </row>
    <row r="85" spans="1:27" ht="11.45" customHeight="1">
      <c r="B85" s="373" t="s">
        <v>430</v>
      </c>
      <c r="C85" s="1695">
        <v>1035</v>
      </c>
      <c r="D85" s="1695">
        <v>41</v>
      </c>
      <c r="E85" s="1696">
        <v>1076</v>
      </c>
      <c r="G85" s="484" t="s">
        <v>718</v>
      </c>
      <c r="H85" s="491"/>
      <c r="I85" s="484">
        <v>3</v>
      </c>
      <c r="J85" s="488">
        <v>2</v>
      </c>
      <c r="K85" s="629">
        <v>1</v>
      </c>
      <c r="L85" s="484">
        <v>4</v>
      </c>
      <c r="M85" s="484">
        <v>27</v>
      </c>
      <c r="N85" s="484">
        <v>13</v>
      </c>
      <c r="O85" s="484">
        <f t="shared" si="2"/>
        <v>44</v>
      </c>
      <c r="P85" s="630"/>
      <c r="Q85" s="484">
        <v>9</v>
      </c>
      <c r="R85" s="484">
        <v>6</v>
      </c>
      <c r="S85" s="489"/>
      <c r="T85" s="491">
        <v>7</v>
      </c>
      <c r="U85" s="634">
        <f t="shared" si="3"/>
        <v>66</v>
      </c>
      <c r="V85" s="479"/>
      <c r="W85" s="479"/>
      <c r="X85" s="482"/>
      <c r="Y85" s="632">
        <v>1</v>
      </c>
      <c r="Z85" s="633">
        <v>1</v>
      </c>
      <c r="AA85" s="498"/>
    </row>
    <row r="86" spans="1:27" ht="11.45" customHeight="1">
      <c r="B86" s="373" t="s">
        <v>724</v>
      </c>
      <c r="C86" s="1695">
        <v>597</v>
      </c>
      <c r="D86" s="1695">
        <v>51</v>
      </c>
      <c r="E86" s="1696">
        <v>648</v>
      </c>
      <c r="G86" s="484" t="s">
        <v>719</v>
      </c>
      <c r="H86" s="491"/>
      <c r="I86" s="484"/>
      <c r="J86" s="483" t="s">
        <v>523</v>
      </c>
      <c r="K86" s="629">
        <v>1</v>
      </c>
      <c r="L86" s="484"/>
      <c r="M86" s="484">
        <v>1</v>
      </c>
      <c r="N86" s="484">
        <v>1</v>
      </c>
      <c r="O86" s="484">
        <f t="shared" si="2"/>
        <v>2</v>
      </c>
      <c r="P86" s="630"/>
      <c r="Q86" s="489"/>
      <c r="R86" s="484">
        <v>1</v>
      </c>
      <c r="S86" s="489"/>
      <c r="T86" s="491">
        <v>2</v>
      </c>
      <c r="U86" s="486">
        <f t="shared" si="3"/>
        <v>5</v>
      </c>
      <c r="V86" s="479">
        <v>45</v>
      </c>
      <c r="W86" s="479">
        <v>4</v>
      </c>
      <c r="X86" s="482"/>
      <c r="Y86" s="632">
        <v>1</v>
      </c>
      <c r="Z86" s="633"/>
      <c r="AA86" s="498"/>
    </row>
    <row r="87" spans="1:27" ht="11.45" customHeight="1">
      <c r="B87" s="373" t="s">
        <v>431</v>
      </c>
      <c r="C87" s="1695">
        <v>853</v>
      </c>
      <c r="D87" s="1695">
        <v>81</v>
      </c>
      <c r="E87" s="1696">
        <v>934</v>
      </c>
      <c r="G87" s="485" t="s">
        <v>644</v>
      </c>
      <c r="H87" s="486"/>
      <c r="I87" s="485"/>
      <c r="J87" s="487"/>
      <c r="K87" s="629" t="s">
        <v>425</v>
      </c>
      <c r="L87" s="485">
        <f>SUM(L75:L86)</f>
        <v>48</v>
      </c>
      <c r="M87" s="485">
        <f>SUM(M75:M86)</f>
        <v>220</v>
      </c>
      <c r="N87" s="485">
        <f>SUM(N75:N86)</f>
        <v>185</v>
      </c>
      <c r="O87" s="485">
        <f t="shared" si="2"/>
        <v>453</v>
      </c>
      <c r="P87" s="630"/>
      <c r="Q87" s="485">
        <f>SUM(Q75:Q86)</f>
        <v>94</v>
      </c>
      <c r="R87" s="485">
        <f>SUM(R75:R86)</f>
        <v>67</v>
      </c>
      <c r="S87" s="485">
        <f>SUM(S75:S86)</f>
        <v>6</v>
      </c>
      <c r="T87" s="486">
        <f>SUM(T75:T86)</f>
        <v>219</v>
      </c>
      <c r="U87" s="486">
        <f t="shared" si="3"/>
        <v>839</v>
      </c>
      <c r="V87" s="485">
        <f>SUM(V75:V86)</f>
        <v>3320</v>
      </c>
      <c r="W87" s="485">
        <f>SUM(W75:W86)</f>
        <v>2613</v>
      </c>
      <c r="X87" s="486">
        <f>SUM(X75:X86)</f>
        <v>0</v>
      </c>
      <c r="Y87" s="632" t="s">
        <v>425</v>
      </c>
      <c r="Z87" s="633" t="s">
        <v>425</v>
      </c>
      <c r="AA87" s="498"/>
    </row>
    <row r="88" spans="1:27" ht="11.45" customHeight="1">
      <c r="A88" s="107" t="s">
        <v>282</v>
      </c>
      <c r="B88" s="655" t="s">
        <v>432</v>
      </c>
      <c r="C88" s="1697">
        <v>0</v>
      </c>
      <c r="D88" s="1697">
        <v>0</v>
      </c>
      <c r="E88" s="1698">
        <v>0</v>
      </c>
      <c r="G88" s="484" t="s">
        <v>428</v>
      </c>
      <c r="H88" s="491"/>
      <c r="I88" s="484"/>
      <c r="J88" s="492"/>
      <c r="K88" s="493">
        <v>1</v>
      </c>
      <c r="L88" s="484">
        <v>7</v>
      </c>
      <c r="M88" s="484">
        <v>11</v>
      </c>
      <c r="N88" s="484">
        <v>39</v>
      </c>
      <c r="O88" s="484">
        <f t="shared" si="2"/>
        <v>57</v>
      </c>
      <c r="P88" s="630"/>
      <c r="Q88" s="484">
        <v>1</v>
      </c>
      <c r="R88" s="484">
        <v>3</v>
      </c>
      <c r="S88" s="489"/>
      <c r="T88" s="491">
        <v>12</v>
      </c>
      <c r="U88" s="634">
        <f t="shared" si="3"/>
        <v>73</v>
      </c>
      <c r="V88" s="479">
        <v>707</v>
      </c>
      <c r="W88" s="479">
        <v>74</v>
      </c>
      <c r="X88" s="635"/>
      <c r="Y88" s="632">
        <v>1</v>
      </c>
      <c r="Z88" s="633"/>
      <c r="AA88" s="498"/>
    </row>
    <row r="89" spans="1:27" ht="11.45" customHeight="1">
      <c r="A89" s="107" t="s">
        <v>283</v>
      </c>
      <c r="B89" s="925" t="s">
        <v>645</v>
      </c>
      <c r="C89" s="1699">
        <v>5284</v>
      </c>
      <c r="D89" s="1699">
        <v>339</v>
      </c>
      <c r="E89" s="1699">
        <v>5623</v>
      </c>
      <c r="G89" s="484" t="s">
        <v>429</v>
      </c>
      <c r="H89" s="491"/>
      <c r="I89" s="484">
        <v>1</v>
      </c>
      <c r="J89" s="488">
        <v>2</v>
      </c>
      <c r="K89" s="629">
        <v>1</v>
      </c>
      <c r="L89" s="484">
        <v>17</v>
      </c>
      <c r="M89" s="484">
        <v>34</v>
      </c>
      <c r="N89" s="484">
        <v>17</v>
      </c>
      <c r="O89" s="484">
        <f t="shared" si="2"/>
        <v>68</v>
      </c>
      <c r="P89" s="630"/>
      <c r="Q89" s="484">
        <v>2</v>
      </c>
      <c r="R89" s="484">
        <v>2</v>
      </c>
      <c r="S89" s="489"/>
      <c r="T89" s="491">
        <v>20</v>
      </c>
      <c r="U89" s="486">
        <f t="shared" si="3"/>
        <v>92</v>
      </c>
      <c r="V89" s="479">
        <v>1425</v>
      </c>
      <c r="W89" s="479">
        <v>207</v>
      </c>
      <c r="X89" s="482">
        <v>2</v>
      </c>
      <c r="Y89" s="632">
        <v>1</v>
      </c>
      <c r="Z89" s="633"/>
      <c r="AA89" s="498"/>
    </row>
    <row r="90" spans="1:27" ht="11.45" customHeight="1">
      <c r="A90" s="107" t="s">
        <v>284</v>
      </c>
      <c r="B90" s="653" t="s">
        <v>152</v>
      </c>
      <c r="C90" s="1693">
        <v>3194</v>
      </c>
      <c r="D90" s="1693">
        <v>373</v>
      </c>
      <c r="E90" s="1694">
        <v>3567</v>
      </c>
      <c r="G90" s="484" t="s">
        <v>430</v>
      </c>
      <c r="H90" s="491"/>
      <c r="I90" s="484"/>
      <c r="J90" s="487" t="s">
        <v>523</v>
      </c>
      <c r="K90" s="493">
        <v>1</v>
      </c>
      <c r="L90" s="484">
        <v>12</v>
      </c>
      <c r="M90" s="484">
        <v>18</v>
      </c>
      <c r="N90" s="484">
        <v>16</v>
      </c>
      <c r="O90" s="484">
        <f t="shared" si="2"/>
        <v>46</v>
      </c>
      <c r="P90" s="630"/>
      <c r="Q90" s="484">
        <v>5</v>
      </c>
      <c r="R90" s="484">
        <v>20</v>
      </c>
      <c r="S90" s="489"/>
      <c r="T90" s="491">
        <v>22</v>
      </c>
      <c r="U90" s="486">
        <f t="shared" si="3"/>
        <v>93</v>
      </c>
      <c r="V90" s="479"/>
      <c r="W90" s="479"/>
      <c r="X90" s="482"/>
      <c r="Y90" s="632">
        <v>1</v>
      </c>
      <c r="Z90" s="633">
        <v>1</v>
      </c>
      <c r="AA90" s="498"/>
    </row>
    <row r="91" spans="1:27" ht="11.45" customHeight="1">
      <c r="B91" s="655" t="s">
        <v>656</v>
      </c>
      <c r="C91" s="1697">
        <v>94</v>
      </c>
      <c r="D91" s="1697">
        <v>15</v>
      </c>
      <c r="E91" s="1698">
        <v>109</v>
      </c>
      <c r="G91" s="485" t="s">
        <v>645</v>
      </c>
      <c r="H91" s="486"/>
      <c r="I91" s="485"/>
      <c r="J91" s="487"/>
      <c r="K91" s="629" t="s">
        <v>425</v>
      </c>
      <c r="L91" s="485">
        <f>SUM(L88:L90)</f>
        <v>36</v>
      </c>
      <c r="M91" s="485">
        <f>SUM(M88:M90)</f>
        <v>63</v>
      </c>
      <c r="N91" s="485">
        <f>SUM(N88:N90)</f>
        <v>72</v>
      </c>
      <c r="O91" s="485">
        <f t="shared" si="2"/>
        <v>171</v>
      </c>
      <c r="P91" s="630"/>
      <c r="Q91" s="485">
        <f>SUM(Q88:Q90)</f>
        <v>8</v>
      </c>
      <c r="R91" s="485">
        <f>SUM(R88:R90)</f>
        <v>25</v>
      </c>
      <c r="S91" s="485">
        <f>SUM(S88:S90)</f>
        <v>0</v>
      </c>
      <c r="T91" s="486">
        <f>SUM(T88:T90)</f>
        <v>54</v>
      </c>
      <c r="U91" s="486">
        <f t="shared" si="3"/>
        <v>258</v>
      </c>
      <c r="V91" s="485">
        <f>SUM(V88:V90)</f>
        <v>2132</v>
      </c>
      <c r="W91" s="485">
        <f>SUM(W88:W90)</f>
        <v>281</v>
      </c>
      <c r="X91" s="486">
        <f>SUM(X88:X90)</f>
        <v>2</v>
      </c>
      <c r="Y91" s="632" t="s">
        <v>425</v>
      </c>
      <c r="Z91" s="633" t="s">
        <v>425</v>
      </c>
      <c r="AA91" s="498"/>
    </row>
    <row r="92" spans="1:27" ht="11.45" customHeight="1">
      <c r="A92" s="107" t="s">
        <v>288</v>
      </c>
      <c r="B92" s="925" t="s">
        <v>646</v>
      </c>
      <c r="C92" s="1699">
        <v>3288</v>
      </c>
      <c r="D92" s="1699">
        <v>388</v>
      </c>
      <c r="E92" s="1699">
        <v>3676</v>
      </c>
      <c r="G92" s="484" t="s">
        <v>434</v>
      </c>
      <c r="H92" s="491"/>
      <c r="I92" s="484">
        <v>2</v>
      </c>
      <c r="J92" s="483" t="s">
        <v>523</v>
      </c>
      <c r="K92" s="629">
        <v>1</v>
      </c>
      <c r="L92" s="484">
        <v>1</v>
      </c>
      <c r="M92" s="484">
        <v>23</v>
      </c>
      <c r="N92" s="484">
        <v>27</v>
      </c>
      <c r="O92" s="484">
        <f t="shared" si="2"/>
        <v>51</v>
      </c>
      <c r="P92" s="630"/>
      <c r="Q92" s="484">
        <v>3</v>
      </c>
      <c r="R92" s="484">
        <v>4</v>
      </c>
      <c r="S92" s="484">
        <v>1</v>
      </c>
      <c r="T92" s="491">
        <v>44</v>
      </c>
      <c r="U92" s="486">
        <f t="shared" si="3"/>
        <v>103</v>
      </c>
      <c r="V92" s="642">
        <v>1674</v>
      </c>
      <c r="W92" s="642">
        <v>27</v>
      </c>
      <c r="X92" s="482"/>
      <c r="Y92" s="632">
        <v>1</v>
      </c>
      <c r="Z92" s="633"/>
      <c r="AA92" s="498"/>
    </row>
    <row r="93" spans="1:27" ht="11.45" customHeight="1">
      <c r="A93" s="107" t="s">
        <v>289</v>
      </c>
      <c r="B93" s="653" t="s">
        <v>436</v>
      </c>
      <c r="C93" s="1693">
        <v>0</v>
      </c>
      <c r="D93" s="1693">
        <v>0</v>
      </c>
      <c r="E93" s="1694">
        <v>0</v>
      </c>
      <c r="G93" s="484" t="s">
        <v>435</v>
      </c>
      <c r="H93" s="491"/>
      <c r="I93" s="484"/>
      <c r="J93" s="488">
        <v>1</v>
      </c>
      <c r="K93" s="493">
        <v>1</v>
      </c>
      <c r="L93" s="484">
        <v>13</v>
      </c>
      <c r="M93" s="484">
        <v>18</v>
      </c>
      <c r="N93" s="484">
        <v>36</v>
      </c>
      <c r="O93" s="484">
        <f t="shared" si="2"/>
        <v>67</v>
      </c>
      <c r="P93" s="630"/>
      <c r="Q93" s="484">
        <v>2</v>
      </c>
      <c r="R93" s="484">
        <v>18</v>
      </c>
      <c r="S93" s="484">
        <v>3</v>
      </c>
      <c r="T93" s="491">
        <v>28</v>
      </c>
      <c r="U93" s="634">
        <f t="shared" si="3"/>
        <v>118</v>
      </c>
      <c r="V93" s="479">
        <v>1257</v>
      </c>
      <c r="W93" s="479">
        <v>84</v>
      </c>
      <c r="X93" s="482"/>
      <c r="Y93" s="632">
        <v>1</v>
      </c>
      <c r="Z93" s="633"/>
      <c r="AA93" s="498"/>
    </row>
    <row r="94" spans="1:27" ht="11.45" customHeight="1">
      <c r="A94" s="107" t="s">
        <v>290</v>
      </c>
      <c r="B94" s="373" t="s">
        <v>659</v>
      </c>
      <c r="C94" s="1695">
        <v>988</v>
      </c>
      <c r="D94" s="1695">
        <v>51</v>
      </c>
      <c r="E94" s="1696">
        <v>1039</v>
      </c>
      <c r="G94" s="484" t="s">
        <v>437</v>
      </c>
      <c r="H94" s="491"/>
      <c r="I94" s="484"/>
      <c r="J94" s="492"/>
      <c r="K94" s="629">
        <v>1</v>
      </c>
      <c r="L94" s="484">
        <v>2</v>
      </c>
      <c r="M94" s="484">
        <v>14</v>
      </c>
      <c r="N94" s="484">
        <v>12</v>
      </c>
      <c r="O94" s="484">
        <f t="shared" si="2"/>
        <v>28</v>
      </c>
      <c r="P94" s="630"/>
      <c r="Q94" s="489"/>
      <c r="R94" s="489"/>
      <c r="S94" s="489"/>
      <c r="T94" s="491">
        <v>6</v>
      </c>
      <c r="U94" s="486">
        <f t="shared" si="3"/>
        <v>34</v>
      </c>
      <c r="V94" s="479">
        <v>767</v>
      </c>
      <c r="W94" s="479">
        <v>35</v>
      </c>
      <c r="X94" s="635"/>
      <c r="Y94" s="632">
        <v>1</v>
      </c>
      <c r="Z94" s="633"/>
      <c r="AA94" s="498"/>
    </row>
    <row r="95" spans="1:27" ht="11.45" customHeight="1">
      <c r="A95" s="107" t="s">
        <v>291</v>
      </c>
      <c r="B95" s="373" t="s">
        <v>660</v>
      </c>
      <c r="C95" s="1695">
        <v>1717</v>
      </c>
      <c r="D95" s="1695">
        <v>256</v>
      </c>
      <c r="E95" s="1696">
        <v>1973</v>
      </c>
      <c r="G95" s="484" t="s">
        <v>438</v>
      </c>
      <c r="H95" s="491"/>
      <c r="I95" s="484">
        <v>1</v>
      </c>
      <c r="J95" s="488">
        <v>1</v>
      </c>
      <c r="K95" s="629">
        <v>1</v>
      </c>
      <c r="L95" s="484">
        <v>9</v>
      </c>
      <c r="M95" s="484">
        <v>11</v>
      </c>
      <c r="N95" s="484">
        <v>16</v>
      </c>
      <c r="O95" s="484">
        <f t="shared" si="2"/>
        <v>36</v>
      </c>
      <c r="P95" s="630"/>
      <c r="Q95" s="484">
        <v>5</v>
      </c>
      <c r="R95" s="484">
        <v>7</v>
      </c>
      <c r="S95" s="484">
        <v>2</v>
      </c>
      <c r="T95" s="491">
        <v>123</v>
      </c>
      <c r="U95" s="634">
        <f t="shared" si="3"/>
        <v>173</v>
      </c>
      <c r="V95" s="479">
        <v>856</v>
      </c>
      <c r="W95" s="479">
        <v>63</v>
      </c>
      <c r="X95" s="482"/>
      <c r="Y95" s="632">
        <v>1</v>
      </c>
      <c r="Z95" s="633"/>
      <c r="AA95" s="498"/>
    </row>
    <row r="96" spans="1:27" ht="11.45" customHeight="1">
      <c r="A96" s="107" t="s">
        <v>292</v>
      </c>
      <c r="B96" s="655" t="s">
        <v>662</v>
      </c>
      <c r="C96" s="1697">
        <v>289</v>
      </c>
      <c r="D96" s="1697">
        <v>16</v>
      </c>
      <c r="E96" s="1698">
        <v>305</v>
      </c>
      <c r="G96" s="484" t="s">
        <v>656</v>
      </c>
      <c r="H96" s="491"/>
      <c r="I96" s="484"/>
      <c r="J96" s="483" t="s">
        <v>523</v>
      </c>
      <c r="K96" s="629">
        <v>1</v>
      </c>
      <c r="L96" s="484"/>
      <c r="M96" s="484"/>
      <c r="N96" s="484">
        <v>1</v>
      </c>
      <c r="O96" s="484">
        <f t="shared" si="2"/>
        <v>1</v>
      </c>
      <c r="P96" s="630"/>
      <c r="Q96" s="484">
        <v>7</v>
      </c>
      <c r="R96" s="489"/>
      <c r="S96" s="489"/>
      <c r="T96" s="491">
        <v>11</v>
      </c>
      <c r="U96" s="486">
        <f t="shared" si="3"/>
        <v>19</v>
      </c>
      <c r="V96" s="479">
        <v>80</v>
      </c>
      <c r="W96" s="479">
        <v>13</v>
      </c>
      <c r="X96" s="635"/>
      <c r="Y96" s="632">
        <v>1</v>
      </c>
      <c r="Z96" s="633"/>
      <c r="AA96" s="498"/>
    </row>
    <row r="97" spans="1:27" ht="11.45" customHeight="1">
      <c r="B97" s="925" t="s">
        <v>647</v>
      </c>
      <c r="C97" s="1699">
        <v>2994</v>
      </c>
      <c r="D97" s="1699">
        <v>323</v>
      </c>
      <c r="E97" s="1699">
        <v>3317</v>
      </c>
      <c r="G97" s="485" t="s">
        <v>646</v>
      </c>
      <c r="H97" s="486"/>
      <c r="I97" s="485"/>
      <c r="J97" s="487"/>
      <c r="K97" s="629" t="s">
        <v>425</v>
      </c>
      <c r="L97" s="485">
        <f>SUM(L92:L96)</f>
        <v>25</v>
      </c>
      <c r="M97" s="485">
        <f>SUM(M92:M96)</f>
        <v>66</v>
      </c>
      <c r="N97" s="485">
        <f>SUM(N92:N96)</f>
        <v>92</v>
      </c>
      <c r="O97" s="485">
        <f t="shared" si="2"/>
        <v>183</v>
      </c>
      <c r="P97" s="630"/>
      <c r="Q97" s="485">
        <f>SUM(Q92:Q96)</f>
        <v>17</v>
      </c>
      <c r="R97" s="485">
        <f>SUM(R92:R96)</f>
        <v>29</v>
      </c>
      <c r="S97" s="485">
        <f>SUM(S92:S96)</f>
        <v>6</v>
      </c>
      <c r="T97" s="486">
        <f>SUM(T92:T96)</f>
        <v>212</v>
      </c>
      <c r="U97" s="486">
        <f t="shared" si="3"/>
        <v>447</v>
      </c>
      <c r="V97" s="485">
        <f>SUM(V92:V96)</f>
        <v>4634</v>
      </c>
      <c r="W97" s="485">
        <f>SUM(W92:W96)</f>
        <v>222</v>
      </c>
      <c r="X97" s="486">
        <f>SUM(X92:X96)</f>
        <v>0</v>
      </c>
      <c r="Y97" s="632" t="s">
        <v>425</v>
      </c>
      <c r="Z97" s="633" t="s">
        <v>425</v>
      </c>
      <c r="AA97" s="498"/>
    </row>
    <row r="98" spans="1:27" ht="11.45" customHeight="1">
      <c r="A98" s="107" t="s">
        <v>293</v>
      </c>
      <c r="B98" s="653" t="s">
        <v>658</v>
      </c>
      <c r="C98" s="1695">
        <v>1471</v>
      </c>
      <c r="D98" s="1695">
        <v>326</v>
      </c>
      <c r="E98" s="1694">
        <v>1797</v>
      </c>
      <c r="G98" s="484" t="s">
        <v>436</v>
      </c>
      <c r="H98" s="491"/>
      <c r="I98" s="484">
        <v>1</v>
      </c>
      <c r="J98" s="487" t="s">
        <v>523</v>
      </c>
      <c r="K98" s="629">
        <v>1</v>
      </c>
      <c r="L98" s="484">
        <v>19</v>
      </c>
      <c r="M98" s="484">
        <v>51</v>
      </c>
      <c r="N98" s="484">
        <v>43</v>
      </c>
      <c r="O98" s="484">
        <f t="shared" si="2"/>
        <v>113</v>
      </c>
      <c r="P98" s="630"/>
      <c r="Q98" s="484">
        <v>12</v>
      </c>
      <c r="R98" s="484">
        <v>25</v>
      </c>
      <c r="S98" s="484"/>
      <c r="T98" s="491">
        <v>73</v>
      </c>
      <c r="U98" s="486">
        <f t="shared" si="3"/>
        <v>223</v>
      </c>
      <c r="V98" s="479">
        <v>1281</v>
      </c>
      <c r="W98" s="479">
        <v>102</v>
      </c>
      <c r="X98" s="482"/>
      <c r="Y98" s="632">
        <v>1</v>
      </c>
      <c r="Z98" s="633"/>
      <c r="AA98" s="498"/>
    </row>
    <row r="99" spans="1:27" ht="11.45" customHeight="1">
      <c r="A99" s="107" t="s">
        <v>294</v>
      </c>
      <c r="B99" s="373" t="s">
        <v>664</v>
      </c>
      <c r="C99" s="1695">
        <v>598</v>
      </c>
      <c r="D99" s="1695">
        <v>113</v>
      </c>
      <c r="E99" s="1696">
        <v>711</v>
      </c>
      <c r="G99" s="484" t="s">
        <v>659</v>
      </c>
      <c r="H99" s="491"/>
      <c r="I99" s="484">
        <v>1</v>
      </c>
      <c r="J99" s="487" t="s">
        <v>523</v>
      </c>
      <c r="K99" s="629">
        <v>1</v>
      </c>
      <c r="L99" s="484">
        <v>6</v>
      </c>
      <c r="M99" s="484">
        <v>19</v>
      </c>
      <c r="N99" s="484">
        <v>18</v>
      </c>
      <c r="O99" s="484">
        <f t="shared" si="2"/>
        <v>43</v>
      </c>
      <c r="P99" s="630"/>
      <c r="Q99" s="484">
        <v>3</v>
      </c>
      <c r="R99" s="484">
        <v>5</v>
      </c>
      <c r="S99" s="489"/>
      <c r="T99" s="491">
        <v>29</v>
      </c>
      <c r="U99" s="486">
        <f t="shared" si="3"/>
        <v>80</v>
      </c>
      <c r="V99" s="479">
        <v>290</v>
      </c>
      <c r="W99" s="479">
        <v>12</v>
      </c>
      <c r="X99" s="635"/>
      <c r="Y99" s="632">
        <v>1</v>
      </c>
      <c r="Z99" s="633"/>
      <c r="AA99" s="498"/>
    </row>
    <row r="100" spans="1:27" ht="11.45" customHeight="1">
      <c r="A100" s="107" t="s">
        <v>295</v>
      </c>
      <c r="B100" s="655" t="s">
        <v>727</v>
      </c>
      <c r="C100" s="1697">
        <v>0</v>
      </c>
      <c r="D100" s="1697">
        <v>0</v>
      </c>
      <c r="E100" s="1698">
        <v>0</v>
      </c>
      <c r="G100" s="484" t="s">
        <v>660</v>
      </c>
      <c r="H100" s="491"/>
      <c r="I100" s="484"/>
      <c r="J100" s="488">
        <v>2</v>
      </c>
      <c r="K100" s="629">
        <v>1</v>
      </c>
      <c r="L100" s="484">
        <v>11</v>
      </c>
      <c r="M100" s="484">
        <v>15</v>
      </c>
      <c r="N100" s="484">
        <v>20</v>
      </c>
      <c r="O100" s="484">
        <f t="shared" si="2"/>
        <v>46</v>
      </c>
      <c r="P100" s="630"/>
      <c r="Q100" s="484">
        <v>11</v>
      </c>
      <c r="R100" s="484">
        <v>11</v>
      </c>
      <c r="S100" s="484">
        <v>1</v>
      </c>
      <c r="T100" s="491">
        <v>17</v>
      </c>
      <c r="U100" s="486">
        <f t="shared" si="3"/>
        <v>86</v>
      </c>
      <c r="V100" s="637">
        <v>2112</v>
      </c>
      <c r="W100" s="637">
        <v>163</v>
      </c>
      <c r="X100" s="635"/>
      <c r="Y100" s="632">
        <v>1</v>
      </c>
      <c r="Z100" s="633"/>
      <c r="AA100" s="498"/>
    </row>
    <row r="101" spans="1:27" ht="11.45" customHeight="1">
      <c r="A101" s="107" t="s">
        <v>296</v>
      </c>
      <c r="B101" s="925" t="s">
        <v>648</v>
      </c>
      <c r="C101" s="1699">
        <v>2069</v>
      </c>
      <c r="D101" s="1699">
        <v>439</v>
      </c>
      <c r="E101" s="1699">
        <v>2508</v>
      </c>
      <c r="G101" s="484" t="s">
        <v>146</v>
      </c>
      <c r="H101" s="491"/>
      <c r="I101" s="484"/>
      <c r="J101" s="492"/>
      <c r="K101" s="629">
        <v>1</v>
      </c>
      <c r="L101" s="484"/>
      <c r="M101" s="484">
        <v>5</v>
      </c>
      <c r="N101" s="484">
        <v>0</v>
      </c>
      <c r="O101" s="484">
        <f t="shared" si="2"/>
        <v>5</v>
      </c>
      <c r="P101" s="630"/>
      <c r="Q101" s="484">
        <v>3</v>
      </c>
      <c r="R101" s="484">
        <v>4</v>
      </c>
      <c r="S101" s="489"/>
      <c r="T101" s="491">
        <v>22</v>
      </c>
      <c r="U101" s="486">
        <f t="shared" si="3"/>
        <v>34</v>
      </c>
      <c r="V101" s="479"/>
      <c r="W101" s="479"/>
      <c r="X101" s="482"/>
      <c r="Y101" s="632">
        <v>1</v>
      </c>
      <c r="Z101" s="633">
        <v>1</v>
      </c>
      <c r="AA101" s="498"/>
    </row>
    <row r="102" spans="1:27" ht="11.45" customHeight="1">
      <c r="B102" s="653" t="s">
        <v>661</v>
      </c>
      <c r="C102" s="1695">
        <v>1547</v>
      </c>
      <c r="D102" s="1695">
        <v>121</v>
      </c>
      <c r="E102" s="1694">
        <v>1668</v>
      </c>
      <c r="G102" s="485" t="s">
        <v>647</v>
      </c>
      <c r="H102" s="486"/>
      <c r="I102" s="485"/>
      <c r="J102" s="487"/>
      <c r="K102" s="629" t="s">
        <v>425</v>
      </c>
      <c r="L102" s="485">
        <f>SUM(L98:L101)</f>
        <v>36</v>
      </c>
      <c r="M102" s="485">
        <f>SUM(M98:M101)</f>
        <v>90</v>
      </c>
      <c r="N102" s="485">
        <f>SUM(N98:N101)</f>
        <v>81</v>
      </c>
      <c r="O102" s="485">
        <f t="shared" si="2"/>
        <v>207</v>
      </c>
      <c r="P102" s="630"/>
      <c r="Q102" s="485">
        <f>SUM(Q98:Q101)</f>
        <v>29</v>
      </c>
      <c r="R102" s="485">
        <f>SUM(R98:R101)</f>
        <v>45</v>
      </c>
      <c r="S102" s="485">
        <f>SUM(S98:S101)</f>
        <v>1</v>
      </c>
      <c r="T102" s="485">
        <f>SUM(T98:T101)</f>
        <v>141</v>
      </c>
      <c r="U102" s="486">
        <f t="shared" si="3"/>
        <v>423</v>
      </c>
      <c r="V102" s="485">
        <f>SUM(V98:V101)</f>
        <v>3683</v>
      </c>
      <c r="W102" s="485">
        <f>SUM(W98:W101)</f>
        <v>277</v>
      </c>
      <c r="X102" s="486">
        <f>SUM(X98:X101)</f>
        <v>0</v>
      </c>
      <c r="Y102" s="632" t="s">
        <v>425</v>
      </c>
      <c r="Z102" s="633" t="s">
        <v>425</v>
      </c>
      <c r="AA102" s="498"/>
    </row>
    <row r="103" spans="1:27" ht="11.45" customHeight="1">
      <c r="A103" s="107" t="s">
        <v>297</v>
      </c>
      <c r="B103" s="373" t="s">
        <v>666</v>
      </c>
      <c r="C103" s="1695">
        <v>2566</v>
      </c>
      <c r="D103" s="1695">
        <v>257</v>
      </c>
      <c r="E103" s="1696">
        <v>2823</v>
      </c>
      <c r="G103" s="479" t="s">
        <v>658</v>
      </c>
      <c r="H103" s="482"/>
      <c r="I103" s="479"/>
      <c r="J103" s="487" t="s">
        <v>523</v>
      </c>
      <c r="K103" s="629">
        <v>1</v>
      </c>
      <c r="L103" s="479">
        <v>24</v>
      </c>
      <c r="M103" s="479">
        <v>46</v>
      </c>
      <c r="N103" s="479">
        <v>57</v>
      </c>
      <c r="O103" s="479">
        <f t="shared" si="2"/>
        <v>127</v>
      </c>
      <c r="P103" s="630"/>
      <c r="Q103" s="479">
        <v>9</v>
      </c>
      <c r="R103" s="479">
        <v>20</v>
      </c>
      <c r="S103" s="479">
        <v>2</v>
      </c>
      <c r="T103" s="482">
        <v>76</v>
      </c>
      <c r="U103" s="486">
        <f t="shared" si="3"/>
        <v>234</v>
      </c>
      <c r="V103" s="479"/>
      <c r="W103" s="479"/>
      <c r="X103" s="482"/>
      <c r="Y103" s="632">
        <v>1</v>
      </c>
      <c r="Z103" s="633">
        <v>1</v>
      </c>
      <c r="AA103" s="498"/>
    </row>
    <row r="104" spans="1:27" ht="11.45" customHeight="1">
      <c r="A104" s="107" t="s">
        <v>298</v>
      </c>
      <c r="B104" s="373" t="s">
        <v>667</v>
      </c>
      <c r="C104" s="1695">
        <v>159</v>
      </c>
      <c r="D104" s="1695">
        <v>10</v>
      </c>
      <c r="E104" s="1696">
        <v>169</v>
      </c>
      <c r="G104" s="484" t="s">
        <v>664</v>
      </c>
      <c r="H104" s="491"/>
      <c r="I104" s="484"/>
      <c r="J104" s="488">
        <v>1</v>
      </c>
      <c r="K104" s="629">
        <v>1</v>
      </c>
      <c r="L104" s="484">
        <v>10</v>
      </c>
      <c r="M104" s="484">
        <v>12</v>
      </c>
      <c r="N104" s="484">
        <v>34</v>
      </c>
      <c r="O104" s="484">
        <f t="shared" si="2"/>
        <v>56</v>
      </c>
      <c r="P104" s="630"/>
      <c r="Q104" s="484">
        <v>16</v>
      </c>
      <c r="R104" s="484">
        <v>1</v>
      </c>
      <c r="S104" s="484">
        <v>1</v>
      </c>
      <c r="T104" s="491">
        <v>28</v>
      </c>
      <c r="U104" s="486">
        <f t="shared" si="3"/>
        <v>102</v>
      </c>
      <c r="V104" s="479"/>
      <c r="W104" s="479"/>
      <c r="X104" s="635"/>
      <c r="Y104" s="632">
        <v>1</v>
      </c>
      <c r="Z104" s="633">
        <v>1</v>
      </c>
      <c r="AA104" s="498"/>
    </row>
    <row r="105" spans="1:27" ht="11.45" customHeight="1">
      <c r="B105" s="373" t="s">
        <v>365</v>
      </c>
      <c r="C105" s="1695">
        <v>73</v>
      </c>
      <c r="D105" s="1695">
        <v>19</v>
      </c>
      <c r="E105" s="1696">
        <v>92</v>
      </c>
      <c r="G105" s="484"/>
      <c r="H105" s="491"/>
      <c r="I105" s="484"/>
      <c r="J105" s="488"/>
      <c r="L105" s="484"/>
      <c r="M105" s="484"/>
      <c r="N105" s="484"/>
      <c r="O105" s="484"/>
      <c r="P105" s="630"/>
      <c r="Q105" s="484"/>
      <c r="R105" s="484"/>
      <c r="S105" s="484"/>
      <c r="T105" s="491"/>
      <c r="U105" s="486"/>
      <c r="V105" s="479"/>
      <c r="W105" s="479"/>
      <c r="X105" s="635"/>
      <c r="Y105" s="632"/>
      <c r="Z105" s="633"/>
      <c r="AA105" s="498"/>
    </row>
    <row r="106" spans="1:27" ht="11.45" customHeight="1">
      <c r="B106" s="655" t="s">
        <v>668</v>
      </c>
      <c r="C106" s="1695">
        <v>17</v>
      </c>
      <c r="D106" s="1695">
        <v>8</v>
      </c>
      <c r="E106" s="1698">
        <v>25</v>
      </c>
      <c r="G106" s="485" t="s">
        <v>648</v>
      </c>
      <c r="H106" s="486"/>
      <c r="I106" s="485"/>
      <c r="J106" s="487"/>
      <c r="K106" s="629" t="s">
        <v>425</v>
      </c>
      <c r="L106" s="485">
        <f>SUM(L103:L104)</f>
        <v>34</v>
      </c>
      <c r="M106" s="485">
        <f>SUM(M103:M104)</f>
        <v>58</v>
      </c>
      <c r="N106" s="485">
        <f>SUM(N103:N104)</f>
        <v>91</v>
      </c>
      <c r="O106" s="485">
        <f t="shared" si="2"/>
        <v>183</v>
      </c>
      <c r="P106" s="630"/>
      <c r="Q106" s="485">
        <f>SUM(Q103:Q104)</f>
        <v>25</v>
      </c>
      <c r="R106" s="485">
        <f>SUM(R103:R104)</f>
        <v>21</v>
      </c>
      <c r="S106" s="485">
        <f>SUM(S103:S104)</f>
        <v>3</v>
      </c>
      <c r="T106" s="486">
        <f>SUM(T103:T104)</f>
        <v>104</v>
      </c>
      <c r="U106" s="486">
        <f t="shared" si="3"/>
        <v>336</v>
      </c>
      <c r="V106" s="485">
        <f>SUM(V103:V104)</f>
        <v>0</v>
      </c>
      <c r="W106" s="485">
        <f>SUM(W103:W104)</f>
        <v>0</v>
      </c>
      <c r="X106" s="486">
        <f>SUM(X103:X104)</f>
        <v>0</v>
      </c>
      <c r="Y106" s="632" t="s">
        <v>425</v>
      </c>
      <c r="Z106" s="633" t="s">
        <v>425</v>
      </c>
      <c r="AA106" s="498"/>
    </row>
    <row r="107" spans="1:27" ht="11.45" customHeight="1">
      <c r="A107" s="107" t="s">
        <v>299</v>
      </c>
      <c r="B107" s="925" t="s">
        <v>649</v>
      </c>
      <c r="C107" s="1699">
        <v>4362</v>
      </c>
      <c r="D107" s="1699">
        <v>415</v>
      </c>
      <c r="E107" s="1699">
        <v>4777</v>
      </c>
      <c r="G107" s="484" t="s">
        <v>661</v>
      </c>
      <c r="H107" s="491"/>
      <c r="I107" s="484"/>
      <c r="J107" s="488">
        <v>1</v>
      </c>
      <c r="K107" s="629">
        <v>1</v>
      </c>
      <c r="L107" s="484">
        <v>11</v>
      </c>
      <c r="M107" s="484">
        <v>29</v>
      </c>
      <c r="N107" s="484">
        <v>42</v>
      </c>
      <c r="O107" s="484">
        <f t="shared" si="2"/>
        <v>82</v>
      </c>
      <c r="P107" s="630"/>
      <c r="Q107" s="484">
        <v>8</v>
      </c>
      <c r="R107" s="484">
        <v>5</v>
      </c>
      <c r="S107" s="484">
        <v>1</v>
      </c>
      <c r="T107" s="491">
        <v>34</v>
      </c>
      <c r="U107" s="634">
        <f t="shared" si="3"/>
        <v>130</v>
      </c>
      <c r="V107" s="637">
        <v>1228</v>
      </c>
      <c r="W107" s="637">
        <v>85</v>
      </c>
      <c r="X107" s="482"/>
      <c r="Y107" s="632">
        <v>1</v>
      </c>
      <c r="Z107" s="633"/>
      <c r="AA107" s="498"/>
    </row>
    <row r="108" spans="1:27" ht="11.45" customHeight="1">
      <c r="A108" s="107" t="s">
        <v>300</v>
      </c>
      <c r="B108" s="653" t="s">
        <v>670</v>
      </c>
      <c r="C108" s="1695">
        <v>177</v>
      </c>
      <c r="D108" s="1695">
        <v>4</v>
      </c>
      <c r="E108" s="1694">
        <v>181</v>
      </c>
      <c r="G108" s="484" t="s">
        <v>666</v>
      </c>
      <c r="H108" s="491"/>
      <c r="I108" s="484">
        <v>1</v>
      </c>
      <c r="J108" s="487" t="s">
        <v>523</v>
      </c>
      <c r="K108" s="629">
        <v>1</v>
      </c>
      <c r="L108" s="484">
        <v>16</v>
      </c>
      <c r="M108" s="484">
        <v>53</v>
      </c>
      <c r="N108" s="484">
        <v>31</v>
      </c>
      <c r="O108" s="484">
        <f t="shared" si="2"/>
        <v>100</v>
      </c>
      <c r="P108" s="630"/>
      <c r="Q108" s="484">
        <v>5</v>
      </c>
      <c r="R108" s="484">
        <v>18</v>
      </c>
      <c r="S108" s="489"/>
      <c r="T108" s="491">
        <v>20</v>
      </c>
      <c r="U108" s="634">
        <f t="shared" si="3"/>
        <v>143</v>
      </c>
      <c r="V108" s="642">
        <v>1610</v>
      </c>
      <c r="W108" s="642">
        <v>105</v>
      </c>
      <c r="X108" s="482"/>
      <c r="Y108" s="632">
        <v>1</v>
      </c>
      <c r="Z108" s="633"/>
      <c r="AA108" s="498"/>
    </row>
    <row r="109" spans="1:27" ht="11.45" customHeight="1">
      <c r="A109" s="107" t="s">
        <v>301</v>
      </c>
      <c r="B109" s="373" t="s">
        <v>671</v>
      </c>
      <c r="C109" s="1695">
        <v>312</v>
      </c>
      <c r="D109" s="1695">
        <v>11</v>
      </c>
      <c r="E109" s="1696">
        <v>323</v>
      </c>
      <c r="G109" s="484" t="s">
        <v>667</v>
      </c>
      <c r="H109" s="491"/>
      <c r="I109" s="484"/>
      <c r="J109" s="487" t="s">
        <v>523</v>
      </c>
      <c r="K109" s="629">
        <v>1</v>
      </c>
      <c r="L109" s="484"/>
      <c r="M109" s="484">
        <v>1</v>
      </c>
      <c r="N109" s="484">
        <v>4</v>
      </c>
      <c r="O109" s="484">
        <f t="shared" si="2"/>
        <v>5</v>
      </c>
      <c r="P109" s="630"/>
      <c r="Q109" s="489"/>
      <c r="R109" s="489"/>
      <c r="S109" s="489"/>
      <c r="T109" s="491">
        <v>1</v>
      </c>
      <c r="U109" s="486">
        <f t="shared" si="3"/>
        <v>6</v>
      </c>
      <c r="V109" s="479">
        <v>174</v>
      </c>
      <c r="W109" s="479">
        <v>19</v>
      </c>
      <c r="X109" s="482"/>
      <c r="Y109" s="632">
        <v>1</v>
      </c>
      <c r="Z109" s="633"/>
      <c r="AA109" s="498"/>
    </row>
    <row r="110" spans="1:27" ht="11.45" customHeight="1">
      <c r="A110" s="107" t="s">
        <v>302</v>
      </c>
      <c r="B110" s="925" t="s">
        <v>670</v>
      </c>
      <c r="C110" s="1699">
        <v>489</v>
      </c>
      <c r="D110" s="1699">
        <v>15</v>
      </c>
      <c r="E110" s="1699">
        <v>504</v>
      </c>
      <c r="G110" s="484" t="s">
        <v>668</v>
      </c>
      <c r="H110" s="491"/>
      <c r="I110" s="484"/>
      <c r="J110" s="492"/>
      <c r="K110" s="629">
        <v>1</v>
      </c>
      <c r="L110" s="489"/>
      <c r="M110" s="489"/>
      <c r="N110" s="489"/>
      <c r="O110" s="489"/>
      <c r="P110" s="630"/>
      <c r="Q110" s="489"/>
      <c r="R110" s="489"/>
      <c r="S110" s="489"/>
      <c r="T110" s="489"/>
      <c r="U110" s="486">
        <f>SUM(Q110:T110)+O110</f>
        <v>0</v>
      </c>
      <c r="V110" s="479">
        <v>19</v>
      </c>
      <c r="W110" s="479">
        <v>8</v>
      </c>
      <c r="X110" s="635"/>
      <c r="Y110" s="632">
        <v>1</v>
      </c>
      <c r="Z110" s="633"/>
      <c r="AA110" s="498"/>
    </row>
    <row r="111" spans="1:27" ht="11.45" customHeight="1">
      <c r="B111" s="653" t="s">
        <v>673</v>
      </c>
      <c r="C111" s="1693">
        <v>0</v>
      </c>
      <c r="D111" s="1693">
        <v>0</v>
      </c>
      <c r="E111" s="1694">
        <v>0</v>
      </c>
      <c r="G111" s="484" t="s">
        <v>365</v>
      </c>
      <c r="H111" s="491"/>
      <c r="I111" s="484"/>
      <c r="J111" s="487" t="s">
        <v>523</v>
      </c>
      <c r="K111" s="629">
        <v>1</v>
      </c>
      <c r="L111" s="484">
        <v>2</v>
      </c>
      <c r="M111" s="484"/>
      <c r="N111" s="484">
        <v>2</v>
      </c>
      <c r="O111" s="484">
        <f t="shared" si="2"/>
        <v>4</v>
      </c>
      <c r="P111" s="630"/>
      <c r="Q111" s="484">
        <v>1</v>
      </c>
      <c r="R111" s="489"/>
      <c r="S111" s="489"/>
      <c r="T111" s="489"/>
      <c r="U111" s="486">
        <f t="shared" si="3"/>
        <v>5</v>
      </c>
      <c r="V111" s="479">
        <v>62</v>
      </c>
      <c r="W111" s="479">
        <v>7</v>
      </c>
      <c r="X111" s="635"/>
      <c r="Y111" s="632">
        <v>1</v>
      </c>
      <c r="Z111" s="633"/>
      <c r="AA111" s="498"/>
    </row>
    <row r="112" spans="1:27" ht="11.45" customHeight="1">
      <c r="B112" s="373" t="s">
        <v>674</v>
      </c>
      <c r="C112" s="1695">
        <v>712</v>
      </c>
      <c r="D112" s="1695">
        <v>52</v>
      </c>
      <c r="E112" s="1696">
        <v>764</v>
      </c>
      <c r="G112" s="485" t="s">
        <v>649</v>
      </c>
      <c r="H112" s="486"/>
      <c r="I112" s="485"/>
      <c r="J112" s="487"/>
      <c r="K112" s="629" t="s">
        <v>425</v>
      </c>
      <c r="L112" s="485">
        <f>SUM(L107:L111)</f>
        <v>29</v>
      </c>
      <c r="M112" s="485">
        <f>SUM(M107:M111)</f>
        <v>83</v>
      </c>
      <c r="N112" s="485">
        <f>SUM(N107:N111)</f>
        <v>79</v>
      </c>
      <c r="O112" s="485">
        <f t="shared" si="2"/>
        <v>191</v>
      </c>
      <c r="P112" s="630"/>
      <c r="Q112" s="485">
        <f>SUM(Q107:Q111)</f>
        <v>14</v>
      </c>
      <c r="R112" s="485">
        <f>SUM(R107:R111)</f>
        <v>23</v>
      </c>
      <c r="S112" s="485">
        <f>SUM(S107:S111)</f>
        <v>1</v>
      </c>
      <c r="T112" s="486">
        <f>SUM(T107:T111)</f>
        <v>55</v>
      </c>
      <c r="U112" s="486">
        <f t="shared" si="3"/>
        <v>284</v>
      </c>
      <c r="V112" s="485">
        <f>SUM(V107:V111)</f>
        <v>3093</v>
      </c>
      <c r="W112" s="485">
        <f>SUM(W107:W111)</f>
        <v>224</v>
      </c>
      <c r="X112" s="486">
        <f>SUM(X107:X111)</f>
        <v>0</v>
      </c>
      <c r="Y112" s="632" t="s">
        <v>425</v>
      </c>
      <c r="Z112" s="633" t="s">
        <v>425</v>
      </c>
      <c r="AA112" s="498"/>
    </row>
    <row r="113" spans="1:27" ht="11.45" customHeight="1">
      <c r="A113" s="107" t="s">
        <v>303</v>
      </c>
      <c r="B113" s="373" t="s">
        <v>675</v>
      </c>
      <c r="C113" s="1695">
        <v>954</v>
      </c>
      <c r="D113" s="1695">
        <v>17</v>
      </c>
      <c r="E113" s="1696">
        <v>971</v>
      </c>
      <c r="G113" s="484" t="s">
        <v>670</v>
      </c>
      <c r="H113" s="491"/>
      <c r="I113" s="484"/>
      <c r="J113" s="492"/>
      <c r="K113" s="629">
        <v>1</v>
      </c>
      <c r="L113" s="484"/>
      <c r="M113" s="484"/>
      <c r="N113" s="484">
        <v>5</v>
      </c>
      <c r="O113" s="484">
        <f t="shared" si="2"/>
        <v>5</v>
      </c>
      <c r="P113" s="630"/>
      <c r="Q113" s="484"/>
      <c r="R113" s="484"/>
      <c r="S113" s="484"/>
      <c r="T113" s="489"/>
      <c r="U113" s="634">
        <f t="shared" si="3"/>
        <v>5</v>
      </c>
      <c r="V113" s="643">
        <v>100</v>
      </c>
      <c r="W113" s="643">
        <v>9</v>
      </c>
      <c r="X113" s="482"/>
      <c r="Y113" s="632">
        <v>1</v>
      </c>
      <c r="Z113" s="633"/>
      <c r="AA113" s="498"/>
    </row>
    <row r="114" spans="1:27" ht="11.45" customHeight="1">
      <c r="A114" s="107" t="s">
        <v>304</v>
      </c>
      <c r="B114" s="373" t="s">
        <v>676</v>
      </c>
      <c r="C114" s="1695">
        <v>0</v>
      </c>
      <c r="D114" s="1695">
        <v>0</v>
      </c>
      <c r="E114" s="1696">
        <v>0</v>
      </c>
      <c r="G114" s="484" t="s">
        <v>671</v>
      </c>
      <c r="H114" s="491"/>
      <c r="I114" s="484"/>
      <c r="J114" s="487" t="s">
        <v>523</v>
      </c>
      <c r="K114" s="629">
        <v>1</v>
      </c>
      <c r="L114" s="484">
        <v>1</v>
      </c>
      <c r="M114" s="484">
        <v>3</v>
      </c>
      <c r="N114" s="484"/>
      <c r="O114" s="484">
        <f t="shared" si="2"/>
        <v>4</v>
      </c>
      <c r="P114" s="630"/>
      <c r="Q114" s="489"/>
      <c r="R114" s="484">
        <v>1</v>
      </c>
      <c r="S114" s="484">
        <v>1</v>
      </c>
      <c r="T114" s="489"/>
      <c r="U114" s="634">
        <f t="shared" si="3"/>
        <v>6</v>
      </c>
      <c r="V114" s="479">
        <v>332</v>
      </c>
      <c r="W114" s="479">
        <v>20</v>
      </c>
      <c r="X114" s="482"/>
      <c r="Y114" s="632">
        <v>1</v>
      </c>
      <c r="Z114" s="633"/>
      <c r="AA114" s="498"/>
    </row>
    <row r="115" spans="1:27" ht="11.45" customHeight="1">
      <c r="B115" s="373" t="s">
        <v>677</v>
      </c>
      <c r="C115" s="1695">
        <v>0</v>
      </c>
      <c r="D115" s="1695">
        <v>0</v>
      </c>
      <c r="E115" s="1696">
        <v>0</v>
      </c>
      <c r="G115" s="484" t="s">
        <v>762</v>
      </c>
      <c r="H115" s="491"/>
      <c r="I115" s="484"/>
      <c r="J115" s="488">
        <v>1</v>
      </c>
      <c r="K115" s="629">
        <v>1</v>
      </c>
      <c r="L115" s="489"/>
      <c r="M115" s="489"/>
      <c r="N115" s="489"/>
      <c r="O115" s="489">
        <f t="shared" si="2"/>
        <v>0</v>
      </c>
      <c r="P115" s="630"/>
      <c r="Q115" s="484">
        <v>1</v>
      </c>
      <c r="R115" s="489"/>
      <c r="S115" s="489"/>
      <c r="T115" s="489"/>
      <c r="U115" s="634">
        <f t="shared" si="3"/>
        <v>1</v>
      </c>
      <c r="V115" s="489"/>
      <c r="W115" s="489"/>
      <c r="X115" s="489"/>
      <c r="Y115" s="632">
        <v>1</v>
      </c>
      <c r="Z115" s="633"/>
      <c r="AA115" s="498"/>
    </row>
    <row r="116" spans="1:27" ht="11.45" customHeight="1">
      <c r="B116" s="373" t="s">
        <v>678</v>
      </c>
      <c r="C116" s="1695">
        <v>0</v>
      </c>
      <c r="D116" s="1695">
        <v>0</v>
      </c>
      <c r="E116" s="1696">
        <v>0</v>
      </c>
      <c r="G116" s="485" t="s">
        <v>670</v>
      </c>
      <c r="H116" s="486"/>
      <c r="I116" s="485"/>
      <c r="J116" s="487"/>
      <c r="K116" s="629" t="s">
        <v>425</v>
      </c>
      <c r="L116" s="485">
        <f>SUM(L113:L115)</f>
        <v>1</v>
      </c>
      <c r="M116" s="485">
        <f>SUM(M113:M115)</f>
        <v>3</v>
      </c>
      <c r="N116" s="485">
        <f>SUM(N113:N115)</f>
        <v>5</v>
      </c>
      <c r="O116" s="485">
        <f t="shared" si="2"/>
        <v>9</v>
      </c>
      <c r="P116" s="630"/>
      <c r="Q116" s="485">
        <f>SUM(Q113:Q115)</f>
        <v>1</v>
      </c>
      <c r="R116" s="485">
        <f>SUM(R113:R115)</f>
        <v>1</v>
      </c>
      <c r="S116" s="485">
        <f>SUM(S113:S115)</f>
        <v>1</v>
      </c>
      <c r="T116" s="485">
        <f>SUM(T113:T115)</f>
        <v>0</v>
      </c>
      <c r="U116" s="486">
        <f t="shared" si="3"/>
        <v>12</v>
      </c>
      <c r="V116" s="485">
        <f>SUM(V113:V115)</f>
        <v>432</v>
      </c>
      <c r="W116" s="485">
        <f>SUM(W113:W115)</f>
        <v>29</v>
      </c>
      <c r="X116" s="486">
        <f>SUM(X113:X115)</f>
        <v>0</v>
      </c>
      <c r="Y116" s="632" t="s">
        <v>425</v>
      </c>
      <c r="Z116" s="633" t="s">
        <v>425</v>
      </c>
      <c r="AA116" s="498"/>
    </row>
    <row r="117" spans="1:27" ht="11.45" customHeight="1">
      <c r="A117" s="107" t="s">
        <v>305</v>
      </c>
      <c r="B117" s="373" t="s">
        <v>679</v>
      </c>
      <c r="C117" s="1695">
        <v>1473</v>
      </c>
      <c r="D117" s="1695">
        <v>9</v>
      </c>
      <c r="E117" s="1696">
        <v>1482</v>
      </c>
      <c r="G117" s="484" t="s">
        <v>673</v>
      </c>
      <c r="H117" s="491"/>
      <c r="I117" s="484">
        <v>3</v>
      </c>
      <c r="J117" s="492"/>
      <c r="K117" s="629">
        <v>1</v>
      </c>
      <c r="L117" s="484">
        <v>8</v>
      </c>
      <c r="M117" s="484">
        <v>90</v>
      </c>
      <c r="N117" s="484">
        <v>99</v>
      </c>
      <c r="O117" s="484">
        <f t="shared" si="2"/>
        <v>197</v>
      </c>
      <c r="P117" s="630"/>
      <c r="Q117" s="484">
        <v>3</v>
      </c>
      <c r="R117" s="484">
        <v>5</v>
      </c>
      <c r="S117" s="484">
        <v>1</v>
      </c>
      <c r="T117" s="491">
        <v>109</v>
      </c>
      <c r="U117" s="634">
        <f t="shared" si="3"/>
        <v>315</v>
      </c>
      <c r="V117" s="479"/>
      <c r="W117" s="479"/>
      <c r="X117" s="482"/>
      <c r="Y117" s="632">
        <v>1</v>
      </c>
      <c r="Z117" s="633">
        <v>1</v>
      </c>
      <c r="AA117" s="498"/>
    </row>
    <row r="118" spans="1:27" ht="11.45" customHeight="1">
      <c r="A118" s="107" t="s">
        <v>306</v>
      </c>
      <c r="B118" s="373" t="s">
        <v>154</v>
      </c>
      <c r="C118" s="1695">
        <v>1030</v>
      </c>
      <c r="D118" s="1695">
        <v>88</v>
      </c>
      <c r="E118" s="1696">
        <v>1118</v>
      </c>
      <c r="G118" s="484" t="s">
        <v>674</v>
      </c>
      <c r="H118" s="491"/>
      <c r="I118" s="484">
        <v>2</v>
      </c>
      <c r="J118" s="487" t="s">
        <v>523</v>
      </c>
      <c r="K118" s="629">
        <v>1</v>
      </c>
      <c r="L118" s="484"/>
      <c r="M118" s="484">
        <v>8</v>
      </c>
      <c r="N118" s="484">
        <v>81</v>
      </c>
      <c r="O118" s="484">
        <f t="shared" si="2"/>
        <v>89</v>
      </c>
      <c r="P118" s="630"/>
      <c r="Q118" s="484">
        <v>3</v>
      </c>
      <c r="R118" s="484">
        <v>5</v>
      </c>
      <c r="S118" s="484">
        <v>5</v>
      </c>
      <c r="T118" s="491">
        <v>129</v>
      </c>
      <c r="U118" s="634">
        <f t="shared" si="3"/>
        <v>231</v>
      </c>
      <c r="V118" s="479">
        <v>368</v>
      </c>
      <c r="W118" s="479">
        <v>14</v>
      </c>
      <c r="X118" s="635"/>
      <c r="Y118" s="632">
        <v>1</v>
      </c>
      <c r="Z118" s="633"/>
      <c r="AA118" s="498"/>
    </row>
    <row r="119" spans="1:27" ht="11.45" customHeight="1">
      <c r="A119" s="107" t="s">
        <v>307</v>
      </c>
      <c r="B119" s="373" t="s">
        <v>166</v>
      </c>
      <c r="C119" s="1695">
        <v>399</v>
      </c>
      <c r="D119" s="1695">
        <v>56</v>
      </c>
      <c r="E119" s="1696">
        <v>455</v>
      </c>
      <c r="G119" s="484" t="s">
        <v>675</v>
      </c>
      <c r="H119" s="491"/>
      <c r="I119" s="484">
        <v>1</v>
      </c>
      <c r="J119" s="488">
        <v>1</v>
      </c>
      <c r="K119" s="629">
        <v>1</v>
      </c>
      <c r="L119" s="484">
        <v>7</v>
      </c>
      <c r="M119" s="484">
        <v>20</v>
      </c>
      <c r="N119" s="484">
        <v>31</v>
      </c>
      <c r="O119" s="484">
        <f t="shared" si="2"/>
        <v>58</v>
      </c>
      <c r="P119" s="630"/>
      <c r="Q119" s="484">
        <v>1</v>
      </c>
      <c r="R119" s="484">
        <v>26</v>
      </c>
      <c r="S119" s="484">
        <v>3</v>
      </c>
      <c r="T119" s="491">
        <v>38</v>
      </c>
      <c r="U119" s="486">
        <f t="shared" si="3"/>
        <v>126</v>
      </c>
      <c r="V119" s="479"/>
      <c r="W119" s="479"/>
      <c r="X119" s="635"/>
      <c r="Y119" s="632">
        <v>1</v>
      </c>
      <c r="Z119" s="633">
        <v>1</v>
      </c>
      <c r="AA119" s="498"/>
    </row>
    <row r="120" spans="1:27" ht="11.45" customHeight="1">
      <c r="A120" s="107" t="s">
        <v>308</v>
      </c>
      <c r="B120" s="373" t="s">
        <v>167</v>
      </c>
      <c r="C120" s="1695">
        <v>0</v>
      </c>
      <c r="D120" s="1695">
        <v>0</v>
      </c>
      <c r="E120" s="1696">
        <v>0</v>
      </c>
      <c r="G120" s="484" t="s">
        <v>676</v>
      </c>
      <c r="H120" s="491"/>
      <c r="I120" s="484">
        <v>1</v>
      </c>
      <c r="J120" s="488">
        <v>1</v>
      </c>
      <c r="K120" s="490">
        <v>1</v>
      </c>
      <c r="L120" s="484">
        <v>10</v>
      </c>
      <c r="M120" s="484">
        <v>44</v>
      </c>
      <c r="N120" s="484">
        <v>71</v>
      </c>
      <c r="O120" s="484">
        <f t="shared" si="2"/>
        <v>125</v>
      </c>
      <c r="P120" s="630"/>
      <c r="Q120" s="484">
        <v>1</v>
      </c>
      <c r="R120" s="484">
        <v>27</v>
      </c>
      <c r="S120" s="484">
        <v>26</v>
      </c>
      <c r="T120" s="491">
        <v>13</v>
      </c>
      <c r="U120" s="486">
        <f t="shared" si="3"/>
        <v>192</v>
      </c>
      <c r="V120" s="479">
        <v>169</v>
      </c>
      <c r="W120" s="479">
        <v>3</v>
      </c>
      <c r="X120" s="482"/>
      <c r="Y120" s="632">
        <v>1</v>
      </c>
      <c r="Z120" s="633"/>
      <c r="AA120" s="498"/>
    </row>
    <row r="121" spans="1:27" ht="11.45" customHeight="1">
      <c r="A121" s="107" t="s">
        <v>309</v>
      </c>
      <c r="B121" s="373" t="s">
        <v>168</v>
      </c>
      <c r="C121" s="1695">
        <v>42</v>
      </c>
      <c r="D121" s="1695">
        <v>0</v>
      </c>
      <c r="E121" s="1696">
        <v>42</v>
      </c>
      <c r="G121" s="484" t="s">
        <v>677</v>
      </c>
      <c r="H121" s="491"/>
      <c r="I121" s="484">
        <v>3</v>
      </c>
      <c r="J121" s="483" t="s">
        <v>523</v>
      </c>
      <c r="K121" s="629">
        <v>1</v>
      </c>
      <c r="L121" s="484">
        <v>8</v>
      </c>
      <c r="M121" s="484">
        <v>28</v>
      </c>
      <c r="N121" s="484">
        <v>42</v>
      </c>
      <c r="O121" s="484">
        <f t="shared" si="2"/>
        <v>78</v>
      </c>
      <c r="P121" s="630"/>
      <c r="Q121" s="484">
        <v>5</v>
      </c>
      <c r="R121" s="484">
        <v>2</v>
      </c>
      <c r="S121" s="484">
        <v>1</v>
      </c>
      <c r="T121" s="491">
        <v>35</v>
      </c>
      <c r="U121" s="634">
        <f t="shared" si="3"/>
        <v>121</v>
      </c>
      <c r="V121" s="479">
        <v>614</v>
      </c>
      <c r="W121" s="479">
        <v>49</v>
      </c>
      <c r="X121" s="482"/>
      <c r="Y121" s="632">
        <v>1</v>
      </c>
      <c r="Z121" s="633"/>
      <c r="AA121" s="498"/>
    </row>
    <row r="122" spans="1:27" ht="11.45" customHeight="1">
      <c r="A122" s="107" t="s">
        <v>310</v>
      </c>
      <c r="B122" s="373" t="s">
        <v>728</v>
      </c>
      <c r="C122" s="1695">
        <v>0</v>
      </c>
      <c r="D122" s="1695">
        <v>0</v>
      </c>
      <c r="E122" s="1696">
        <v>0</v>
      </c>
      <c r="G122" s="484" t="s">
        <v>678</v>
      </c>
      <c r="H122" s="491"/>
      <c r="I122" s="484">
        <v>6</v>
      </c>
      <c r="J122" s="483" t="s">
        <v>523</v>
      </c>
      <c r="K122" s="629">
        <v>1</v>
      </c>
      <c r="L122" s="484"/>
      <c r="M122" s="484">
        <v>78</v>
      </c>
      <c r="N122" s="484">
        <v>31</v>
      </c>
      <c r="O122" s="484">
        <f t="shared" si="2"/>
        <v>109</v>
      </c>
      <c r="P122" s="630"/>
      <c r="Q122" s="484">
        <v>2</v>
      </c>
      <c r="R122" s="489"/>
      <c r="S122" s="489"/>
      <c r="T122" s="491">
        <v>144</v>
      </c>
      <c r="U122" s="634">
        <f t="shared" si="3"/>
        <v>255</v>
      </c>
      <c r="V122" s="479"/>
      <c r="W122" s="479"/>
      <c r="X122" s="482"/>
      <c r="Y122" s="632">
        <v>1</v>
      </c>
      <c r="Z122" s="633">
        <v>1</v>
      </c>
      <c r="AA122" s="498"/>
    </row>
    <row r="123" spans="1:27" ht="11.45" customHeight="1">
      <c r="A123" s="107" t="s">
        <v>311</v>
      </c>
      <c r="B123" s="373" t="s">
        <v>171</v>
      </c>
      <c r="C123" s="1695">
        <v>0</v>
      </c>
      <c r="D123" s="1695">
        <v>0</v>
      </c>
      <c r="E123" s="1696">
        <v>0</v>
      </c>
      <c r="G123" s="484" t="s">
        <v>679</v>
      </c>
      <c r="H123" s="491"/>
      <c r="I123" s="484">
        <v>5</v>
      </c>
      <c r="J123" s="483" t="s">
        <v>523</v>
      </c>
      <c r="K123" s="629">
        <v>1</v>
      </c>
      <c r="L123" s="484">
        <v>19</v>
      </c>
      <c r="M123" s="484">
        <v>89</v>
      </c>
      <c r="N123" s="484">
        <v>6</v>
      </c>
      <c r="O123" s="484">
        <f t="shared" si="2"/>
        <v>114</v>
      </c>
      <c r="P123" s="630"/>
      <c r="Q123" s="479">
        <v>3</v>
      </c>
      <c r="R123" s="479">
        <v>14</v>
      </c>
      <c r="S123" s="479">
        <v>4</v>
      </c>
      <c r="T123" s="482">
        <v>119</v>
      </c>
      <c r="U123" s="486">
        <f t="shared" si="3"/>
        <v>254</v>
      </c>
      <c r="V123" s="479"/>
      <c r="W123" s="479"/>
      <c r="X123" s="482"/>
      <c r="Y123" s="632">
        <v>1</v>
      </c>
      <c r="Z123" s="633">
        <v>1</v>
      </c>
      <c r="AA123" s="498"/>
    </row>
    <row r="124" spans="1:27" ht="11.45" customHeight="1">
      <c r="A124" s="107" t="s">
        <v>312</v>
      </c>
      <c r="B124" s="373" t="s">
        <v>172</v>
      </c>
      <c r="C124" s="1695">
        <v>48</v>
      </c>
      <c r="D124" s="1695">
        <v>1</v>
      </c>
      <c r="E124" s="1696">
        <v>49</v>
      </c>
      <c r="G124" s="484" t="s">
        <v>147</v>
      </c>
      <c r="H124" s="491"/>
      <c r="I124" s="484">
        <v>2</v>
      </c>
      <c r="J124" s="483" t="s">
        <v>523</v>
      </c>
      <c r="K124" s="629">
        <v>1</v>
      </c>
      <c r="L124" s="484">
        <v>5</v>
      </c>
      <c r="M124" s="484">
        <v>32</v>
      </c>
      <c r="N124" s="484">
        <v>35</v>
      </c>
      <c r="O124" s="484">
        <f t="shared" si="2"/>
        <v>72</v>
      </c>
      <c r="P124" s="630"/>
      <c r="Q124" s="484">
        <v>1</v>
      </c>
      <c r="R124" s="484">
        <v>6</v>
      </c>
      <c r="S124" s="489"/>
      <c r="T124" s="491">
        <v>61</v>
      </c>
      <c r="U124" s="486">
        <f t="shared" si="3"/>
        <v>140</v>
      </c>
      <c r="V124" s="479">
        <v>583</v>
      </c>
      <c r="W124" s="479">
        <v>80</v>
      </c>
      <c r="X124" s="482"/>
      <c r="Y124" s="632">
        <v>1</v>
      </c>
      <c r="Z124" s="633"/>
      <c r="AA124" s="498"/>
    </row>
    <row r="125" spans="1:27" ht="11.45" customHeight="1">
      <c r="A125" s="107" t="s">
        <v>313</v>
      </c>
      <c r="B125" s="373" t="s">
        <v>173</v>
      </c>
      <c r="C125" s="1695">
        <v>0</v>
      </c>
      <c r="D125" s="1695">
        <v>0</v>
      </c>
      <c r="E125" s="1696">
        <v>0</v>
      </c>
      <c r="G125" s="484" t="s">
        <v>166</v>
      </c>
      <c r="H125" s="491"/>
      <c r="I125" s="484">
        <v>5</v>
      </c>
      <c r="J125" s="483" t="s">
        <v>523</v>
      </c>
      <c r="K125" s="629">
        <v>1</v>
      </c>
      <c r="L125" s="484">
        <v>9</v>
      </c>
      <c r="M125" s="484">
        <v>12</v>
      </c>
      <c r="N125" s="484">
        <v>5</v>
      </c>
      <c r="O125" s="484">
        <f t="shared" si="2"/>
        <v>26</v>
      </c>
      <c r="P125" s="630"/>
      <c r="Q125" s="489"/>
      <c r="R125" s="484">
        <v>21</v>
      </c>
      <c r="S125" s="484">
        <v>43</v>
      </c>
      <c r="T125" s="491">
        <v>5</v>
      </c>
      <c r="U125" s="486">
        <f t="shared" si="3"/>
        <v>95</v>
      </c>
      <c r="V125" s="479"/>
      <c r="W125" s="479"/>
      <c r="X125" s="635"/>
      <c r="Y125" s="632">
        <v>1</v>
      </c>
      <c r="Z125" s="633">
        <v>1</v>
      </c>
      <c r="AA125" s="498"/>
    </row>
    <row r="126" spans="1:27" ht="11.45" customHeight="1">
      <c r="A126" s="107" t="s">
        <v>314</v>
      </c>
      <c r="B126" s="373" t="s">
        <v>174</v>
      </c>
      <c r="C126" s="1695">
        <v>68</v>
      </c>
      <c r="D126" s="1695">
        <v>0</v>
      </c>
      <c r="E126" s="1696">
        <v>68</v>
      </c>
      <c r="G126" s="484" t="s">
        <v>167</v>
      </c>
      <c r="H126" s="491"/>
      <c r="I126" s="484"/>
      <c r="J126" s="488">
        <v>1</v>
      </c>
      <c r="K126" s="629">
        <v>1</v>
      </c>
      <c r="L126" s="484">
        <v>2</v>
      </c>
      <c r="M126" s="484">
        <v>18</v>
      </c>
      <c r="N126" s="484">
        <v>10</v>
      </c>
      <c r="O126" s="484">
        <f t="shared" si="2"/>
        <v>30</v>
      </c>
      <c r="P126" s="630"/>
      <c r="Q126" s="484">
        <v>15</v>
      </c>
      <c r="R126" s="484">
        <v>2</v>
      </c>
      <c r="S126" s="489"/>
      <c r="T126" s="491">
        <v>13</v>
      </c>
      <c r="U126" s="634">
        <f t="shared" si="3"/>
        <v>60</v>
      </c>
      <c r="V126" s="479"/>
      <c r="W126" s="479"/>
      <c r="X126" s="482"/>
      <c r="Y126" s="632">
        <v>1</v>
      </c>
      <c r="Z126" s="633">
        <v>1</v>
      </c>
      <c r="AA126" s="498"/>
    </row>
    <row r="127" spans="1:27" ht="11.45" customHeight="1">
      <c r="A127" s="107" t="s">
        <v>315</v>
      </c>
      <c r="B127" s="373" t="s">
        <v>176</v>
      </c>
      <c r="C127" s="1695">
        <v>0</v>
      </c>
      <c r="D127" s="1695">
        <v>0</v>
      </c>
      <c r="E127" s="1696">
        <v>0</v>
      </c>
      <c r="G127" s="484" t="s">
        <v>168</v>
      </c>
      <c r="H127" s="491"/>
      <c r="I127" s="484">
        <v>1</v>
      </c>
      <c r="J127" s="492"/>
      <c r="K127" s="629">
        <v>1</v>
      </c>
      <c r="L127" s="484">
        <v>6</v>
      </c>
      <c r="M127" s="484">
        <v>16</v>
      </c>
      <c r="N127" s="484"/>
      <c r="O127" s="484">
        <f t="shared" si="2"/>
        <v>22</v>
      </c>
      <c r="P127" s="630"/>
      <c r="Q127" s="489"/>
      <c r="R127" s="489"/>
      <c r="S127" s="489"/>
      <c r="T127" s="491">
        <v>30</v>
      </c>
      <c r="U127" s="634">
        <f t="shared" si="3"/>
        <v>52</v>
      </c>
      <c r="V127" s="479"/>
      <c r="W127" s="479"/>
      <c r="X127" s="482"/>
      <c r="Y127" s="632">
        <v>1</v>
      </c>
      <c r="Z127" s="633">
        <v>1</v>
      </c>
      <c r="AA127" s="498"/>
    </row>
    <row r="128" spans="1:27" ht="11.45" customHeight="1">
      <c r="A128" s="107" t="s">
        <v>316</v>
      </c>
      <c r="B128" s="373" t="s">
        <v>177</v>
      </c>
      <c r="C128" s="1695">
        <v>3415</v>
      </c>
      <c r="D128" s="1695">
        <v>264</v>
      </c>
      <c r="E128" s="1696">
        <v>3679</v>
      </c>
      <c r="G128" s="484" t="s">
        <v>169</v>
      </c>
      <c r="H128" s="491"/>
      <c r="I128" s="484"/>
      <c r="J128" s="483" t="s">
        <v>523</v>
      </c>
      <c r="K128" s="629">
        <v>1</v>
      </c>
      <c r="L128" s="484">
        <v>3</v>
      </c>
      <c r="M128" s="484">
        <v>25</v>
      </c>
      <c r="N128" s="484">
        <v>8</v>
      </c>
      <c r="O128" s="484">
        <f t="shared" si="2"/>
        <v>36</v>
      </c>
      <c r="P128" s="630"/>
      <c r="Q128" s="489"/>
      <c r="R128" s="489"/>
      <c r="S128" s="489"/>
      <c r="T128" s="491">
        <v>18</v>
      </c>
      <c r="U128" s="486">
        <f t="shared" si="3"/>
        <v>54</v>
      </c>
      <c r="V128" s="479"/>
      <c r="W128" s="479"/>
      <c r="X128" s="482"/>
      <c r="Y128" s="632">
        <v>1</v>
      </c>
      <c r="Z128" s="633">
        <v>1</v>
      </c>
      <c r="AA128" s="498"/>
    </row>
    <row r="129" spans="1:27" ht="11.45" customHeight="1">
      <c r="A129" s="107" t="s">
        <v>317</v>
      </c>
      <c r="B129" s="373" t="s">
        <v>178</v>
      </c>
      <c r="C129" s="1695">
        <v>0</v>
      </c>
      <c r="D129" s="1695">
        <v>0</v>
      </c>
      <c r="E129" s="1696">
        <v>0</v>
      </c>
      <c r="G129" s="484" t="s">
        <v>171</v>
      </c>
      <c r="H129" s="491"/>
      <c r="I129" s="484"/>
      <c r="J129" s="492"/>
      <c r="K129" s="629">
        <v>1</v>
      </c>
      <c r="L129" s="484"/>
      <c r="M129" s="484"/>
      <c r="N129" s="484">
        <v>13</v>
      </c>
      <c r="O129" s="484">
        <f t="shared" si="2"/>
        <v>13</v>
      </c>
      <c r="P129" s="630"/>
      <c r="Q129" s="489"/>
      <c r="R129" s="489"/>
      <c r="S129" s="489"/>
      <c r="T129" s="491">
        <v>22</v>
      </c>
      <c r="U129" s="486">
        <f t="shared" si="3"/>
        <v>35</v>
      </c>
      <c r="V129" s="479"/>
      <c r="W129" s="479"/>
      <c r="X129" s="482"/>
      <c r="Y129" s="632">
        <v>1</v>
      </c>
      <c r="Z129" s="633">
        <v>1</v>
      </c>
      <c r="AA129" s="498"/>
    </row>
    <row r="130" spans="1:27" ht="11.45" customHeight="1">
      <c r="A130" s="107" t="s">
        <v>318</v>
      </c>
      <c r="B130" s="373" t="s">
        <v>374</v>
      </c>
      <c r="C130" s="1695">
        <v>0</v>
      </c>
      <c r="D130" s="1695">
        <v>0</v>
      </c>
      <c r="E130" s="1696">
        <v>0</v>
      </c>
      <c r="G130" s="484" t="s">
        <v>172</v>
      </c>
      <c r="H130" s="491"/>
      <c r="I130" s="484"/>
      <c r="J130" s="483" t="s">
        <v>523</v>
      </c>
      <c r="K130" s="629">
        <v>1</v>
      </c>
      <c r="L130" s="489"/>
      <c r="M130" s="489"/>
      <c r="N130" s="489"/>
      <c r="O130" s="489"/>
      <c r="P130" s="630"/>
      <c r="Q130" s="489"/>
      <c r="R130" s="484">
        <v>1</v>
      </c>
      <c r="S130" s="489"/>
      <c r="T130" s="489"/>
      <c r="U130" s="634">
        <f t="shared" ref="U130:U185" si="4">SUM(Q130:T130)+O130</f>
        <v>1</v>
      </c>
      <c r="V130" s="479">
        <v>34</v>
      </c>
      <c r="W130" s="479">
        <v>5</v>
      </c>
      <c r="X130" s="635"/>
      <c r="Y130" s="632">
        <v>1</v>
      </c>
      <c r="Z130" s="633"/>
      <c r="AA130" s="498"/>
    </row>
    <row r="131" spans="1:27" ht="11.45" customHeight="1">
      <c r="A131" s="107" t="s">
        <v>319</v>
      </c>
      <c r="B131" s="373" t="s">
        <v>179</v>
      </c>
      <c r="C131" s="1695">
        <v>0</v>
      </c>
      <c r="D131" s="1695">
        <v>0</v>
      </c>
      <c r="E131" s="1696">
        <v>0</v>
      </c>
      <c r="G131" s="484" t="s">
        <v>173</v>
      </c>
      <c r="H131" s="491"/>
      <c r="I131" s="485">
        <v>1</v>
      </c>
      <c r="J131" s="483" t="s">
        <v>523</v>
      </c>
      <c r="K131" s="629">
        <v>1</v>
      </c>
      <c r="L131" s="484">
        <v>8</v>
      </c>
      <c r="M131" s="484">
        <v>22</v>
      </c>
      <c r="N131" s="484">
        <v>1</v>
      </c>
      <c r="O131" s="484">
        <f t="shared" ref="O131:O185" si="5">SUM(L131:N131)</f>
        <v>31</v>
      </c>
      <c r="P131" s="630"/>
      <c r="Q131" s="489"/>
      <c r="R131" s="489"/>
      <c r="S131" s="489"/>
      <c r="T131" s="491">
        <v>16</v>
      </c>
      <c r="U131" s="486">
        <f t="shared" si="4"/>
        <v>47</v>
      </c>
      <c r="V131" s="479"/>
      <c r="W131" s="479"/>
      <c r="X131" s="635"/>
      <c r="Y131" s="632">
        <v>1</v>
      </c>
      <c r="Z131" s="633">
        <v>1</v>
      </c>
      <c r="AA131" s="498"/>
    </row>
    <row r="132" spans="1:27" ht="11.45" customHeight="1">
      <c r="A132" s="107" t="s">
        <v>320</v>
      </c>
      <c r="B132" s="373" t="s">
        <v>180</v>
      </c>
      <c r="C132" s="1695">
        <v>3415</v>
      </c>
      <c r="D132" s="1695">
        <v>264</v>
      </c>
      <c r="E132" s="1696">
        <v>3679</v>
      </c>
      <c r="G132" s="484" t="s">
        <v>174</v>
      </c>
      <c r="H132" s="491"/>
      <c r="I132" s="484">
        <v>1</v>
      </c>
      <c r="J132" s="483" t="s">
        <v>523</v>
      </c>
      <c r="K132" s="629">
        <v>1</v>
      </c>
      <c r="L132" s="484"/>
      <c r="M132" s="484">
        <v>2</v>
      </c>
      <c r="N132" s="484">
        <v>15</v>
      </c>
      <c r="O132" s="484">
        <f t="shared" si="5"/>
        <v>17</v>
      </c>
      <c r="P132" s="630"/>
      <c r="Q132" s="484"/>
      <c r="R132" s="484"/>
      <c r="S132" s="484">
        <v>3</v>
      </c>
      <c r="T132" s="491">
        <v>199</v>
      </c>
      <c r="U132" s="634">
        <f t="shared" si="4"/>
        <v>219</v>
      </c>
      <c r="V132" s="479"/>
      <c r="W132" s="479"/>
      <c r="X132" s="482"/>
      <c r="Y132" s="632">
        <v>1</v>
      </c>
      <c r="Z132" s="633">
        <v>1</v>
      </c>
      <c r="AA132" s="498"/>
    </row>
    <row r="133" spans="1:27" ht="11.45" customHeight="1">
      <c r="A133" s="107" t="s">
        <v>321</v>
      </c>
      <c r="B133" s="655" t="s">
        <v>729</v>
      </c>
      <c r="C133" s="1697">
        <v>0</v>
      </c>
      <c r="D133" s="1697">
        <v>0</v>
      </c>
      <c r="E133" s="1698">
        <v>0</v>
      </c>
      <c r="G133" s="484" t="s">
        <v>176</v>
      </c>
      <c r="H133" s="491"/>
      <c r="I133" s="484"/>
      <c r="J133" s="492"/>
      <c r="K133" s="629">
        <v>1</v>
      </c>
      <c r="L133" s="484"/>
      <c r="M133" s="484"/>
      <c r="N133" s="484">
        <v>4</v>
      </c>
      <c r="O133" s="484">
        <f t="shared" si="5"/>
        <v>4</v>
      </c>
      <c r="P133" s="630"/>
      <c r="Q133" s="489"/>
      <c r="R133" s="489"/>
      <c r="S133" s="489"/>
      <c r="T133" s="491">
        <v>16</v>
      </c>
      <c r="U133" s="486">
        <f t="shared" si="4"/>
        <v>20</v>
      </c>
      <c r="V133" s="489"/>
      <c r="W133" s="489"/>
      <c r="X133" s="635"/>
      <c r="Y133" s="632">
        <v>1</v>
      </c>
      <c r="Z133" s="633">
        <v>1</v>
      </c>
      <c r="AA133" s="498"/>
    </row>
    <row r="134" spans="1:27" ht="11.45" customHeight="1">
      <c r="A134" s="107" t="s">
        <v>322</v>
      </c>
      <c r="B134" s="925" t="s">
        <v>650</v>
      </c>
      <c r="C134" s="1699">
        <v>11556</v>
      </c>
      <c r="D134" s="1699">
        <v>751</v>
      </c>
      <c r="E134" s="1699">
        <v>12307</v>
      </c>
      <c r="G134" s="484" t="s">
        <v>177</v>
      </c>
      <c r="H134" s="491"/>
      <c r="I134" s="484"/>
      <c r="J134" s="483" t="s">
        <v>523</v>
      </c>
      <c r="K134" s="629">
        <v>1</v>
      </c>
      <c r="L134" s="484">
        <v>2</v>
      </c>
      <c r="M134" s="484">
        <v>10</v>
      </c>
      <c r="N134" s="484">
        <v>4</v>
      </c>
      <c r="O134" s="484">
        <f t="shared" si="5"/>
        <v>16</v>
      </c>
      <c r="P134" s="630"/>
      <c r="Q134" s="489"/>
      <c r="R134" s="484">
        <v>4</v>
      </c>
      <c r="S134" s="484">
        <v>2</v>
      </c>
      <c r="T134" s="491">
        <v>55</v>
      </c>
      <c r="U134" s="634">
        <f t="shared" si="4"/>
        <v>77</v>
      </c>
      <c r="V134" s="479"/>
      <c r="W134" s="479"/>
      <c r="X134" s="482"/>
      <c r="Y134" s="632">
        <v>1</v>
      </c>
      <c r="Z134" s="633">
        <v>1</v>
      </c>
      <c r="AA134" s="498"/>
    </row>
    <row r="135" spans="1:27" ht="11.45" customHeight="1">
      <c r="A135" s="107" t="s">
        <v>323</v>
      </c>
      <c r="B135" s="653" t="s">
        <v>170</v>
      </c>
      <c r="C135" s="1693">
        <v>1728</v>
      </c>
      <c r="D135" s="1693">
        <v>113</v>
      </c>
      <c r="E135" s="1694">
        <v>1841</v>
      </c>
      <c r="G135" s="484" t="s">
        <v>178</v>
      </c>
      <c r="H135" s="491"/>
      <c r="I135" s="484"/>
      <c r="J135" s="483" t="s">
        <v>523</v>
      </c>
      <c r="K135" s="629">
        <v>1</v>
      </c>
      <c r="L135" s="484"/>
      <c r="M135" s="484"/>
      <c r="N135" s="484">
        <v>8</v>
      </c>
      <c r="O135" s="484">
        <f t="shared" si="5"/>
        <v>8</v>
      </c>
      <c r="P135" s="630"/>
      <c r="Q135" s="489"/>
      <c r="R135" s="489"/>
      <c r="S135" s="489"/>
      <c r="T135" s="491">
        <v>33</v>
      </c>
      <c r="U135" s="486">
        <f t="shared" si="4"/>
        <v>41</v>
      </c>
      <c r="V135" s="479"/>
      <c r="W135" s="479"/>
      <c r="X135" s="635"/>
      <c r="Y135" s="632">
        <v>1</v>
      </c>
      <c r="Z135" s="633">
        <v>1</v>
      </c>
      <c r="AA135" s="498"/>
    </row>
    <row r="136" spans="1:27" ht="11.45" customHeight="1">
      <c r="A136" s="107" t="s">
        <v>324</v>
      </c>
      <c r="B136" s="373" t="s">
        <v>182</v>
      </c>
      <c r="C136" s="1695">
        <v>492</v>
      </c>
      <c r="D136" s="1695">
        <v>38</v>
      </c>
      <c r="E136" s="1696">
        <v>530</v>
      </c>
      <c r="G136" s="484" t="s">
        <v>366</v>
      </c>
      <c r="H136" s="491"/>
      <c r="I136" s="484"/>
      <c r="J136" s="492"/>
      <c r="K136" s="629">
        <v>1</v>
      </c>
      <c r="L136" s="484"/>
      <c r="M136" s="484">
        <v>1</v>
      </c>
      <c r="N136" s="484"/>
      <c r="O136" s="484">
        <f>SUM(L136:N136)</f>
        <v>1</v>
      </c>
      <c r="P136" s="630"/>
      <c r="Q136" s="484"/>
      <c r="R136" s="484"/>
      <c r="S136" s="484"/>
      <c r="T136" s="491">
        <v>6</v>
      </c>
      <c r="U136" s="486">
        <f>SUM(Q136:T136)+O136</f>
        <v>7</v>
      </c>
      <c r="V136" s="637">
        <v>50</v>
      </c>
      <c r="W136" s="479"/>
      <c r="X136" s="482"/>
      <c r="Y136" s="632">
        <v>1</v>
      </c>
      <c r="Z136" s="633"/>
      <c r="AA136" s="498"/>
    </row>
    <row r="137" spans="1:27" ht="11.45" customHeight="1">
      <c r="B137" s="655" t="s">
        <v>183</v>
      </c>
      <c r="C137" s="1697">
        <v>94</v>
      </c>
      <c r="D137" s="1697">
        <v>0</v>
      </c>
      <c r="E137" s="1698">
        <v>94</v>
      </c>
      <c r="G137" s="484" t="s">
        <v>179</v>
      </c>
      <c r="H137" s="491"/>
      <c r="I137" s="484"/>
      <c r="J137" s="483" t="s">
        <v>523</v>
      </c>
      <c r="K137" s="629">
        <v>1</v>
      </c>
      <c r="L137" s="489"/>
      <c r="M137" s="489"/>
      <c r="N137" s="489"/>
      <c r="O137" s="489"/>
      <c r="P137" s="644"/>
      <c r="Q137" s="489"/>
      <c r="R137" s="489"/>
      <c r="S137" s="489"/>
      <c r="T137" s="491">
        <v>12</v>
      </c>
      <c r="U137" s="486">
        <f t="shared" si="4"/>
        <v>12</v>
      </c>
      <c r="V137" s="479">
        <v>50</v>
      </c>
      <c r="W137" s="489"/>
      <c r="X137" s="635"/>
      <c r="Y137" s="632">
        <v>1</v>
      </c>
      <c r="Z137" s="633"/>
      <c r="AA137" s="498"/>
    </row>
    <row r="138" spans="1:27" ht="11.45" customHeight="1">
      <c r="B138" s="925" t="s">
        <v>651</v>
      </c>
      <c r="C138" s="1699">
        <v>2314</v>
      </c>
      <c r="D138" s="1699">
        <v>151</v>
      </c>
      <c r="E138" s="1699">
        <v>2465</v>
      </c>
      <c r="G138" s="484" t="s">
        <v>180</v>
      </c>
      <c r="H138" s="491"/>
      <c r="I138" s="484"/>
      <c r="J138" s="488">
        <v>1</v>
      </c>
      <c r="K138" s="629">
        <v>1</v>
      </c>
      <c r="L138" s="484">
        <v>1</v>
      </c>
      <c r="M138" s="484"/>
      <c r="N138" s="484">
        <v>6</v>
      </c>
      <c r="O138" s="484">
        <f t="shared" si="5"/>
        <v>7</v>
      </c>
      <c r="P138" s="630"/>
      <c r="Q138" s="484">
        <v>3</v>
      </c>
      <c r="R138" s="489"/>
      <c r="S138" s="489"/>
      <c r="T138" s="491">
        <v>57</v>
      </c>
      <c r="U138" s="486">
        <f t="shared" si="4"/>
        <v>67</v>
      </c>
      <c r="V138" s="479"/>
      <c r="W138" s="479"/>
      <c r="X138" s="482"/>
      <c r="Y138" s="632">
        <v>1</v>
      </c>
      <c r="Z138" s="633">
        <v>1</v>
      </c>
      <c r="AA138" s="498"/>
    </row>
    <row r="139" spans="1:27" ht="11.45" customHeight="1">
      <c r="B139" s="653" t="s">
        <v>175</v>
      </c>
      <c r="C139" s="1695">
        <v>0</v>
      </c>
      <c r="D139" s="1695">
        <v>0</v>
      </c>
      <c r="E139" s="1694">
        <v>0</v>
      </c>
      <c r="G139" s="485" t="s">
        <v>650</v>
      </c>
      <c r="H139" s="486"/>
      <c r="I139" s="485"/>
      <c r="J139" s="487"/>
      <c r="K139" s="629" t="s">
        <v>425</v>
      </c>
      <c r="L139" s="485">
        <f>SUM(L117:L138)</f>
        <v>88</v>
      </c>
      <c r="M139" s="485">
        <f>SUM(M117:M138)</f>
        <v>495</v>
      </c>
      <c r="N139" s="485">
        <f>SUM(N117:N138)</f>
        <v>470</v>
      </c>
      <c r="O139" s="485">
        <f t="shared" si="5"/>
        <v>1053</v>
      </c>
      <c r="P139" s="630"/>
      <c r="Q139" s="485">
        <f>SUM(Q117:Q138)</f>
        <v>37</v>
      </c>
      <c r="R139" s="485">
        <f>SUM(R117:R138)</f>
        <v>113</v>
      </c>
      <c r="S139" s="485">
        <f>SUM(S117:S138)</f>
        <v>88</v>
      </c>
      <c r="T139" s="486">
        <f>SUM(T117:T138)</f>
        <v>1130</v>
      </c>
      <c r="U139" s="486">
        <f t="shared" si="4"/>
        <v>2421</v>
      </c>
      <c r="V139" s="485">
        <f>SUM(V117:V138)</f>
        <v>1868</v>
      </c>
      <c r="W139" s="485">
        <f>SUM(W117:W138)</f>
        <v>151</v>
      </c>
      <c r="X139" s="486">
        <f>SUM(X117:X138)</f>
        <v>0</v>
      </c>
      <c r="Y139" s="632" t="s">
        <v>425</v>
      </c>
      <c r="Z139" s="633" t="s">
        <v>425</v>
      </c>
      <c r="AA139" s="498"/>
    </row>
    <row r="140" spans="1:27" ht="11.45" customHeight="1">
      <c r="B140" s="655" t="s">
        <v>730</v>
      </c>
      <c r="C140" s="1695">
        <v>0</v>
      </c>
      <c r="D140" s="1695">
        <v>0</v>
      </c>
      <c r="E140" s="1698">
        <v>0</v>
      </c>
      <c r="G140" s="479" t="s">
        <v>170</v>
      </c>
      <c r="H140" s="482"/>
      <c r="I140" s="479"/>
      <c r="J140" s="481">
        <v>3</v>
      </c>
      <c r="K140" s="629">
        <v>1</v>
      </c>
      <c r="L140" s="479">
        <v>22</v>
      </c>
      <c r="M140" s="479">
        <v>47</v>
      </c>
      <c r="N140" s="479">
        <v>43</v>
      </c>
      <c r="O140" s="479">
        <f t="shared" si="5"/>
        <v>112</v>
      </c>
      <c r="P140" s="630"/>
      <c r="Q140" s="479">
        <v>7</v>
      </c>
      <c r="R140" s="479">
        <v>21</v>
      </c>
      <c r="S140" s="479">
        <v>4</v>
      </c>
      <c r="T140" s="482">
        <v>38</v>
      </c>
      <c r="U140" s="486">
        <f t="shared" si="4"/>
        <v>182</v>
      </c>
      <c r="V140" s="479">
        <v>1510</v>
      </c>
      <c r="W140" s="479">
        <v>191</v>
      </c>
      <c r="X140" s="635"/>
      <c r="Y140" s="632">
        <v>1</v>
      </c>
      <c r="Z140" s="633"/>
      <c r="AA140" s="498"/>
    </row>
    <row r="141" spans="1:27" ht="11.45" customHeight="1">
      <c r="B141" s="925" t="s">
        <v>652</v>
      </c>
      <c r="C141" s="1699">
        <v>0</v>
      </c>
      <c r="D141" s="1699">
        <v>0</v>
      </c>
      <c r="E141" s="1699">
        <v>0</v>
      </c>
      <c r="G141" s="479" t="s">
        <v>182</v>
      </c>
      <c r="H141" s="482"/>
      <c r="I141" s="479">
        <v>1</v>
      </c>
      <c r="J141" s="488">
        <v>1</v>
      </c>
      <c r="K141" s="629">
        <v>1</v>
      </c>
      <c r="L141" s="479">
        <v>11</v>
      </c>
      <c r="M141" s="479">
        <v>15</v>
      </c>
      <c r="N141" s="479">
        <v>14</v>
      </c>
      <c r="O141" s="479">
        <f t="shared" si="5"/>
        <v>40</v>
      </c>
      <c r="P141" s="630"/>
      <c r="Q141" s="479">
        <v>5</v>
      </c>
      <c r="R141" s="479">
        <v>3</v>
      </c>
      <c r="S141" s="479">
        <v>2</v>
      </c>
      <c r="T141" s="489"/>
      <c r="U141" s="634">
        <f t="shared" si="4"/>
        <v>50</v>
      </c>
      <c r="V141" s="479">
        <v>478</v>
      </c>
      <c r="W141" s="479">
        <v>29</v>
      </c>
      <c r="X141" s="482"/>
      <c r="Y141" s="632">
        <v>1</v>
      </c>
      <c r="Z141" s="633"/>
      <c r="AA141" s="498"/>
    </row>
    <row r="142" spans="1:27" ht="11.45" customHeight="1">
      <c r="B142" s="653" t="s">
        <v>189</v>
      </c>
      <c r="C142" s="1695">
        <v>1566</v>
      </c>
      <c r="D142" s="1695">
        <v>64</v>
      </c>
      <c r="E142" s="1694">
        <v>1630</v>
      </c>
      <c r="G142" s="479" t="s">
        <v>183</v>
      </c>
      <c r="H142" s="482"/>
      <c r="I142" s="479"/>
      <c r="J142" s="483" t="s">
        <v>523</v>
      </c>
      <c r="K142" s="629">
        <v>1</v>
      </c>
      <c r="L142" s="479"/>
      <c r="M142" s="479">
        <v>5</v>
      </c>
      <c r="N142" s="479">
        <v>2</v>
      </c>
      <c r="O142" s="479">
        <f t="shared" si="5"/>
        <v>7</v>
      </c>
      <c r="P142" s="630"/>
      <c r="Q142" s="489"/>
      <c r="R142" s="489"/>
      <c r="S142" s="489"/>
      <c r="T142" s="489"/>
      <c r="U142" s="634">
        <f t="shared" si="4"/>
        <v>7</v>
      </c>
      <c r="V142" s="479"/>
      <c r="W142" s="479"/>
      <c r="X142" s="482"/>
      <c r="Y142" s="632">
        <v>1</v>
      </c>
      <c r="Z142" s="633">
        <v>1</v>
      </c>
      <c r="AA142" s="498"/>
    </row>
    <row r="143" spans="1:27" ht="11.45" customHeight="1">
      <c r="B143" s="373" t="s">
        <v>190</v>
      </c>
      <c r="C143" s="1695">
        <v>0</v>
      </c>
      <c r="D143" s="1695">
        <v>0</v>
      </c>
      <c r="E143" s="1696">
        <v>0</v>
      </c>
      <c r="G143" s="485" t="s">
        <v>651</v>
      </c>
      <c r="H143" s="486"/>
      <c r="I143" s="485"/>
      <c r="J143" s="487"/>
      <c r="K143" s="629" t="s">
        <v>425</v>
      </c>
      <c r="L143" s="485">
        <f>SUM(L140:L142)</f>
        <v>33</v>
      </c>
      <c r="M143" s="485">
        <f>SUM(M140:M142)</f>
        <v>67</v>
      </c>
      <c r="N143" s="485">
        <f>SUM(N140:N142)</f>
        <v>59</v>
      </c>
      <c r="O143" s="485">
        <f t="shared" si="5"/>
        <v>159</v>
      </c>
      <c r="P143" s="630"/>
      <c r="Q143" s="485">
        <f>SUM(Q140:Q142)</f>
        <v>12</v>
      </c>
      <c r="R143" s="485">
        <f>SUM(R140:R142)</f>
        <v>24</v>
      </c>
      <c r="S143" s="485">
        <f>SUM(S140:S142)</f>
        <v>6</v>
      </c>
      <c r="T143" s="485">
        <f>SUM(T140:T142)</f>
        <v>38</v>
      </c>
      <c r="U143" s="486">
        <f t="shared" si="4"/>
        <v>239</v>
      </c>
      <c r="V143" s="485">
        <f>SUM(V140:V142)</f>
        <v>1988</v>
      </c>
      <c r="W143" s="485">
        <f>SUM(W140:W142)</f>
        <v>220</v>
      </c>
      <c r="X143" s="486">
        <f>SUM(X140:X142)</f>
        <v>0</v>
      </c>
      <c r="Y143" s="632" t="s">
        <v>425</v>
      </c>
      <c r="Z143" s="633" t="s">
        <v>425</v>
      </c>
      <c r="AA143" s="498"/>
    </row>
    <row r="144" spans="1:27" ht="11.45" customHeight="1">
      <c r="A144" s="107" t="s">
        <v>325</v>
      </c>
      <c r="B144" s="373" t="s">
        <v>191</v>
      </c>
      <c r="C144" s="1695">
        <v>1952</v>
      </c>
      <c r="D144" s="1695">
        <v>124</v>
      </c>
      <c r="E144" s="1696">
        <v>2076</v>
      </c>
      <c r="G144" s="484" t="s">
        <v>175</v>
      </c>
      <c r="H144" s="491"/>
      <c r="I144" s="484">
        <v>1</v>
      </c>
      <c r="J144" s="492"/>
      <c r="K144" s="629">
        <v>1</v>
      </c>
      <c r="L144" s="484">
        <v>28</v>
      </c>
      <c r="M144" s="484">
        <v>24</v>
      </c>
      <c r="N144" s="484">
        <v>18</v>
      </c>
      <c r="O144" s="484">
        <f t="shared" si="5"/>
        <v>70</v>
      </c>
      <c r="P144" s="630"/>
      <c r="Q144" s="484">
        <v>8</v>
      </c>
      <c r="R144" s="484">
        <v>10</v>
      </c>
      <c r="S144" s="489"/>
      <c r="T144" s="491">
        <v>23</v>
      </c>
      <c r="U144" s="634">
        <f t="shared" si="4"/>
        <v>111</v>
      </c>
      <c r="V144" s="479">
        <v>53</v>
      </c>
      <c r="W144" s="479">
        <v>55</v>
      </c>
      <c r="X144" s="482"/>
      <c r="Y144" s="632">
        <v>1</v>
      </c>
      <c r="Z144" s="633"/>
      <c r="AA144" s="498"/>
    </row>
    <row r="145" spans="1:27" ht="11.45" customHeight="1">
      <c r="A145" s="107" t="s">
        <v>326</v>
      </c>
      <c r="B145" s="373" t="s">
        <v>653</v>
      </c>
      <c r="C145" s="1695">
        <v>913</v>
      </c>
      <c r="D145" s="1695">
        <v>81</v>
      </c>
      <c r="E145" s="1696">
        <v>994</v>
      </c>
      <c r="G145" s="484" t="s">
        <v>148</v>
      </c>
      <c r="H145" s="491"/>
      <c r="I145" s="484"/>
      <c r="J145" s="483" t="s">
        <v>523</v>
      </c>
      <c r="K145" s="629">
        <v>1</v>
      </c>
      <c r="L145" s="484">
        <v>2</v>
      </c>
      <c r="M145" s="484">
        <v>3</v>
      </c>
      <c r="N145" s="484">
        <v>9</v>
      </c>
      <c r="O145" s="484">
        <f t="shared" si="5"/>
        <v>14</v>
      </c>
      <c r="P145" s="630"/>
      <c r="Q145" s="484">
        <v>3</v>
      </c>
      <c r="R145" s="489"/>
      <c r="S145" s="489"/>
      <c r="T145" s="491">
        <v>2</v>
      </c>
      <c r="U145" s="486">
        <f t="shared" si="4"/>
        <v>19</v>
      </c>
      <c r="V145" s="479"/>
      <c r="W145" s="479"/>
      <c r="X145" s="482"/>
      <c r="Y145" s="632">
        <v>1</v>
      </c>
      <c r="Z145" s="633">
        <v>1</v>
      </c>
      <c r="AA145" s="498"/>
    </row>
    <row r="146" spans="1:27" ht="11.45" customHeight="1">
      <c r="A146" s="107" t="s">
        <v>327</v>
      </c>
      <c r="B146" s="373" t="s">
        <v>193</v>
      </c>
      <c r="C146" s="1695">
        <v>144</v>
      </c>
      <c r="D146" s="1695">
        <v>8</v>
      </c>
      <c r="E146" s="1696">
        <v>152</v>
      </c>
      <c r="G146" s="485" t="s">
        <v>652</v>
      </c>
      <c r="H146" s="486"/>
      <c r="I146" s="485"/>
      <c r="J146" s="487"/>
      <c r="K146" s="629" t="s">
        <v>425</v>
      </c>
      <c r="L146" s="485">
        <f>SUM(L144:L145)</f>
        <v>30</v>
      </c>
      <c r="M146" s="485">
        <f>SUM(M144:M145)</f>
        <v>27</v>
      </c>
      <c r="N146" s="485">
        <f>SUM(N144:N145)</f>
        <v>27</v>
      </c>
      <c r="O146" s="485">
        <f t="shared" si="5"/>
        <v>84</v>
      </c>
      <c r="P146" s="630"/>
      <c r="Q146" s="485">
        <f>SUM(Q144:Q145)</f>
        <v>11</v>
      </c>
      <c r="R146" s="485">
        <f>SUM(R144:R145)</f>
        <v>10</v>
      </c>
      <c r="S146" s="485">
        <f>SUM(S144:S145)</f>
        <v>0</v>
      </c>
      <c r="T146" s="486">
        <f>SUM(T144:T145)</f>
        <v>25</v>
      </c>
      <c r="U146" s="486">
        <f t="shared" si="4"/>
        <v>130</v>
      </c>
      <c r="V146" s="485">
        <f>SUM(V144:V145)</f>
        <v>53</v>
      </c>
      <c r="W146" s="485">
        <f>SUM(W144:W145)</f>
        <v>55</v>
      </c>
      <c r="X146" s="486">
        <f>SUM(X144:X145)</f>
        <v>0</v>
      </c>
      <c r="Y146" s="632" t="s">
        <v>425</v>
      </c>
      <c r="Z146" s="633" t="s">
        <v>425</v>
      </c>
      <c r="AA146" s="498"/>
    </row>
    <row r="147" spans="1:27" ht="11.45" customHeight="1">
      <c r="B147" s="373" t="s">
        <v>194</v>
      </c>
      <c r="C147" s="1695">
        <v>231</v>
      </c>
      <c r="D147" s="1695">
        <v>31</v>
      </c>
      <c r="E147" s="1696">
        <v>262</v>
      </c>
      <c r="G147" s="484" t="s">
        <v>189</v>
      </c>
      <c r="H147" s="491"/>
      <c r="I147" s="484">
        <v>1</v>
      </c>
      <c r="J147" s="483" t="s">
        <v>523</v>
      </c>
      <c r="K147" s="629">
        <v>1</v>
      </c>
      <c r="L147" s="484">
        <v>10</v>
      </c>
      <c r="M147" s="484">
        <v>30</v>
      </c>
      <c r="N147" s="484">
        <v>43</v>
      </c>
      <c r="O147" s="484">
        <f t="shared" si="5"/>
        <v>83</v>
      </c>
      <c r="P147" s="630"/>
      <c r="Q147" s="484"/>
      <c r="R147" s="484">
        <v>4</v>
      </c>
      <c r="S147" s="489"/>
      <c r="T147" s="491">
        <v>136</v>
      </c>
      <c r="U147" s="486">
        <f t="shared" si="4"/>
        <v>223</v>
      </c>
      <c r="V147" s="479">
        <v>1186</v>
      </c>
      <c r="W147" s="479">
        <v>36</v>
      </c>
      <c r="X147" s="482"/>
      <c r="Y147" s="632">
        <v>1</v>
      </c>
      <c r="Z147" s="633"/>
      <c r="AA147" s="498"/>
    </row>
    <row r="148" spans="1:27" ht="11.45" customHeight="1">
      <c r="A148" s="107" t="s">
        <v>328</v>
      </c>
      <c r="B148" s="373" t="s">
        <v>195</v>
      </c>
      <c r="C148" s="1695">
        <v>56</v>
      </c>
      <c r="D148" s="1695">
        <v>4</v>
      </c>
      <c r="E148" s="1696">
        <v>60</v>
      </c>
      <c r="G148" s="484" t="s">
        <v>190</v>
      </c>
      <c r="H148" s="491"/>
      <c r="I148" s="484">
        <v>2</v>
      </c>
      <c r="J148" s="492"/>
      <c r="K148" s="629">
        <v>1</v>
      </c>
      <c r="L148" s="484">
        <v>9</v>
      </c>
      <c r="M148" s="484">
        <v>24</v>
      </c>
      <c r="N148" s="484">
        <v>25</v>
      </c>
      <c r="O148" s="484">
        <f t="shared" si="5"/>
        <v>58</v>
      </c>
      <c r="P148" s="630"/>
      <c r="Q148" s="484">
        <v>7</v>
      </c>
      <c r="R148" s="484">
        <v>26</v>
      </c>
      <c r="S148" s="484">
        <v>2</v>
      </c>
      <c r="T148" s="491">
        <v>8</v>
      </c>
      <c r="U148" s="486">
        <f t="shared" si="4"/>
        <v>101</v>
      </c>
      <c r="V148" s="479"/>
      <c r="W148" s="479"/>
      <c r="X148" s="482"/>
      <c r="Y148" s="632">
        <v>1</v>
      </c>
      <c r="Z148" s="633">
        <v>1</v>
      </c>
      <c r="AA148" s="498"/>
    </row>
    <row r="149" spans="1:27" ht="11.45" customHeight="1">
      <c r="A149" s="107" t="s">
        <v>329</v>
      </c>
      <c r="B149" s="655" t="s">
        <v>725</v>
      </c>
      <c r="C149" s="1697">
        <v>35</v>
      </c>
      <c r="D149" s="1697">
        <v>5</v>
      </c>
      <c r="E149" s="1698">
        <v>40</v>
      </c>
      <c r="G149" s="484" t="s">
        <v>191</v>
      </c>
      <c r="H149" s="491"/>
      <c r="I149" s="484"/>
      <c r="J149" s="483" t="s">
        <v>523</v>
      </c>
      <c r="K149" s="629">
        <v>1</v>
      </c>
      <c r="L149" s="484">
        <v>7</v>
      </c>
      <c r="M149" s="484">
        <v>34</v>
      </c>
      <c r="N149" s="484">
        <v>15</v>
      </c>
      <c r="O149" s="484">
        <f t="shared" si="5"/>
        <v>56</v>
      </c>
      <c r="P149" s="630"/>
      <c r="Q149" s="484">
        <v>4</v>
      </c>
      <c r="R149" s="484">
        <v>10</v>
      </c>
      <c r="S149" s="489"/>
      <c r="T149" s="491">
        <v>10</v>
      </c>
      <c r="U149" s="486">
        <f t="shared" si="4"/>
        <v>80</v>
      </c>
      <c r="V149" s="479">
        <v>1139</v>
      </c>
      <c r="W149" s="479">
        <v>47</v>
      </c>
      <c r="X149" s="482"/>
      <c r="Y149" s="632">
        <v>1</v>
      </c>
      <c r="Z149" s="633"/>
      <c r="AA149" s="498"/>
    </row>
    <row r="150" spans="1:27" ht="11.45" customHeight="1">
      <c r="B150" s="925" t="s">
        <v>654</v>
      </c>
      <c r="C150" s="1699">
        <v>4897</v>
      </c>
      <c r="D150" s="1699">
        <v>317</v>
      </c>
      <c r="E150" s="1699">
        <v>5214</v>
      </c>
      <c r="G150" s="484" t="s">
        <v>653</v>
      </c>
      <c r="H150" s="491"/>
      <c r="I150" s="484"/>
      <c r="J150" s="492"/>
      <c r="K150" s="629">
        <v>1</v>
      </c>
      <c r="L150" s="484">
        <v>5</v>
      </c>
      <c r="M150" s="484">
        <v>6</v>
      </c>
      <c r="N150" s="484">
        <v>21</v>
      </c>
      <c r="O150" s="484">
        <f t="shared" si="5"/>
        <v>32</v>
      </c>
      <c r="P150" s="630"/>
      <c r="Q150" s="484">
        <v>1</v>
      </c>
      <c r="R150" s="484">
        <v>4</v>
      </c>
      <c r="S150" s="484">
        <v>1</v>
      </c>
      <c r="T150" s="491">
        <v>8</v>
      </c>
      <c r="U150" s="486">
        <f t="shared" si="4"/>
        <v>46</v>
      </c>
      <c r="V150" s="479"/>
      <c r="W150" s="479"/>
      <c r="X150" s="482"/>
      <c r="Y150" s="632">
        <v>1</v>
      </c>
      <c r="Z150" s="633">
        <v>1</v>
      </c>
      <c r="AA150" s="498"/>
    </row>
    <row r="151" spans="1:27" ht="11.45" customHeight="1">
      <c r="A151" s="107" t="s">
        <v>330</v>
      </c>
      <c r="B151" s="653" t="s">
        <v>184</v>
      </c>
      <c r="C151" s="1695">
        <v>1434</v>
      </c>
      <c r="D151" s="1695">
        <v>8</v>
      </c>
      <c r="E151" s="1694">
        <v>1442</v>
      </c>
      <c r="G151" s="484" t="s">
        <v>193</v>
      </c>
      <c r="H151" s="491"/>
      <c r="I151" s="484"/>
      <c r="J151" s="483" t="s">
        <v>523</v>
      </c>
      <c r="K151" s="493">
        <v>1</v>
      </c>
      <c r="L151" s="484"/>
      <c r="M151" s="484"/>
      <c r="N151" s="484">
        <v>6</v>
      </c>
      <c r="O151" s="484">
        <f t="shared" si="5"/>
        <v>6</v>
      </c>
      <c r="P151" s="630"/>
      <c r="Q151" s="489"/>
      <c r="R151" s="484">
        <v>2</v>
      </c>
      <c r="S151" s="489"/>
      <c r="T151" s="491">
        <v>1</v>
      </c>
      <c r="U151" s="486">
        <f t="shared" si="4"/>
        <v>9</v>
      </c>
      <c r="V151" s="479">
        <v>480</v>
      </c>
      <c r="W151" s="479">
        <v>2464</v>
      </c>
      <c r="X151" s="482"/>
      <c r="Y151" s="632">
        <v>1</v>
      </c>
      <c r="Z151" s="633"/>
      <c r="AA151" s="498"/>
    </row>
    <row r="152" spans="1:27" ht="11.45" customHeight="1">
      <c r="A152" s="107" t="s">
        <v>331</v>
      </c>
      <c r="B152" s="373" t="s">
        <v>197</v>
      </c>
      <c r="C152" s="1695">
        <v>727</v>
      </c>
      <c r="D152" s="1695">
        <v>72</v>
      </c>
      <c r="E152" s="1696">
        <v>799</v>
      </c>
      <c r="G152" s="484" t="s">
        <v>194</v>
      </c>
      <c r="H152" s="491"/>
      <c r="I152" s="484"/>
      <c r="J152" s="483" t="s">
        <v>523</v>
      </c>
      <c r="K152" s="629">
        <v>1</v>
      </c>
      <c r="L152" s="484"/>
      <c r="M152" s="484">
        <v>5</v>
      </c>
      <c r="N152" s="484">
        <v>1</v>
      </c>
      <c r="O152" s="484">
        <f t="shared" si="5"/>
        <v>6</v>
      </c>
      <c r="P152" s="630"/>
      <c r="Q152" s="489"/>
      <c r="R152" s="489"/>
      <c r="S152" s="489"/>
      <c r="T152" s="491">
        <v>4</v>
      </c>
      <c r="U152" s="634">
        <f t="shared" si="4"/>
        <v>10</v>
      </c>
      <c r="V152" s="479">
        <v>223</v>
      </c>
      <c r="W152" s="479">
        <v>24</v>
      </c>
      <c r="X152" s="635"/>
      <c r="Y152" s="632">
        <v>1</v>
      </c>
      <c r="Z152" s="633"/>
      <c r="AA152" s="498"/>
    </row>
    <row r="153" spans="1:27" ht="11.45" customHeight="1">
      <c r="A153" s="107" t="s">
        <v>332</v>
      </c>
      <c r="B153" s="655" t="s">
        <v>198</v>
      </c>
      <c r="C153" s="1697">
        <v>262</v>
      </c>
      <c r="D153" s="1697">
        <v>26</v>
      </c>
      <c r="E153" s="1698">
        <v>288</v>
      </c>
      <c r="G153" s="484" t="s">
        <v>195</v>
      </c>
      <c r="H153" s="491"/>
      <c r="I153" s="484"/>
      <c r="J153" s="492"/>
      <c r="K153" s="629">
        <v>1</v>
      </c>
      <c r="L153" s="484"/>
      <c r="M153" s="484">
        <v>1</v>
      </c>
      <c r="N153" s="484">
        <v>1</v>
      </c>
      <c r="O153" s="484">
        <f t="shared" si="5"/>
        <v>2</v>
      </c>
      <c r="P153" s="630"/>
      <c r="Q153" s="489"/>
      <c r="R153" s="489"/>
      <c r="S153" s="489"/>
      <c r="T153" s="491"/>
      <c r="U153" s="634">
        <f t="shared" si="4"/>
        <v>2</v>
      </c>
      <c r="V153" s="479"/>
      <c r="W153" s="479"/>
      <c r="X153" s="482"/>
      <c r="Y153" s="632">
        <v>1</v>
      </c>
      <c r="Z153" s="633">
        <v>1</v>
      </c>
      <c r="AA153" s="498"/>
    </row>
    <row r="154" spans="1:27" ht="11.45" customHeight="1">
      <c r="A154" s="107" t="s">
        <v>333</v>
      </c>
      <c r="B154" s="925" t="s">
        <v>655</v>
      </c>
      <c r="C154" s="1699">
        <v>2423</v>
      </c>
      <c r="D154" s="1699">
        <v>106</v>
      </c>
      <c r="E154" s="1699">
        <v>2529</v>
      </c>
      <c r="G154" s="484" t="s">
        <v>426</v>
      </c>
      <c r="H154" s="491"/>
      <c r="I154" s="484"/>
      <c r="J154" s="492"/>
      <c r="K154" s="629">
        <v>1</v>
      </c>
      <c r="L154" s="484"/>
      <c r="M154" s="484"/>
      <c r="N154" s="484">
        <v>8</v>
      </c>
      <c r="O154" s="484">
        <f t="shared" si="5"/>
        <v>8</v>
      </c>
      <c r="P154" s="630"/>
      <c r="Q154" s="484">
        <v>1</v>
      </c>
      <c r="R154" s="484"/>
      <c r="S154" s="484"/>
      <c r="T154" s="491"/>
      <c r="U154" s="634">
        <f t="shared" si="4"/>
        <v>9</v>
      </c>
      <c r="V154" s="479">
        <v>34</v>
      </c>
      <c r="W154" s="479">
        <v>7</v>
      </c>
      <c r="X154" s="482"/>
      <c r="Y154" s="632">
        <v>1</v>
      </c>
      <c r="Z154" s="633"/>
      <c r="AA154" s="498"/>
    </row>
    <row r="155" spans="1:27" ht="11.45" customHeight="1">
      <c r="A155" s="107" t="s">
        <v>334</v>
      </c>
      <c r="B155" s="653" t="s">
        <v>187</v>
      </c>
      <c r="C155" s="1693">
        <v>4457</v>
      </c>
      <c r="D155" s="1693">
        <v>108</v>
      </c>
      <c r="E155" s="1694">
        <v>4565</v>
      </c>
      <c r="G155" s="484"/>
      <c r="H155" s="491"/>
      <c r="I155" s="484"/>
      <c r="J155" s="492"/>
      <c r="L155" s="484"/>
      <c r="M155" s="484"/>
      <c r="N155" s="484"/>
      <c r="O155" s="484"/>
      <c r="P155" s="630"/>
      <c r="Q155" s="484"/>
      <c r="R155" s="484"/>
      <c r="S155" s="484"/>
      <c r="T155" s="491"/>
      <c r="U155" s="634"/>
      <c r="V155" s="479"/>
      <c r="W155" s="479"/>
      <c r="X155" s="482"/>
      <c r="Y155" s="632"/>
      <c r="Z155" s="633"/>
      <c r="AA155" s="498"/>
    </row>
    <row r="156" spans="1:27" ht="11.45" customHeight="1">
      <c r="A156" s="107" t="s">
        <v>335</v>
      </c>
      <c r="B156" s="373" t="s">
        <v>200</v>
      </c>
      <c r="C156" s="1695">
        <v>823</v>
      </c>
      <c r="D156" s="1695">
        <v>46</v>
      </c>
      <c r="E156" s="1696">
        <v>869</v>
      </c>
      <c r="G156" s="485" t="s">
        <v>654</v>
      </c>
      <c r="H156" s="486"/>
      <c r="I156" s="485"/>
      <c r="J156" s="487"/>
      <c r="K156" s="629" t="s">
        <v>425</v>
      </c>
      <c r="L156" s="485">
        <f>SUM(L147:L154)</f>
        <v>31</v>
      </c>
      <c r="M156" s="485">
        <f>SUM(M147:M154)</f>
        <v>100</v>
      </c>
      <c r="N156" s="485">
        <f>SUM(N147:N154)</f>
        <v>120</v>
      </c>
      <c r="O156" s="485">
        <f t="shared" si="5"/>
        <v>251</v>
      </c>
      <c r="P156" s="630"/>
      <c r="Q156" s="485">
        <f>SUM(Q147:Q154)</f>
        <v>13</v>
      </c>
      <c r="R156" s="485">
        <f>SUM(R147:R154)</f>
        <v>46</v>
      </c>
      <c r="S156" s="485">
        <f>SUM(S147:S154)</f>
        <v>3</v>
      </c>
      <c r="T156" s="486">
        <f>SUM(T147:T154)</f>
        <v>167</v>
      </c>
      <c r="U156" s="486">
        <f t="shared" si="4"/>
        <v>480</v>
      </c>
      <c r="V156" s="485">
        <f>SUM(V147:V154)</f>
        <v>3062</v>
      </c>
      <c r="W156" s="485">
        <f>SUM(W147:W154)</f>
        <v>2578</v>
      </c>
      <c r="X156" s="486">
        <f>SUM(X147:X154)</f>
        <v>0</v>
      </c>
      <c r="Y156" s="632" t="s">
        <v>425</v>
      </c>
      <c r="Z156" s="633" t="s">
        <v>425</v>
      </c>
      <c r="AA156" s="498"/>
    </row>
    <row r="157" spans="1:27" ht="11.45" customHeight="1">
      <c r="A157" s="107" t="s">
        <v>336</v>
      </c>
      <c r="B157" s="655" t="s">
        <v>524</v>
      </c>
      <c r="C157" s="1695">
        <v>292</v>
      </c>
      <c r="D157" s="1695">
        <v>50</v>
      </c>
      <c r="E157" s="1698">
        <v>342</v>
      </c>
      <c r="G157" s="479" t="s">
        <v>184</v>
      </c>
      <c r="H157" s="482"/>
      <c r="I157" s="479">
        <v>1</v>
      </c>
      <c r="J157" s="483" t="s">
        <v>523</v>
      </c>
      <c r="K157" s="629">
        <v>1</v>
      </c>
      <c r="L157" s="479">
        <v>31</v>
      </c>
      <c r="M157" s="479">
        <v>47</v>
      </c>
      <c r="N157" s="479">
        <v>33</v>
      </c>
      <c r="O157" s="479">
        <f t="shared" si="5"/>
        <v>111</v>
      </c>
      <c r="P157" s="630"/>
      <c r="Q157" s="479">
        <v>15</v>
      </c>
      <c r="R157" s="479">
        <v>12</v>
      </c>
      <c r="S157" s="489"/>
      <c r="T157" s="482">
        <v>35</v>
      </c>
      <c r="U157" s="486">
        <f t="shared" si="4"/>
        <v>173</v>
      </c>
      <c r="V157" s="479"/>
      <c r="W157" s="479"/>
      <c r="X157" s="482"/>
      <c r="Y157" s="632">
        <v>1</v>
      </c>
      <c r="Z157" s="633">
        <v>1</v>
      </c>
      <c r="AA157" s="498"/>
    </row>
    <row r="158" spans="1:27" ht="11.45" customHeight="1">
      <c r="A158" s="107" t="s">
        <v>337</v>
      </c>
      <c r="B158" s="925" t="s">
        <v>525</v>
      </c>
      <c r="C158" s="1699">
        <v>5572</v>
      </c>
      <c r="D158" s="1699">
        <v>204</v>
      </c>
      <c r="E158" s="1699">
        <v>5776</v>
      </c>
      <c r="G158" s="479" t="s">
        <v>197</v>
      </c>
      <c r="H158" s="482"/>
      <c r="I158" s="479"/>
      <c r="J158" s="483" t="s">
        <v>523</v>
      </c>
      <c r="K158" s="629">
        <v>1</v>
      </c>
      <c r="L158" s="479">
        <v>7</v>
      </c>
      <c r="M158" s="479">
        <v>14</v>
      </c>
      <c r="N158" s="479">
        <v>48</v>
      </c>
      <c r="O158" s="479">
        <f t="shared" si="5"/>
        <v>69</v>
      </c>
      <c r="P158" s="630"/>
      <c r="Q158" s="479">
        <v>15</v>
      </c>
      <c r="R158" s="479">
        <v>2</v>
      </c>
      <c r="S158" s="489"/>
      <c r="T158" s="482">
        <v>22</v>
      </c>
      <c r="U158" s="634">
        <f t="shared" si="4"/>
        <v>108</v>
      </c>
      <c r="V158" s="479"/>
      <c r="W158" s="479"/>
      <c r="X158" s="635"/>
      <c r="Y158" s="632">
        <v>1</v>
      </c>
      <c r="Z158" s="633">
        <v>1</v>
      </c>
      <c r="AA158" s="498"/>
    </row>
    <row r="159" spans="1:27" ht="11.45" customHeight="1">
      <c r="A159" s="107" t="s">
        <v>338</v>
      </c>
      <c r="B159" s="653" t="s">
        <v>202</v>
      </c>
      <c r="C159" s="1693">
        <v>0</v>
      </c>
      <c r="D159" s="1693">
        <v>0</v>
      </c>
      <c r="E159" s="1694">
        <v>0</v>
      </c>
      <c r="G159" s="479" t="s">
        <v>198</v>
      </c>
      <c r="H159" s="482"/>
      <c r="I159" s="479"/>
      <c r="J159" s="483" t="s">
        <v>523</v>
      </c>
      <c r="K159" s="629">
        <v>1</v>
      </c>
      <c r="L159" s="479">
        <v>1</v>
      </c>
      <c r="M159" s="479">
        <v>2</v>
      </c>
      <c r="N159" s="479">
        <v>1</v>
      </c>
      <c r="O159" s="479">
        <f t="shared" si="5"/>
        <v>4</v>
      </c>
      <c r="P159" s="630"/>
      <c r="Q159" s="489"/>
      <c r="R159" s="479">
        <v>1</v>
      </c>
      <c r="S159" s="489"/>
      <c r="T159" s="482">
        <v>17</v>
      </c>
      <c r="U159" s="634">
        <f t="shared" si="4"/>
        <v>22</v>
      </c>
      <c r="V159" s="479"/>
      <c r="W159" s="479"/>
      <c r="X159" s="482"/>
      <c r="Y159" s="632">
        <v>1</v>
      </c>
      <c r="Z159" s="633">
        <v>1</v>
      </c>
      <c r="AA159" s="498"/>
    </row>
    <row r="160" spans="1:27" ht="11.45" customHeight="1">
      <c r="A160" s="107" t="s">
        <v>339</v>
      </c>
      <c r="B160" s="373" t="s">
        <v>203</v>
      </c>
      <c r="C160" s="1695">
        <v>925</v>
      </c>
      <c r="D160" s="1695">
        <v>107</v>
      </c>
      <c r="E160" s="1696">
        <v>1032</v>
      </c>
      <c r="G160" s="485" t="s">
        <v>655</v>
      </c>
      <c r="H160" s="486"/>
      <c r="I160" s="485"/>
      <c r="J160" s="487"/>
      <c r="L160" s="485">
        <f>SUM(L157:L159)</f>
        <v>39</v>
      </c>
      <c r="M160" s="485">
        <f>SUM(M157:M159)</f>
        <v>63</v>
      </c>
      <c r="N160" s="485">
        <f>SUM(N157:N159)</f>
        <v>82</v>
      </c>
      <c r="O160" s="485">
        <f t="shared" si="5"/>
        <v>184</v>
      </c>
      <c r="P160" s="630"/>
      <c r="Q160" s="485">
        <f>SUM(Q157:Q159)</f>
        <v>30</v>
      </c>
      <c r="R160" s="485">
        <f>SUM(R157:R159)</f>
        <v>15</v>
      </c>
      <c r="S160" s="485"/>
      <c r="T160" s="486">
        <f>SUM(T157:T159)</f>
        <v>74</v>
      </c>
      <c r="U160" s="486">
        <f t="shared" si="4"/>
        <v>303</v>
      </c>
      <c r="V160" s="485">
        <f>SUM(V157:V159)</f>
        <v>0</v>
      </c>
      <c r="W160" s="485">
        <f>SUM(W157:W159)</f>
        <v>0</v>
      </c>
      <c r="X160" s="486">
        <f>SUM(X157:X159)</f>
        <v>0</v>
      </c>
      <c r="Y160" s="632" t="s">
        <v>425</v>
      </c>
      <c r="Z160" s="633" t="s">
        <v>425</v>
      </c>
      <c r="AA160" s="498"/>
    </row>
    <row r="161" spans="1:27" ht="11.45" customHeight="1">
      <c r="A161" s="107" t="s">
        <v>340</v>
      </c>
      <c r="B161" s="373" t="s">
        <v>204</v>
      </c>
      <c r="C161" s="1695">
        <v>1631</v>
      </c>
      <c r="D161" s="1695">
        <v>10</v>
      </c>
      <c r="E161" s="1696">
        <v>1641</v>
      </c>
      <c r="G161" s="479" t="s">
        <v>187</v>
      </c>
      <c r="H161" s="482"/>
      <c r="I161" s="479"/>
      <c r="J161" s="483" t="s">
        <v>523</v>
      </c>
      <c r="K161" s="629">
        <v>1</v>
      </c>
      <c r="L161" s="484">
        <v>14</v>
      </c>
      <c r="M161" s="484">
        <v>52</v>
      </c>
      <c r="N161" s="484">
        <v>98</v>
      </c>
      <c r="O161" s="484">
        <f t="shared" si="5"/>
        <v>164</v>
      </c>
      <c r="P161" s="630"/>
      <c r="Q161" s="484">
        <v>7</v>
      </c>
      <c r="R161" s="484">
        <v>25</v>
      </c>
      <c r="S161" s="484">
        <v>12</v>
      </c>
      <c r="T161" s="491">
        <v>99</v>
      </c>
      <c r="U161" s="634">
        <f t="shared" si="4"/>
        <v>307</v>
      </c>
      <c r="V161" s="645">
        <v>2618</v>
      </c>
      <c r="W161" s="645">
        <v>469</v>
      </c>
      <c r="X161" s="482"/>
      <c r="Y161" s="632">
        <v>1</v>
      </c>
      <c r="Z161" s="633"/>
      <c r="AA161" s="498"/>
    </row>
    <row r="162" spans="1:27" ht="11.45" customHeight="1">
      <c r="A162" s="107" t="s">
        <v>341</v>
      </c>
      <c r="B162" s="373" t="s">
        <v>205</v>
      </c>
      <c r="C162" s="1695">
        <v>8</v>
      </c>
      <c r="D162" s="1695">
        <v>0</v>
      </c>
      <c r="E162" s="1696">
        <v>8</v>
      </c>
      <c r="G162" s="479" t="s">
        <v>200</v>
      </c>
      <c r="H162" s="482"/>
      <c r="I162" s="479"/>
      <c r="J162" s="483" t="s">
        <v>523</v>
      </c>
      <c r="K162" s="629">
        <v>1</v>
      </c>
      <c r="L162" s="484">
        <v>10</v>
      </c>
      <c r="M162" s="484">
        <v>8</v>
      </c>
      <c r="N162" s="484">
        <v>18</v>
      </c>
      <c r="O162" s="484">
        <f t="shared" si="5"/>
        <v>36</v>
      </c>
      <c r="P162" s="630"/>
      <c r="Q162" s="484">
        <v>1</v>
      </c>
      <c r="R162" s="484">
        <v>10</v>
      </c>
      <c r="S162" s="489"/>
      <c r="T162" s="491">
        <v>15</v>
      </c>
      <c r="U162" s="634">
        <f t="shared" si="4"/>
        <v>62</v>
      </c>
      <c r="V162" s="642">
        <v>720</v>
      </c>
      <c r="W162" s="642">
        <v>43</v>
      </c>
      <c r="X162" s="482"/>
      <c r="Y162" s="632">
        <v>1</v>
      </c>
      <c r="Z162" s="633"/>
      <c r="AA162" s="498"/>
    </row>
    <row r="163" spans="1:27" ht="11.45" customHeight="1">
      <c r="B163" s="373" t="s">
        <v>579</v>
      </c>
      <c r="C163" s="1695">
        <v>366</v>
      </c>
      <c r="D163" s="1695">
        <v>47</v>
      </c>
      <c r="E163" s="1696">
        <v>413</v>
      </c>
      <c r="G163" s="479" t="s">
        <v>524</v>
      </c>
      <c r="H163" s="482"/>
      <c r="I163" s="479"/>
      <c r="J163" s="483" t="s">
        <v>523</v>
      </c>
      <c r="K163" s="629">
        <v>1</v>
      </c>
      <c r="L163" s="484">
        <v>1</v>
      </c>
      <c r="M163" s="484">
        <v>3</v>
      </c>
      <c r="N163" s="484">
        <v>3</v>
      </c>
      <c r="O163" s="484">
        <f t="shared" si="5"/>
        <v>7</v>
      </c>
      <c r="P163" s="630"/>
      <c r="Q163" s="484">
        <v>2</v>
      </c>
      <c r="R163" s="484">
        <v>1</v>
      </c>
      <c r="S163" s="489"/>
      <c r="T163" s="489"/>
      <c r="U163" s="486">
        <f t="shared" si="4"/>
        <v>10</v>
      </c>
      <c r="V163" s="479"/>
      <c r="W163" s="479"/>
      <c r="X163" s="635"/>
      <c r="Y163" s="632">
        <v>1</v>
      </c>
      <c r="Z163" s="633">
        <v>1</v>
      </c>
      <c r="AA163" s="498"/>
    </row>
    <row r="164" spans="1:27" ht="11.45" customHeight="1">
      <c r="A164" s="107" t="s">
        <v>342</v>
      </c>
      <c r="B164" s="373" t="s">
        <v>206</v>
      </c>
      <c r="C164" s="1695">
        <v>177</v>
      </c>
      <c r="D164" s="1695">
        <v>15</v>
      </c>
      <c r="E164" s="1696">
        <v>192</v>
      </c>
      <c r="G164" s="485" t="s">
        <v>525</v>
      </c>
      <c r="H164" s="486"/>
      <c r="I164" s="485"/>
      <c r="J164" s="487"/>
      <c r="K164" s="629" t="s">
        <v>425</v>
      </c>
      <c r="L164" s="485">
        <f>SUM(L161:L163)</f>
        <v>25</v>
      </c>
      <c r="M164" s="485">
        <f>SUM(M161:M163)</f>
        <v>63</v>
      </c>
      <c r="N164" s="485">
        <f>SUM(N161:N163)</f>
        <v>119</v>
      </c>
      <c r="O164" s="485">
        <f t="shared" si="5"/>
        <v>207</v>
      </c>
      <c r="P164" s="630"/>
      <c r="Q164" s="485">
        <f>SUM(Q161:Q163)</f>
        <v>10</v>
      </c>
      <c r="R164" s="485">
        <f>SUM(R161:R163)</f>
        <v>36</v>
      </c>
      <c r="S164" s="485">
        <f>SUM(S161:S163)</f>
        <v>12</v>
      </c>
      <c r="T164" s="486">
        <f>SUM(T161:T163)</f>
        <v>114</v>
      </c>
      <c r="U164" s="486">
        <f t="shared" si="4"/>
        <v>379</v>
      </c>
      <c r="V164" s="485">
        <f>SUM(V161:V163)</f>
        <v>3338</v>
      </c>
      <c r="W164" s="485">
        <f>SUM(W161:W163)</f>
        <v>512</v>
      </c>
      <c r="X164" s="485">
        <f>SUM(X161:X163)</f>
        <v>0</v>
      </c>
      <c r="Y164" s="632" t="s">
        <v>425</v>
      </c>
      <c r="Z164" s="633" t="s">
        <v>425</v>
      </c>
      <c r="AA164" s="498"/>
    </row>
    <row r="165" spans="1:27" ht="11.45" customHeight="1">
      <c r="A165" s="107" t="s">
        <v>343</v>
      </c>
      <c r="B165" s="373" t="s">
        <v>207</v>
      </c>
      <c r="C165" s="1695">
        <v>399</v>
      </c>
      <c r="D165" s="1695">
        <v>98</v>
      </c>
      <c r="E165" s="1696">
        <v>497</v>
      </c>
      <c r="G165" s="479" t="s">
        <v>202</v>
      </c>
      <c r="H165" s="482"/>
      <c r="I165" s="479">
        <v>1</v>
      </c>
      <c r="J165" s="483" t="s">
        <v>523</v>
      </c>
      <c r="K165" s="629">
        <v>1</v>
      </c>
      <c r="L165" s="479">
        <v>2</v>
      </c>
      <c r="M165" s="479">
        <v>7</v>
      </c>
      <c r="N165" s="479">
        <v>86</v>
      </c>
      <c r="O165" s="479">
        <f t="shared" si="5"/>
        <v>95</v>
      </c>
      <c r="P165" s="630"/>
      <c r="Q165" s="479">
        <v>6</v>
      </c>
      <c r="R165" s="479">
        <v>7</v>
      </c>
      <c r="S165" s="479">
        <v>1</v>
      </c>
      <c r="T165" s="482">
        <v>43</v>
      </c>
      <c r="U165" s="634">
        <f t="shared" si="4"/>
        <v>152</v>
      </c>
      <c r="V165" s="479"/>
      <c r="W165" s="479"/>
      <c r="X165" s="482"/>
      <c r="Y165" s="632">
        <v>1</v>
      </c>
      <c r="Z165" s="633">
        <v>1</v>
      </c>
      <c r="AA165" s="498"/>
    </row>
    <row r="166" spans="1:27" ht="11.45" customHeight="1">
      <c r="A166" s="107" t="s">
        <v>344</v>
      </c>
      <c r="B166" s="655" t="s">
        <v>208</v>
      </c>
      <c r="C166" s="1697">
        <v>43</v>
      </c>
      <c r="D166" s="1697">
        <v>15</v>
      </c>
      <c r="E166" s="1698">
        <v>58</v>
      </c>
      <c r="G166" s="479" t="s">
        <v>203</v>
      </c>
      <c r="H166" s="482"/>
      <c r="I166" s="479">
        <v>1</v>
      </c>
      <c r="J166" s="481"/>
      <c r="K166" s="629">
        <v>1</v>
      </c>
      <c r="L166" s="479">
        <v>14</v>
      </c>
      <c r="M166" s="479">
        <v>37</v>
      </c>
      <c r="N166" s="479">
        <v>55</v>
      </c>
      <c r="O166" s="479">
        <f t="shared" si="5"/>
        <v>106</v>
      </c>
      <c r="P166" s="630"/>
      <c r="Q166" s="479"/>
      <c r="R166" s="479">
        <v>29</v>
      </c>
      <c r="S166" s="489"/>
      <c r="T166" s="482">
        <v>45</v>
      </c>
      <c r="U166" s="486">
        <f t="shared" si="4"/>
        <v>180</v>
      </c>
      <c r="V166" s="479">
        <v>941</v>
      </c>
      <c r="W166" s="479">
        <v>177</v>
      </c>
      <c r="X166" s="482"/>
      <c r="Y166" s="632">
        <v>1</v>
      </c>
      <c r="Z166" s="633"/>
      <c r="AA166" s="498"/>
    </row>
    <row r="167" spans="1:27" ht="11.45" customHeight="1">
      <c r="B167" s="925" t="s">
        <v>526</v>
      </c>
      <c r="C167" s="1699">
        <v>3549</v>
      </c>
      <c r="D167" s="1699">
        <v>292</v>
      </c>
      <c r="E167" s="1699">
        <v>3841</v>
      </c>
      <c r="G167" s="479" t="s">
        <v>204</v>
      </c>
      <c r="H167" s="482"/>
      <c r="I167" s="479">
        <v>5</v>
      </c>
      <c r="J167" s="488">
        <v>1</v>
      </c>
      <c r="K167" s="629">
        <v>1</v>
      </c>
      <c r="L167" s="479">
        <v>2</v>
      </c>
      <c r="M167" s="479">
        <v>54</v>
      </c>
      <c r="N167" s="479">
        <v>19</v>
      </c>
      <c r="O167" s="479">
        <f t="shared" si="5"/>
        <v>75</v>
      </c>
      <c r="P167" s="630"/>
      <c r="Q167" s="484">
        <v>4</v>
      </c>
      <c r="R167" s="489"/>
      <c r="S167" s="489"/>
      <c r="T167" s="491">
        <v>120</v>
      </c>
      <c r="U167" s="486">
        <f t="shared" si="4"/>
        <v>199</v>
      </c>
      <c r="V167" s="479">
        <v>1836</v>
      </c>
      <c r="W167" s="479">
        <v>131</v>
      </c>
      <c r="X167" s="482"/>
      <c r="Y167" s="632">
        <v>1</v>
      </c>
      <c r="Z167" s="633"/>
      <c r="AA167" s="498"/>
    </row>
    <row r="168" spans="1:27" ht="11.45" customHeight="1">
      <c r="A168" s="107" t="s">
        <v>345</v>
      </c>
      <c r="B168" s="653" t="s">
        <v>770</v>
      </c>
      <c r="C168" s="1693">
        <v>0</v>
      </c>
      <c r="D168" s="1693">
        <v>0</v>
      </c>
      <c r="E168" s="1694">
        <v>0</v>
      </c>
      <c r="G168" s="479" t="s">
        <v>205</v>
      </c>
      <c r="H168" s="482"/>
      <c r="I168" s="479"/>
      <c r="J168" s="483" t="s">
        <v>523</v>
      </c>
      <c r="K168" s="629">
        <v>1</v>
      </c>
      <c r="L168" s="479">
        <v>6</v>
      </c>
      <c r="M168" s="479">
        <v>6</v>
      </c>
      <c r="N168" s="479">
        <v>5</v>
      </c>
      <c r="O168" s="479">
        <f t="shared" si="5"/>
        <v>17</v>
      </c>
      <c r="P168" s="630"/>
      <c r="Q168" s="489"/>
      <c r="R168" s="484">
        <v>1</v>
      </c>
      <c r="S168" s="489"/>
      <c r="T168" s="491">
        <v>12</v>
      </c>
      <c r="U168" s="486">
        <f t="shared" si="4"/>
        <v>30</v>
      </c>
      <c r="V168" s="479"/>
      <c r="W168" s="479"/>
      <c r="X168" s="482"/>
      <c r="Y168" s="632">
        <v>1</v>
      </c>
      <c r="Z168" s="633">
        <v>1</v>
      </c>
      <c r="AA168" s="498"/>
    </row>
    <row r="169" spans="1:27" ht="11.45" customHeight="1">
      <c r="A169" s="107" t="s">
        <v>346</v>
      </c>
      <c r="B169" s="373" t="s">
        <v>771</v>
      </c>
      <c r="C169" s="1695">
        <v>1337</v>
      </c>
      <c r="D169" s="1695">
        <v>156</v>
      </c>
      <c r="E169" s="1696">
        <v>1493</v>
      </c>
      <c r="G169" s="479" t="s">
        <v>579</v>
      </c>
      <c r="H169" s="482"/>
      <c r="I169" s="479"/>
      <c r="J169" s="483" t="s">
        <v>523</v>
      </c>
      <c r="K169" s="629">
        <v>1</v>
      </c>
      <c r="L169" s="479"/>
      <c r="M169" s="479">
        <v>5</v>
      </c>
      <c r="N169" s="479">
        <v>4</v>
      </c>
      <c r="O169" s="479">
        <f t="shared" si="5"/>
        <v>9</v>
      </c>
      <c r="P169" s="630"/>
      <c r="Q169" s="484">
        <v>4</v>
      </c>
      <c r="R169" s="489"/>
      <c r="S169" s="489"/>
      <c r="T169" s="491"/>
      <c r="U169" s="634">
        <f t="shared" si="4"/>
        <v>13</v>
      </c>
      <c r="V169" s="479">
        <v>480</v>
      </c>
      <c r="W169" s="479">
        <v>53</v>
      </c>
      <c r="X169" s="635"/>
      <c r="Y169" s="632">
        <v>1</v>
      </c>
      <c r="Z169" s="633"/>
      <c r="AA169" s="498"/>
    </row>
    <row r="170" spans="1:27" ht="11.45" customHeight="1">
      <c r="A170" s="107" t="s">
        <v>347</v>
      </c>
      <c r="B170" s="373" t="s">
        <v>772</v>
      </c>
      <c r="C170" s="1695">
        <v>676</v>
      </c>
      <c r="D170" s="1695">
        <v>144</v>
      </c>
      <c r="E170" s="1696">
        <v>820</v>
      </c>
      <c r="G170" s="479" t="s">
        <v>206</v>
      </c>
      <c r="H170" s="482"/>
      <c r="I170" s="479"/>
      <c r="J170" s="483" t="s">
        <v>523</v>
      </c>
      <c r="K170" s="493">
        <v>1</v>
      </c>
      <c r="L170" s="479">
        <v>2</v>
      </c>
      <c r="M170" s="479"/>
      <c r="N170" s="479">
        <v>13</v>
      </c>
      <c r="O170" s="479">
        <f t="shared" si="5"/>
        <v>15</v>
      </c>
      <c r="P170" s="630"/>
      <c r="Q170" s="484">
        <v>1</v>
      </c>
      <c r="R170" s="489"/>
      <c r="S170" s="489"/>
      <c r="T170" s="491">
        <v>18</v>
      </c>
      <c r="U170" s="634">
        <f t="shared" si="4"/>
        <v>34</v>
      </c>
      <c r="V170" s="479">
        <v>135</v>
      </c>
      <c r="W170" s="479">
        <v>14</v>
      </c>
      <c r="X170" s="482"/>
      <c r="Y170" s="632">
        <v>1</v>
      </c>
      <c r="Z170" s="633"/>
      <c r="AA170" s="498"/>
    </row>
    <row r="171" spans="1:27" ht="11.45" customHeight="1">
      <c r="A171" s="107" t="s">
        <v>348</v>
      </c>
      <c r="B171" s="373" t="s">
        <v>773</v>
      </c>
      <c r="C171" s="1695">
        <v>961</v>
      </c>
      <c r="D171" s="1695">
        <v>142</v>
      </c>
      <c r="E171" s="1696">
        <v>1103</v>
      </c>
      <c r="G171" s="479" t="s">
        <v>207</v>
      </c>
      <c r="H171" s="482"/>
      <c r="I171" s="479"/>
      <c r="J171" s="483" t="s">
        <v>523</v>
      </c>
      <c r="K171" s="629">
        <v>1</v>
      </c>
      <c r="L171" s="479">
        <v>3</v>
      </c>
      <c r="M171" s="479">
        <v>16</v>
      </c>
      <c r="N171" s="479">
        <v>7</v>
      </c>
      <c r="O171" s="479">
        <f t="shared" si="5"/>
        <v>26</v>
      </c>
      <c r="P171" s="630"/>
      <c r="Q171" s="484">
        <v>1</v>
      </c>
      <c r="R171" s="489"/>
      <c r="S171" s="489"/>
      <c r="T171" s="491">
        <v>8</v>
      </c>
      <c r="U171" s="486">
        <f t="shared" si="4"/>
        <v>35</v>
      </c>
      <c r="V171" s="479"/>
      <c r="W171" s="479"/>
      <c r="X171" s="482"/>
      <c r="Y171" s="632">
        <v>1</v>
      </c>
      <c r="Z171" s="633">
        <v>1</v>
      </c>
      <c r="AA171" s="498"/>
    </row>
    <row r="172" spans="1:27" ht="11.45" customHeight="1">
      <c r="A172" s="107" t="s">
        <v>349</v>
      </c>
      <c r="B172" s="373" t="s">
        <v>755</v>
      </c>
      <c r="C172" s="1695">
        <v>1397</v>
      </c>
      <c r="D172" s="1695">
        <v>150</v>
      </c>
      <c r="E172" s="1696">
        <v>1547</v>
      </c>
      <c r="G172" s="479" t="s">
        <v>208</v>
      </c>
      <c r="H172" s="482"/>
      <c r="I172" s="479"/>
      <c r="J172" s="481"/>
      <c r="K172" s="629">
        <v>1</v>
      </c>
      <c r="L172" s="479"/>
      <c r="M172" s="479"/>
      <c r="N172" s="479">
        <v>3</v>
      </c>
      <c r="O172" s="479">
        <f t="shared" si="5"/>
        <v>3</v>
      </c>
      <c r="P172" s="630"/>
      <c r="Q172" s="484">
        <v>1</v>
      </c>
      <c r="R172" s="484">
        <v>1</v>
      </c>
      <c r="S172" s="489"/>
      <c r="T172" s="635"/>
      <c r="U172" s="634">
        <f t="shared" si="4"/>
        <v>5</v>
      </c>
      <c r="V172" s="479">
        <v>34</v>
      </c>
      <c r="W172" s="479">
        <v>6</v>
      </c>
      <c r="X172" s="635"/>
      <c r="Y172" s="632">
        <v>1</v>
      </c>
      <c r="Z172" s="633"/>
      <c r="AA172" s="498"/>
    </row>
    <row r="173" spans="1:27" ht="11.45" customHeight="1">
      <c r="A173" s="107" t="s">
        <v>350</v>
      </c>
      <c r="B173" s="373" t="s">
        <v>775</v>
      </c>
      <c r="C173" s="1695">
        <v>112</v>
      </c>
      <c r="D173" s="1695">
        <v>26</v>
      </c>
      <c r="E173" s="1696">
        <v>138</v>
      </c>
      <c r="G173" s="485" t="s">
        <v>526</v>
      </c>
      <c r="H173" s="486"/>
      <c r="I173" s="485"/>
      <c r="J173" s="487"/>
      <c r="K173" s="629" t="s">
        <v>425</v>
      </c>
      <c r="L173" s="485">
        <f>SUM(L165:L172)</f>
        <v>29</v>
      </c>
      <c r="M173" s="485">
        <f>SUM(M165:M172)</f>
        <v>125</v>
      </c>
      <c r="N173" s="485">
        <f>SUM(N165:N172)</f>
        <v>192</v>
      </c>
      <c r="O173" s="485">
        <f t="shared" si="5"/>
        <v>346</v>
      </c>
      <c r="P173" s="630"/>
      <c r="Q173" s="485">
        <f>SUM(Q165:Q172)</f>
        <v>17</v>
      </c>
      <c r="R173" s="485">
        <f>SUM(R165:R172)</f>
        <v>38</v>
      </c>
      <c r="S173" s="485">
        <f>SUM(S165:S172)</f>
        <v>1</v>
      </c>
      <c r="T173" s="486">
        <f>SUM(T165:T172)</f>
        <v>246</v>
      </c>
      <c r="U173" s="486">
        <f t="shared" si="4"/>
        <v>648</v>
      </c>
      <c r="V173" s="485">
        <f>SUM(V165:V172)</f>
        <v>3426</v>
      </c>
      <c r="W173" s="485">
        <f>SUM(W165:W172)</f>
        <v>381</v>
      </c>
      <c r="X173" s="486">
        <f>SUM(X165:X172)</f>
        <v>0</v>
      </c>
      <c r="Y173" s="632" t="s">
        <v>425</v>
      </c>
      <c r="Z173" s="633" t="s">
        <v>425</v>
      </c>
      <c r="AA173" s="498"/>
    </row>
    <row r="174" spans="1:27" ht="11.45" customHeight="1">
      <c r="A174" s="107" t="s">
        <v>351</v>
      </c>
      <c r="B174" s="373" t="s">
        <v>776</v>
      </c>
      <c r="C174" s="1695">
        <v>1072</v>
      </c>
      <c r="D174" s="1695">
        <v>100</v>
      </c>
      <c r="E174" s="1696">
        <v>1172</v>
      </c>
      <c r="G174" s="479" t="s">
        <v>770</v>
      </c>
      <c r="H174" s="482"/>
      <c r="I174" s="479">
        <v>3</v>
      </c>
      <c r="J174" s="488">
        <v>1</v>
      </c>
      <c r="K174" s="629">
        <v>1</v>
      </c>
      <c r="L174" s="479">
        <v>25</v>
      </c>
      <c r="M174" s="479">
        <v>71</v>
      </c>
      <c r="N174" s="479">
        <v>95</v>
      </c>
      <c r="O174" s="479">
        <f t="shared" si="5"/>
        <v>191</v>
      </c>
      <c r="P174" s="630"/>
      <c r="Q174" s="479">
        <v>7</v>
      </c>
      <c r="R174" s="479">
        <v>35</v>
      </c>
      <c r="S174" s="479">
        <v>3</v>
      </c>
      <c r="T174" s="482">
        <v>83</v>
      </c>
      <c r="U174" s="634">
        <f t="shared" si="4"/>
        <v>319</v>
      </c>
      <c r="V174" s="637">
        <v>657</v>
      </c>
      <c r="W174" s="637">
        <v>74</v>
      </c>
      <c r="X174" s="482"/>
      <c r="Y174" s="632">
        <v>1</v>
      </c>
      <c r="Z174" s="633"/>
      <c r="AA174" s="498"/>
    </row>
    <row r="175" spans="1:27" ht="11.45" customHeight="1">
      <c r="A175" s="107" t="s">
        <v>352</v>
      </c>
      <c r="B175" s="373" t="s">
        <v>1210</v>
      </c>
      <c r="C175" s="1695">
        <v>148</v>
      </c>
      <c r="D175" s="1695">
        <v>17</v>
      </c>
      <c r="E175" s="1696">
        <v>165</v>
      </c>
      <c r="G175" s="479" t="s">
        <v>771</v>
      </c>
      <c r="H175" s="482"/>
      <c r="I175" s="479">
        <v>4</v>
      </c>
      <c r="J175" s="481"/>
      <c r="K175" s="629">
        <v>1</v>
      </c>
      <c r="L175" s="479">
        <v>26</v>
      </c>
      <c r="M175" s="479">
        <v>86</v>
      </c>
      <c r="N175" s="479">
        <v>30</v>
      </c>
      <c r="O175" s="479">
        <f t="shared" si="5"/>
        <v>142</v>
      </c>
      <c r="P175" s="630"/>
      <c r="Q175" s="484">
        <v>6</v>
      </c>
      <c r="R175" s="479">
        <v>3</v>
      </c>
      <c r="S175" s="489"/>
      <c r="T175" s="482">
        <v>118</v>
      </c>
      <c r="U175" s="486">
        <f t="shared" si="4"/>
        <v>269</v>
      </c>
      <c r="V175" s="479"/>
      <c r="W175" s="479"/>
      <c r="X175" s="482"/>
      <c r="Y175" s="632">
        <v>1</v>
      </c>
      <c r="Z175" s="633">
        <v>1</v>
      </c>
      <c r="AA175" s="498"/>
    </row>
    <row r="176" spans="1:27" ht="11.45" customHeight="1">
      <c r="B176" s="655" t="s">
        <v>424</v>
      </c>
      <c r="C176" s="1697">
        <v>0</v>
      </c>
      <c r="D176" s="1697">
        <v>0</v>
      </c>
      <c r="E176" s="1698">
        <v>0</v>
      </c>
      <c r="G176" s="479" t="s">
        <v>772</v>
      </c>
      <c r="H176" s="482"/>
      <c r="I176" s="479"/>
      <c r="J176" s="481">
        <v>2</v>
      </c>
      <c r="K176" s="629">
        <v>1</v>
      </c>
      <c r="L176" s="479">
        <v>8</v>
      </c>
      <c r="M176" s="479">
        <v>9</v>
      </c>
      <c r="N176" s="479">
        <v>57</v>
      </c>
      <c r="O176" s="479">
        <f t="shared" si="5"/>
        <v>74</v>
      </c>
      <c r="P176" s="630"/>
      <c r="Q176" s="479">
        <v>10</v>
      </c>
      <c r="R176" s="479">
        <v>2</v>
      </c>
      <c r="S176" s="489"/>
      <c r="T176" s="482">
        <v>9</v>
      </c>
      <c r="U176" s="486">
        <f t="shared" si="4"/>
        <v>95</v>
      </c>
      <c r="V176" s="479"/>
      <c r="W176" s="479"/>
      <c r="X176" s="482"/>
      <c r="Y176" s="632">
        <v>1</v>
      </c>
      <c r="Z176" s="633">
        <v>1</v>
      </c>
      <c r="AA176" s="498"/>
    </row>
    <row r="177" spans="1:27" ht="11.45" customHeight="1">
      <c r="A177" s="107" t="s">
        <v>353</v>
      </c>
      <c r="B177" s="925" t="s">
        <v>527</v>
      </c>
      <c r="C177" s="1699">
        <v>5703</v>
      </c>
      <c r="D177" s="1699">
        <v>735</v>
      </c>
      <c r="E177" s="1699">
        <v>6438</v>
      </c>
      <c r="G177" s="479" t="s">
        <v>773</v>
      </c>
      <c r="H177" s="482"/>
      <c r="I177" s="479">
        <v>1</v>
      </c>
      <c r="J177" s="488">
        <v>1</v>
      </c>
      <c r="K177" s="629">
        <v>1</v>
      </c>
      <c r="L177" s="479">
        <v>6</v>
      </c>
      <c r="M177" s="479">
        <v>27</v>
      </c>
      <c r="N177" s="479">
        <v>50</v>
      </c>
      <c r="O177" s="479">
        <f t="shared" si="5"/>
        <v>83</v>
      </c>
      <c r="P177" s="630"/>
      <c r="Q177" s="479">
        <v>32</v>
      </c>
      <c r="R177" s="479">
        <v>2</v>
      </c>
      <c r="S177" s="479"/>
      <c r="T177" s="482">
        <v>72</v>
      </c>
      <c r="U177" s="634">
        <f t="shared" si="4"/>
        <v>189</v>
      </c>
      <c r="V177" s="479">
        <v>710</v>
      </c>
      <c r="W177" s="479">
        <v>131</v>
      </c>
      <c r="X177" s="635"/>
      <c r="Y177" s="632">
        <v>1</v>
      </c>
      <c r="Z177" s="633"/>
      <c r="AA177" s="498"/>
    </row>
    <row r="178" spans="1:27" ht="11.45" customHeight="1">
      <c r="A178" s="107" t="s">
        <v>354</v>
      </c>
      <c r="B178" s="112"/>
      <c r="C178" s="676"/>
      <c r="D178" s="676"/>
      <c r="E178" s="676"/>
      <c r="G178" s="479" t="s">
        <v>774</v>
      </c>
      <c r="H178" s="482"/>
      <c r="I178" s="479">
        <v>2</v>
      </c>
      <c r="J178" s="481"/>
      <c r="K178" s="493">
        <v>1</v>
      </c>
      <c r="L178" s="479">
        <v>5</v>
      </c>
      <c r="M178" s="479">
        <v>31</v>
      </c>
      <c r="N178" s="479">
        <v>25</v>
      </c>
      <c r="O178" s="479">
        <f t="shared" si="5"/>
        <v>61</v>
      </c>
      <c r="P178" s="630"/>
      <c r="Q178" s="479">
        <v>7</v>
      </c>
      <c r="R178" s="479">
        <v>6</v>
      </c>
      <c r="S178" s="479">
        <v>2</v>
      </c>
      <c r="T178" s="482">
        <v>11</v>
      </c>
      <c r="U178" s="634">
        <f t="shared" si="4"/>
        <v>87</v>
      </c>
      <c r="V178" s="637">
        <v>990</v>
      </c>
      <c r="W178" s="637">
        <v>78</v>
      </c>
      <c r="X178" s="482"/>
      <c r="Y178" s="632">
        <v>1</v>
      </c>
      <c r="Z178" s="633"/>
      <c r="AA178" s="498"/>
    </row>
    <row r="179" spans="1:27" ht="11.45" customHeight="1">
      <c r="A179" s="107" t="s">
        <v>355</v>
      </c>
      <c r="B179" s="111" t="s">
        <v>461</v>
      </c>
      <c r="C179" s="675">
        <v>92353</v>
      </c>
      <c r="D179" s="675">
        <v>8048</v>
      </c>
      <c r="E179" s="675">
        <v>100401</v>
      </c>
      <c r="G179" s="479" t="s">
        <v>775</v>
      </c>
      <c r="H179" s="482"/>
      <c r="I179" s="479"/>
      <c r="J179" s="483" t="s">
        <v>523</v>
      </c>
      <c r="K179" s="629">
        <v>1</v>
      </c>
      <c r="L179" s="479"/>
      <c r="M179" s="479">
        <v>1</v>
      </c>
      <c r="N179" s="479"/>
      <c r="O179" s="479">
        <f t="shared" si="5"/>
        <v>1</v>
      </c>
      <c r="P179" s="630"/>
      <c r="Q179" s="489"/>
      <c r="R179" s="489"/>
      <c r="S179" s="489"/>
      <c r="T179" s="635"/>
      <c r="U179" s="486">
        <f t="shared" si="4"/>
        <v>1</v>
      </c>
      <c r="V179" s="479">
        <v>33</v>
      </c>
      <c r="W179" s="479">
        <v>79</v>
      </c>
      <c r="X179" s="482"/>
      <c r="Y179" s="632">
        <v>1</v>
      </c>
      <c r="Z179" s="633"/>
      <c r="AA179" s="498"/>
    </row>
    <row r="180" spans="1:27" ht="11.45" customHeight="1">
      <c r="A180" s="107" t="s">
        <v>356</v>
      </c>
      <c r="C180" s="275"/>
      <c r="D180" s="275"/>
      <c r="E180" s="274"/>
      <c r="G180" s="479" t="s">
        <v>776</v>
      </c>
      <c r="H180" s="482"/>
      <c r="I180" s="479"/>
      <c r="J180" s="483" t="s">
        <v>523</v>
      </c>
      <c r="K180" s="629">
        <v>1</v>
      </c>
      <c r="L180" s="479"/>
      <c r="M180" s="479"/>
      <c r="N180" s="479">
        <v>2</v>
      </c>
      <c r="O180" s="479">
        <f>SUM(L180:N180)</f>
        <v>2</v>
      </c>
      <c r="P180" s="630"/>
      <c r="Q180" s="489"/>
      <c r="R180" s="489"/>
      <c r="S180" s="489"/>
      <c r="T180" s="491">
        <v>25</v>
      </c>
      <c r="U180" s="486">
        <f>SUM(Q180:T180)+O180</f>
        <v>27</v>
      </c>
      <c r="V180" s="479">
        <v>828</v>
      </c>
      <c r="W180" s="479">
        <v>55</v>
      </c>
      <c r="X180" s="635"/>
      <c r="Y180" s="632">
        <v>1</v>
      </c>
      <c r="Z180" s="633"/>
      <c r="AA180" s="498"/>
    </row>
    <row r="181" spans="1:27" ht="11.45" customHeight="1">
      <c r="A181" s="107" t="s">
        <v>357</v>
      </c>
      <c r="B181" s="657" t="s">
        <v>912</v>
      </c>
      <c r="C181" s="276">
        <v>0.91984143584227251</v>
      </c>
      <c r="D181" s="276">
        <v>8.0158564157727513E-2</v>
      </c>
      <c r="E181" s="276">
        <v>1</v>
      </c>
      <c r="G181" s="479" t="s">
        <v>367</v>
      </c>
      <c r="H181" s="482"/>
      <c r="I181" s="479"/>
      <c r="J181" s="483" t="s">
        <v>523</v>
      </c>
      <c r="K181" s="493">
        <v>1</v>
      </c>
      <c r="L181" s="479"/>
      <c r="M181" s="479">
        <v>7</v>
      </c>
      <c r="N181" s="479"/>
      <c r="O181" s="479">
        <f t="shared" si="5"/>
        <v>7</v>
      </c>
      <c r="P181" s="630"/>
      <c r="Q181" s="489"/>
      <c r="R181" s="489"/>
      <c r="S181" s="489"/>
      <c r="T181" s="635"/>
      <c r="U181" s="486">
        <f t="shared" si="4"/>
        <v>7</v>
      </c>
      <c r="V181" s="479">
        <v>90</v>
      </c>
      <c r="W181" s="479">
        <v>7</v>
      </c>
      <c r="X181" s="646"/>
      <c r="Y181" s="632">
        <v>1</v>
      </c>
      <c r="Z181" s="633"/>
      <c r="AA181" s="498"/>
    </row>
    <row r="182" spans="1:27" ht="11.45" customHeight="1">
      <c r="A182" s="107" t="s">
        <v>358</v>
      </c>
      <c r="B182" s="658" t="str">
        <f>'fiche technique'!A4</f>
        <v>Source: Enquête enseignants non permanents, DGRH A1-1, juin 2013</v>
      </c>
      <c r="G182" s="479" t="s">
        <v>149</v>
      </c>
      <c r="H182" s="482"/>
      <c r="I182" s="479"/>
      <c r="J182" s="481"/>
      <c r="K182" s="493">
        <v>1</v>
      </c>
      <c r="L182" s="494"/>
      <c r="M182" s="494"/>
      <c r="N182" s="494"/>
      <c r="O182" s="494">
        <f t="shared" si="5"/>
        <v>0</v>
      </c>
      <c r="P182" s="647"/>
      <c r="Q182" s="494"/>
      <c r="R182" s="494"/>
      <c r="S182" s="494"/>
      <c r="T182" s="646"/>
      <c r="U182" s="648">
        <f t="shared" si="4"/>
        <v>0</v>
      </c>
      <c r="V182" s="494"/>
      <c r="W182" s="494"/>
      <c r="X182" s="646"/>
      <c r="Y182" s="632">
        <v>1</v>
      </c>
      <c r="Z182" s="633"/>
      <c r="AA182" s="498"/>
    </row>
    <row r="183" spans="1:27" ht="11.45" customHeight="1">
      <c r="A183" s="107" t="s">
        <v>359</v>
      </c>
      <c r="B183" s="1499" t="s">
        <v>1318</v>
      </c>
      <c r="G183" s="485" t="s">
        <v>527</v>
      </c>
      <c r="H183" s="495"/>
      <c r="I183" s="485"/>
      <c r="J183" s="487"/>
      <c r="K183" s="629" t="s">
        <v>425</v>
      </c>
      <c r="L183" s="485">
        <f>SUM(L174:L182)</f>
        <v>70</v>
      </c>
      <c r="M183" s="485">
        <f>SUM(M174:M182)</f>
        <v>232</v>
      </c>
      <c r="N183" s="485">
        <f>SUM(N174:N182)</f>
        <v>259</v>
      </c>
      <c r="O183" s="485">
        <f t="shared" si="5"/>
        <v>561</v>
      </c>
      <c r="P183" s="630"/>
      <c r="Q183" s="485">
        <f>SUM(Q174:Q182)</f>
        <v>62</v>
      </c>
      <c r="R183" s="485">
        <f>SUM(R174:R182)</f>
        <v>48</v>
      </c>
      <c r="S183" s="485">
        <f>SUM(S174:S182)</f>
        <v>5</v>
      </c>
      <c r="T183" s="486">
        <f>SUM(T174:T182)</f>
        <v>318</v>
      </c>
      <c r="U183" s="486">
        <f t="shared" si="4"/>
        <v>994</v>
      </c>
      <c r="V183" s="485">
        <f>SUM(V174:V182)</f>
        <v>3308</v>
      </c>
      <c r="W183" s="485">
        <f>SUM(W174:W182)</f>
        <v>424</v>
      </c>
      <c r="X183" s="486">
        <f>SUM(X174:X182)</f>
        <v>0</v>
      </c>
      <c r="Y183" s="632" t="s">
        <v>425</v>
      </c>
      <c r="Z183" s="633" t="s">
        <v>425</v>
      </c>
      <c r="AA183" s="498"/>
    </row>
    <row r="184" spans="1:27" ht="11.45" customHeight="1">
      <c r="A184" s="107" t="s">
        <v>360</v>
      </c>
      <c r="G184" s="496"/>
      <c r="H184" s="496"/>
      <c r="I184" s="479"/>
      <c r="J184" s="481"/>
      <c r="K184" s="629" t="s">
        <v>425</v>
      </c>
      <c r="L184" s="496"/>
      <c r="M184" s="496"/>
      <c r="N184" s="496"/>
      <c r="O184" s="496">
        <f t="shared" si="5"/>
        <v>0</v>
      </c>
      <c r="P184" s="630"/>
      <c r="Q184" s="496"/>
      <c r="R184" s="496"/>
      <c r="S184" s="496"/>
      <c r="T184" s="496"/>
      <c r="U184" s="496">
        <f t="shared" si="4"/>
        <v>0</v>
      </c>
      <c r="V184" s="479"/>
      <c r="W184" s="479"/>
      <c r="X184" s="482"/>
      <c r="Y184" s="632" t="s">
        <v>425</v>
      </c>
      <c r="Z184" s="633" t="s">
        <v>425</v>
      </c>
      <c r="AA184" s="498"/>
    </row>
    <row r="185" spans="1:27" ht="11.45" customHeight="1">
      <c r="G185" s="485" t="s">
        <v>461</v>
      </c>
      <c r="H185" s="497"/>
      <c r="I185" s="485"/>
      <c r="J185" s="487"/>
      <c r="K185" s="629" t="s">
        <v>425</v>
      </c>
      <c r="L185" s="485">
        <f>SUM(L183,L173,L164,L160,L156,L146,L143,L139,L116,L112,L106,L102,L97,L91,L87,L74,L71,L60,L58,L51,L48,L40,L38,L33,L30,L21,L17,L12,L9)</f>
        <v>902</v>
      </c>
      <c r="M185" s="485">
        <f>SUM(M183,M173,M164,M160,M156,M146,M143,M139,M116,M112,M106,M102,M97,M91,M87,M74,M71,M60,M58,M51,M48,M40,M38,M33,M30,M21,M17,M12,M9)</f>
        <v>2536</v>
      </c>
      <c r="N185" s="485">
        <f>SUM(N183,N173,N164,N160,N156,N146,N143,N139,N116,N112,N106,N102,N97,N91,N87,N74,N71,N60,N58,N51,N48,N40,N38,N33,N30,N21,N17,N12,N9)</f>
        <v>3027</v>
      </c>
      <c r="O185" s="485">
        <f t="shared" si="5"/>
        <v>6465</v>
      </c>
      <c r="P185" s="630"/>
      <c r="Q185" s="485">
        <f>SUM(Q183,Q173,Q164,Q160,Q156,Q146,Q143,Q139,Q116,Q112,Q106,Q102,Q97,Q91,Q87,Q74,Q71,Q60,Q58,Q51,Q48,Q40,Q38,Q33,Q30,Q21,Q17,Q12,Q9)</f>
        <v>681</v>
      </c>
      <c r="R185" s="485">
        <f>SUM(R183,R173,R164,R160,R156,R146,R143,R139,R116,R112,R106,R102,R97,R91,R87,R74,R71,R60,R58,R51,R48,R40,R38,R33,R30,R21,R17,R12,R9)</f>
        <v>829</v>
      </c>
      <c r="S185" s="485">
        <f>SUM(S183,S173,S164,S160,S156,S146,S143,S139,S116,S112,S106,S102,S97,S91,S87,S74,S71,S60,S58,S51,S48,S40,S38,S33,S30,S21,S17,S12,S9)</f>
        <v>173</v>
      </c>
      <c r="T185" s="486">
        <f>SUM(T183,T173,T164,T160,T156,T146,T143,T139,T116,T112,T106,T102,T97,T91,T87,T74,T71,T60,T58,T51,T48,T40,T38,T33,T30,T21,T17,T12,T9)</f>
        <v>4121</v>
      </c>
      <c r="U185" s="486">
        <f t="shared" si="4"/>
        <v>12269</v>
      </c>
      <c r="V185" s="485">
        <f>SUM(V183,V173,V164,V160,V156,V146,V143,V139,V116,V112,V106,V102,V97,V91,V87,V74,V71,V60,V58,V51,V48,V40,V38,V33,V30,V21,V17,V12,V9)</f>
        <v>54751</v>
      </c>
      <c r="W185" s="485">
        <f>SUM(W183,W173,W164,W160,W156,W146,W143,W139,W116,W112,W106,W102,W97,W91,W87,W74,W71,W60,W58,W51,W48,W40,W38,W33,W30,W21,W17,W12,W9)</f>
        <v>9702</v>
      </c>
      <c r="X185" s="486">
        <f>SUM(X183,X173,X164,X160,X156,X146,X143,X139,X116,X112,X106,X102,X97,X91,X87,X74,X71,X60,X58,X51,X48,X40,X38,X33,X30,X21,X17,X12,X9)</f>
        <v>18</v>
      </c>
      <c r="Y185" s="632" t="s">
        <v>425</v>
      </c>
      <c r="Z185" s="633" t="s">
        <v>425</v>
      </c>
      <c r="AA185" s="498"/>
    </row>
    <row r="186" spans="1:27" ht="11.45" customHeight="1">
      <c r="B186" s="651"/>
      <c r="P186" s="630"/>
      <c r="Q186" s="498"/>
      <c r="R186" s="498"/>
      <c r="S186" s="498"/>
      <c r="T186" s="498"/>
      <c r="U186" s="498"/>
      <c r="V186" s="498"/>
      <c r="W186" s="498"/>
      <c r="X186" s="498"/>
      <c r="Y186" s="649"/>
      <c r="Z186" s="650"/>
      <c r="AA186" s="498"/>
    </row>
    <row r="187" spans="1:27" ht="11.45" customHeight="1">
      <c r="P187" s="630"/>
      <c r="Q187" s="498"/>
      <c r="R187" s="498"/>
      <c r="S187" s="498"/>
      <c r="T187" s="498"/>
      <c r="U187" s="498"/>
      <c r="V187" s="498"/>
      <c r="W187" s="498"/>
      <c r="X187" s="498"/>
      <c r="Y187" s="649"/>
      <c r="Z187" s="650"/>
      <c r="AA187" s="498"/>
    </row>
    <row r="188" spans="1:27" ht="11.45" customHeight="1">
      <c r="P188" s="630"/>
      <c r="Q188" s="498"/>
      <c r="R188" s="498"/>
      <c r="S188" s="498"/>
      <c r="T188" s="498"/>
      <c r="U188" s="498"/>
      <c r="V188" s="498"/>
      <c r="W188" s="498"/>
      <c r="X188" s="498"/>
      <c r="Y188" s="649"/>
      <c r="Z188" s="650"/>
      <c r="AA188" s="498"/>
    </row>
    <row r="189" spans="1:27" ht="11.45" customHeight="1">
      <c r="P189" s="630"/>
      <c r="Q189" s="498"/>
      <c r="R189" s="498"/>
      <c r="S189" s="498"/>
      <c r="T189" s="498"/>
      <c r="U189" s="498"/>
      <c r="V189" s="498"/>
      <c r="W189" s="498"/>
      <c r="X189" s="498"/>
      <c r="Y189" s="649"/>
      <c r="Z189" s="650"/>
      <c r="AA189" s="498"/>
    </row>
    <row r="190" spans="1:27" ht="11.45" customHeight="1">
      <c r="P190" s="630"/>
      <c r="Q190" s="498"/>
      <c r="R190" s="498"/>
      <c r="S190" s="498"/>
      <c r="T190" s="498"/>
      <c r="U190" s="498"/>
      <c r="V190" s="498"/>
      <c r="W190" s="498"/>
      <c r="X190" s="498"/>
      <c r="Y190" s="649"/>
      <c r="Z190" s="650"/>
      <c r="AA190" s="498"/>
    </row>
    <row r="191" spans="1:27" ht="11.45" customHeight="1">
      <c r="P191" s="630"/>
      <c r="Q191" s="498"/>
      <c r="R191" s="498"/>
      <c r="S191" s="498"/>
      <c r="T191" s="498"/>
      <c r="U191" s="498"/>
      <c r="V191" s="498"/>
      <c r="W191" s="498"/>
      <c r="X191" s="498"/>
      <c r="Y191" s="649"/>
      <c r="Z191" s="650"/>
      <c r="AA191" s="498"/>
    </row>
    <row r="192" spans="1:27" ht="11.45" customHeight="1">
      <c r="P192" s="630"/>
      <c r="Q192" s="498"/>
      <c r="R192" s="498"/>
      <c r="S192" s="498"/>
      <c r="T192" s="498"/>
      <c r="U192" s="498"/>
      <c r="V192" s="498"/>
      <c r="W192" s="498"/>
      <c r="X192" s="498"/>
      <c r="Y192" s="649"/>
      <c r="Z192" s="650"/>
      <c r="AA192" s="498"/>
    </row>
    <row r="193" spans="16:27" ht="11.45" customHeight="1">
      <c r="P193" s="630"/>
      <c r="Q193" s="498"/>
      <c r="R193" s="498"/>
      <c r="S193" s="498"/>
      <c r="T193" s="498"/>
      <c r="U193" s="498"/>
      <c r="V193" s="498"/>
      <c r="W193" s="498"/>
      <c r="X193" s="498"/>
      <c r="Y193" s="649"/>
      <c r="Z193" s="650"/>
      <c r="AA193" s="498"/>
    </row>
    <row r="194" spans="16:27" ht="11.45" customHeight="1">
      <c r="P194" s="630"/>
      <c r="Q194" s="498"/>
      <c r="R194" s="498"/>
      <c r="S194" s="498"/>
      <c r="T194" s="498"/>
      <c r="U194" s="498"/>
      <c r="V194" s="498"/>
      <c r="W194" s="498"/>
      <c r="X194" s="498"/>
      <c r="Y194" s="649"/>
      <c r="Z194" s="650"/>
      <c r="AA194" s="498"/>
    </row>
    <row r="195" spans="16:27" ht="11.45" customHeight="1">
      <c r="P195" s="630"/>
      <c r="Q195" s="498"/>
      <c r="R195" s="498"/>
      <c r="S195" s="498"/>
      <c r="T195" s="498"/>
      <c r="U195" s="498"/>
      <c r="V195" s="498"/>
      <c r="W195" s="498"/>
      <c r="X195" s="498"/>
      <c r="Y195" s="649"/>
      <c r="Z195" s="650"/>
      <c r="AA195" s="498"/>
    </row>
    <row r="196" spans="16:27" ht="11.45" customHeight="1">
      <c r="P196" s="630"/>
      <c r="Q196" s="498"/>
      <c r="R196" s="498"/>
      <c r="S196" s="498"/>
      <c r="T196" s="498"/>
      <c r="U196" s="498"/>
      <c r="V196" s="498"/>
      <c r="W196" s="498"/>
      <c r="X196" s="498"/>
      <c r="Y196" s="649"/>
      <c r="Z196" s="650"/>
      <c r="AA196" s="498"/>
    </row>
    <row r="197" spans="16:27" ht="11.45" customHeight="1">
      <c r="P197" s="630"/>
      <c r="Q197" s="498"/>
      <c r="R197" s="498"/>
      <c r="S197" s="498"/>
      <c r="T197" s="498"/>
      <c r="U197" s="498"/>
      <c r="V197" s="498"/>
      <c r="W197" s="498"/>
      <c r="X197" s="498"/>
      <c r="Y197" s="649"/>
      <c r="Z197" s="650"/>
      <c r="AA197" s="498"/>
    </row>
    <row r="198" spans="16:27" ht="11.45" customHeight="1">
      <c r="P198" s="630"/>
      <c r="Q198" s="498"/>
      <c r="R198" s="498"/>
      <c r="S198" s="498"/>
      <c r="T198" s="498"/>
      <c r="U198" s="498"/>
      <c r="V198" s="498"/>
      <c r="W198" s="498"/>
      <c r="X198" s="498"/>
      <c r="Y198" s="649"/>
      <c r="Z198" s="650"/>
      <c r="AA198" s="498"/>
    </row>
    <row r="199" spans="16:27" ht="11.45" customHeight="1">
      <c r="P199" s="630"/>
      <c r="Q199" s="498"/>
      <c r="R199" s="498"/>
      <c r="S199" s="498"/>
      <c r="T199" s="498"/>
      <c r="U199" s="498"/>
      <c r="V199" s="498"/>
      <c r="W199" s="498"/>
      <c r="X199" s="498"/>
      <c r="Y199" s="649"/>
      <c r="Z199" s="650"/>
      <c r="AA199" s="498"/>
    </row>
    <row r="200" spans="16:27" ht="11.45" customHeight="1">
      <c r="P200" s="630"/>
      <c r="Q200" s="498"/>
      <c r="R200" s="498"/>
      <c r="S200" s="498"/>
      <c r="T200" s="498"/>
      <c r="U200" s="498"/>
      <c r="V200" s="498"/>
      <c r="W200" s="498"/>
      <c r="X200" s="498"/>
      <c r="Y200" s="649"/>
      <c r="Z200" s="650"/>
      <c r="AA200" s="498"/>
    </row>
    <row r="201" spans="16:27" ht="11.45" customHeight="1">
      <c r="P201" s="630"/>
      <c r="Q201" s="498"/>
      <c r="R201" s="498"/>
      <c r="S201" s="498"/>
      <c r="T201" s="498"/>
      <c r="U201" s="498"/>
      <c r="V201" s="498"/>
      <c r="W201" s="498"/>
      <c r="X201" s="498"/>
      <c r="Y201" s="649"/>
      <c r="Z201" s="650"/>
      <c r="AA201" s="498"/>
    </row>
    <row r="202" spans="16:27" ht="11.45" customHeight="1">
      <c r="P202" s="630"/>
      <c r="Q202" s="498"/>
      <c r="R202" s="498"/>
      <c r="S202" s="498"/>
      <c r="T202" s="498"/>
      <c r="U202" s="498"/>
      <c r="V202" s="498"/>
      <c r="W202" s="498"/>
      <c r="X202" s="498"/>
      <c r="Y202" s="649"/>
      <c r="Z202" s="650"/>
      <c r="AA202" s="498"/>
    </row>
    <row r="203" spans="16:27" ht="11.45" customHeight="1">
      <c r="P203" s="630"/>
      <c r="Q203" s="498"/>
      <c r="R203" s="498"/>
      <c r="S203" s="498"/>
      <c r="T203" s="498"/>
      <c r="U203" s="498"/>
      <c r="V203" s="498"/>
      <c r="W203" s="498"/>
      <c r="X203" s="498"/>
      <c r="Y203" s="649"/>
      <c r="Z203" s="650"/>
      <c r="AA203" s="498"/>
    </row>
    <row r="204" spans="16:27" ht="11.45" customHeight="1">
      <c r="P204" s="630"/>
      <c r="Q204" s="498"/>
      <c r="R204" s="498"/>
      <c r="S204" s="498"/>
      <c r="T204" s="498"/>
      <c r="U204" s="498"/>
      <c r="V204" s="498"/>
      <c r="W204" s="498"/>
      <c r="X204" s="498"/>
      <c r="Y204" s="649"/>
      <c r="Z204" s="650"/>
      <c r="AA204" s="498"/>
    </row>
    <row r="205" spans="16:27" ht="11.45" customHeight="1">
      <c r="P205" s="630"/>
      <c r="Q205" s="498"/>
      <c r="R205" s="498"/>
      <c r="S205" s="498"/>
      <c r="T205" s="498"/>
      <c r="U205" s="498"/>
      <c r="V205" s="498"/>
      <c r="W205" s="498"/>
      <c r="X205" s="498"/>
      <c r="Y205" s="649"/>
      <c r="Z205" s="650"/>
      <c r="AA205" s="498"/>
    </row>
    <row r="206" spans="16:27" ht="11.45" customHeight="1">
      <c r="P206" s="630"/>
      <c r="Q206" s="498"/>
      <c r="R206" s="498"/>
      <c r="S206" s="498"/>
      <c r="T206" s="498"/>
      <c r="U206" s="498"/>
      <c r="V206" s="498"/>
      <c r="W206" s="498"/>
      <c r="X206" s="498"/>
      <c r="Y206" s="649"/>
      <c r="Z206" s="650"/>
      <c r="AA206" s="498"/>
    </row>
    <row r="207" spans="16:27" ht="11.45" customHeight="1">
      <c r="P207" s="630"/>
      <c r="Q207" s="498"/>
      <c r="R207" s="498"/>
      <c r="S207" s="498"/>
      <c r="T207" s="498"/>
      <c r="U207" s="498"/>
      <c r="V207" s="498"/>
      <c r="W207" s="498"/>
      <c r="X207" s="498"/>
      <c r="Y207" s="649"/>
      <c r="Z207" s="650"/>
      <c r="AA207" s="498"/>
    </row>
    <row r="208" spans="16:27" ht="11.45" customHeight="1">
      <c r="P208" s="630"/>
      <c r="Q208" s="498"/>
      <c r="R208" s="498"/>
      <c r="S208" s="498"/>
      <c r="T208" s="498"/>
      <c r="U208" s="498"/>
      <c r="V208" s="498"/>
      <c r="W208" s="498"/>
      <c r="X208" s="498"/>
      <c r="Y208" s="649"/>
      <c r="Z208" s="650"/>
      <c r="AA208" s="498"/>
    </row>
    <row r="209" spans="16:27" ht="11.45" customHeight="1">
      <c r="P209" s="630"/>
      <c r="Q209" s="498"/>
      <c r="R209" s="498"/>
      <c r="S209" s="498"/>
      <c r="T209" s="498"/>
      <c r="U209" s="498"/>
      <c r="V209" s="498"/>
      <c r="W209" s="498"/>
      <c r="X209" s="498"/>
      <c r="Y209" s="649"/>
      <c r="Z209" s="650"/>
      <c r="AA209" s="498"/>
    </row>
    <row r="210" spans="16:27" ht="11.45" customHeight="1">
      <c r="P210" s="630"/>
      <c r="Q210" s="498"/>
      <c r="R210" s="498"/>
      <c r="S210" s="498"/>
      <c r="T210" s="498"/>
      <c r="U210" s="498"/>
      <c r="V210" s="498"/>
      <c r="W210" s="498"/>
      <c r="X210" s="498"/>
      <c r="Y210" s="649"/>
      <c r="Z210" s="650"/>
      <c r="AA210" s="498"/>
    </row>
    <row r="211" spans="16:27" ht="11.45" customHeight="1">
      <c r="P211" s="630"/>
      <c r="Q211" s="498"/>
      <c r="R211" s="498"/>
      <c r="S211" s="498"/>
      <c r="T211" s="498"/>
      <c r="U211" s="498"/>
      <c r="V211" s="498"/>
      <c r="W211" s="498"/>
      <c r="X211" s="498"/>
      <c r="Y211" s="649"/>
      <c r="Z211" s="650"/>
      <c r="AA211" s="498"/>
    </row>
    <row r="212" spans="16:27" ht="11.45" customHeight="1">
      <c r="P212" s="630"/>
      <c r="Q212" s="498"/>
      <c r="R212" s="498"/>
      <c r="S212" s="498"/>
      <c r="T212" s="498"/>
      <c r="U212" s="498"/>
      <c r="V212" s="498"/>
      <c r="W212" s="498"/>
      <c r="X212" s="498"/>
      <c r="Y212" s="649"/>
      <c r="Z212" s="650"/>
      <c r="AA212" s="498"/>
    </row>
    <row r="213" spans="16:27" ht="11.45" customHeight="1">
      <c r="P213" s="630"/>
      <c r="Q213" s="498"/>
      <c r="R213" s="498"/>
      <c r="S213" s="498"/>
      <c r="T213" s="498"/>
      <c r="U213" s="498"/>
      <c r="V213" s="498"/>
      <c r="W213" s="498"/>
      <c r="X213" s="498"/>
      <c r="Y213" s="649"/>
      <c r="Z213" s="650"/>
      <c r="AA213" s="498"/>
    </row>
    <row r="214" spans="16:27" ht="11.45" customHeight="1">
      <c r="P214" s="630"/>
      <c r="Q214" s="498"/>
      <c r="R214" s="498"/>
      <c r="S214" s="498"/>
      <c r="T214" s="498"/>
      <c r="U214" s="498"/>
      <c r="V214" s="498"/>
      <c r="W214" s="498"/>
      <c r="X214" s="498"/>
      <c r="Y214" s="649"/>
      <c r="Z214" s="650"/>
      <c r="AA214" s="498"/>
    </row>
    <row r="230" spans="1:16" ht="11.45" customHeight="1">
      <c r="A230" s="112"/>
    </row>
    <row r="236" spans="1:16" ht="11.45" customHeight="1">
      <c r="P236" s="112"/>
    </row>
  </sheetData>
  <printOptions horizontalCentered="1"/>
  <pageMargins left="0.19685039370078741" right="0.19685039370078741" top="0.55118110236220474" bottom="0.59055118110236227" header="0.55118110236220474" footer="0.19685039370078741"/>
  <pageSetup paperSize="9" scale="79" firstPageNumber="19" orientation="portrait" r:id="rId1"/>
  <headerFooter alignWithMargins="0">
    <oddHeader>&amp;L&amp;"Times New Roman,Gras"DGRH A1-1&amp;C&amp;"Times New Roman,Gras"&amp;12
&amp;RJuin 2013</oddHeader>
    <oddFooter>&amp;R&amp;"Times New Roman,Gras"&amp;P</oddFooter>
  </headerFooter>
  <rowBreaks count="2" manualBreakCount="2">
    <brk id="74" min="1" max="4" man="1"/>
    <brk id="143" max="16383" man="1"/>
  </rowBreaks>
</worksheet>
</file>

<file path=xl/worksheets/sheet42.xml><?xml version="1.0" encoding="utf-8"?>
<worksheet xmlns="http://schemas.openxmlformats.org/spreadsheetml/2006/main" xmlns:r="http://schemas.openxmlformats.org/officeDocument/2006/relationships">
  <sheetPr codeName="Feuil44"/>
  <dimension ref="A1:FS145"/>
  <sheetViews>
    <sheetView showZeros="0" zoomScaleNormal="100" workbookViewId="0">
      <selection activeCell="K41" sqref="K41"/>
    </sheetView>
  </sheetViews>
  <sheetFormatPr baseColWidth="10" defaultRowHeight="12"/>
  <cols>
    <col min="1" max="1" width="7" style="542" customWidth="1"/>
    <col min="2" max="2" width="70.7109375" style="542" customWidth="1"/>
    <col min="3" max="3" width="13.85546875" style="542" customWidth="1"/>
    <col min="4" max="5" width="14" style="542" customWidth="1"/>
    <col min="6" max="6" width="5.140625" style="542" customWidth="1"/>
    <col min="7" max="7" width="4" style="542" customWidth="1"/>
    <col min="8" max="8" width="2.7109375" style="542" customWidth="1"/>
    <col min="9" max="9" width="3.5703125" style="542" customWidth="1"/>
    <col min="10" max="10" width="24.85546875" style="542" customWidth="1"/>
    <col min="11" max="13" width="25" style="542" customWidth="1"/>
    <col min="14" max="16384" width="11.42578125" style="542"/>
  </cols>
  <sheetData>
    <row r="1" spans="1:135" ht="12.75">
      <c r="A1" s="555" t="s">
        <v>634</v>
      </c>
      <c r="B1" s="555"/>
      <c r="C1" s="1873"/>
      <c r="D1" s="1873"/>
      <c r="E1" s="1709" t="s">
        <v>1460</v>
      </c>
    </row>
    <row r="2" spans="1:135" ht="6" customHeight="1">
      <c r="A2" s="555"/>
      <c r="B2" s="555"/>
      <c r="C2" s="556"/>
      <c r="D2" s="556"/>
    </row>
    <row r="3" spans="1:135" ht="15.75">
      <c r="A3" s="1944" t="s">
        <v>913</v>
      </c>
      <c r="B3" s="1944"/>
      <c r="C3" s="1944"/>
      <c r="D3" s="1944"/>
      <c r="E3" s="919"/>
    </row>
    <row r="4" spans="1:135" ht="12.75">
      <c r="A4" s="1939" t="s">
        <v>1169</v>
      </c>
      <c r="B4" s="1939"/>
      <c r="C4" s="1939"/>
      <c r="D4" s="1939"/>
      <c r="E4" s="674" t="s">
        <v>1188</v>
      </c>
    </row>
    <row r="5" spans="1:135" ht="54.75" customHeight="1">
      <c r="A5" s="564" t="s">
        <v>5</v>
      </c>
      <c r="B5" s="564" t="s">
        <v>6</v>
      </c>
      <c r="C5" s="565" t="s">
        <v>856</v>
      </c>
      <c r="D5" s="565" t="s">
        <v>857</v>
      </c>
      <c r="E5" s="565" t="s">
        <v>911</v>
      </c>
    </row>
    <row r="6" spans="1:135" s="545" customFormat="1" ht="12.75">
      <c r="A6" s="558" t="s">
        <v>12</v>
      </c>
      <c r="B6" s="559" t="s">
        <v>13</v>
      </c>
      <c r="C6" s="560">
        <v>4408</v>
      </c>
      <c r="D6" s="560">
        <v>300</v>
      </c>
      <c r="E6" s="706">
        <v>4708</v>
      </c>
      <c r="F6" s="544"/>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2"/>
      <c r="AN6" s="542"/>
      <c r="AO6" s="542"/>
      <c r="AP6" s="542"/>
      <c r="AQ6" s="542"/>
      <c r="AR6" s="542"/>
      <c r="AS6" s="542"/>
      <c r="AT6" s="542"/>
      <c r="AU6" s="542"/>
      <c r="AV6" s="542"/>
      <c r="AW6" s="542"/>
      <c r="AX6" s="542"/>
      <c r="AY6" s="542"/>
      <c r="AZ6" s="542"/>
      <c r="BA6" s="542"/>
      <c r="BB6" s="542"/>
      <c r="BC6" s="542"/>
      <c r="BD6" s="542"/>
      <c r="BE6" s="542"/>
      <c r="BF6" s="542"/>
      <c r="BG6" s="542"/>
      <c r="BH6" s="542"/>
      <c r="BI6" s="542"/>
      <c r="BJ6" s="542"/>
      <c r="BK6" s="542"/>
      <c r="BL6" s="542"/>
      <c r="BM6" s="542"/>
      <c r="BN6" s="542"/>
      <c r="BO6" s="542"/>
      <c r="BP6" s="542"/>
      <c r="BQ6" s="542"/>
      <c r="BR6" s="542"/>
      <c r="BS6" s="542"/>
      <c r="BT6" s="542"/>
      <c r="BU6" s="542"/>
      <c r="BV6" s="542"/>
      <c r="BW6" s="542"/>
      <c r="BX6" s="542"/>
      <c r="BY6" s="542"/>
      <c r="BZ6" s="542"/>
      <c r="CA6" s="542"/>
      <c r="CB6" s="542"/>
      <c r="CC6" s="542"/>
      <c r="CD6" s="542"/>
      <c r="CE6" s="542"/>
      <c r="CF6" s="542"/>
      <c r="CG6" s="542"/>
      <c r="CH6" s="542"/>
      <c r="CI6" s="542"/>
      <c r="CJ6" s="542"/>
      <c r="CK6" s="542"/>
      <c r="CL6" s="542"/>
      <c r="CM6" s="542"/>
      <c r="CN6" s="542"/>
      <c r="CO6" s="542"/>
      <c r="CP6" s="542"/>
      <c r="CQ6" s="542"/>
      <c r="CR6" s="542"/>
      <c r="CS6" s="542"/>
      <c r="CT6" s="542"/>
      <c r="CU6" s="542"/>
      <c r="CV6" s="542"/>
      <c r="CW6" s="542"/>
      <c r="CX6" s="542"/>
      <c r="CY6" s="542"/>
      <c r="CZ6" s="542"/>
      <c r="DA6" s="542"/>
      <c r="DB6" s="542"/>
      <c r="DC6" s="542"/>
      <c r="DD6" s="542"/>
      <c r="DE6" s="542"/>
      <c r="DF6" s="542"/>
      <c r="DG6" s="542"/>
      <c r="DH6" s="542"/>
      <c r="DI6" s="542"/>
      <c r="DJ6" s="542"/>
      <c r="DK6" s="542"/>
      <c r="DL6" s="542"/>
      <c r="DM6" s="542"/>
      <c r="DN6" s="542"/>
      <c r="DO6" s="542"/>
      <c r="DP6" s="542"/>
      <c r="DQ6" s="542"/>
      <c r="DR6" s="542"/>
      <c r="DS6" s="542"/>
      <c r="DT6" s="542"/>
      <c r="DU6" s="542"/>
      <c r="DV6" s="542"/>
      <c r="DW6" s="542"/>
      <c r="DX6" s="542"/>
      <c r="DY6" s="542"/>
      <c r="DZ6" s="542"/>
      <c r="EA6" s="542"/>
      <c r="EB6" s="542"/>
      <c r="EC6" s="542"/>
      <c r="ED6" s="542"/>
      <c r="EE6" s="542"/>
    </row>
    <row r="7" spans="1:135" s="545" customFormat="1" ht="12.75">
      <c r="A7" s="558" t="s">
        <v>15</v>
      </c>
      <c r="B7" s="559" t="s">
        <v>16</v>
      </c>
      <c r="C7" s="560">
        <v>2463</v>
      </c>
      <c r="D7" s="560">
        <v>169</v>
      </c>
      <c r="E7" s="707">
        <v>2632</v>
      </c>
      <c r="F7" s="544"/>
      <c r="G7" s="542"/>
      <c r="H7" s="542"/>
      <c r="I7" s="542"/>
      <c r="J7" s="542"/>
      <c r="K7" s="542"/>
      <c r="L7" s="542"/>
      <c r="M7" s="542"/>
      <c r="N7" s="542"/>
      <c r="O7" s="542"/>
      <c r="P7" s="542"/>
      <c r="Q7" s="542"/>
      <c r="R7" s="542"/>
      <c r="S7" s="542"/>
      <c r="T7" s="542"/>
      <c r="U7" s="542"/>
      <c r="V7" s="542"/>
      <c r="W7" s="542"/>
      <c r="X7" s="542"/>
      <c r="Y7" s="542"/>
      <c r="Z7" s="542"/>
      <c r="AA7" s="542"/>
      <c r="AB7" s="542"/>
      <c r="AC7" s="542"/>
      <c r="AD7" s="542"/>
      <c r="AE7" s="542"/>
      <c r="AF7" s="542"/>
      <c r="AG7" s="542"/>
      <c r="AH7" s="542"/>
      <c r="AI7" s="542"/>
      <c r="AJ7" s="542"/>
      <c r="AK7" s="542"/>
      <c r="AL7" s="542"/>
      <c r="AM7" s="542"/>
      <c r="AN7" s="542"/>
      <c r="AO7" s="542"/>
      <c r="AP7" s="542"/>
      <c r="AQ7" s="542"/>
      <c r="AR7" s="542"/>
      <c r="AS7" s="542"/>
      <c r="AT7" s="542"/>
      <c r="AU7" s="542"/>
      <c r="AV7" s="542"/>
      <c r="AW7" s="542"/>
      <c r="AX7" s="542"/>
      <c r="AY7" s="542"/>
      <c r="AZ7" s="542"/>
      <c r="BA7" s="542"/>
      <c r="BB7" s="542"/>
      <c r="BC7" s="542"/>
      <c r="BD7" s="542"/>
      <c r="BE7" s="542"/>
      <c r="BF7" s="542"/>
      <c r="BG7" s="542"/>
      <c r="BH7" s="542"/>
      <c r="BI7" s="542"/>
      <c r="BJ7" s="542"/>
      <c r="BK7" s="542"/>
      <c r="BL7" s="542"/>
      <c r="BM7" s="542"/>
      <c r="BN7" s="542"/>
      <c r="BO7" s="542"/>
      <c r="BP7" s="542"/>
      <c r="BQ7" s="542"/>
      <c r="BR7" s="542"/>
      <c r="BS7" s="542"/>
      <c r="BT7" s="542"/>
      <c r="BU7" s="542"/>
      <c r="BV7" s="542"/>
      <c r="BW7" s="542"/>
      <c r="BX7" s="542"/>
      <c r="BY7" s="542"/>
      <c r="BZ7" s="542"/>
      <c r="CA7" s="542"/>
      <c r="CB7" s="542"/>
      <c r="CC7" s="542"/>
      <c r="CD7" s="542"/>
      <c r="CE7" s="542"/>
      <c r="CF7" s="542"/>
      <c r="CG7" s="542"/>
      <c r="CH7" s="542"/>
      <c r="CI7" s="542"/>
      <c r="CJ7" s="542"/>
      <c r="CK7" s="542"/>
      <c r="CL7" s="542"/>
      <c r="CM7" s="542"/>
      <c r="CN7" s="542"/>
      <c r="CO7" s="542"/>
      <c r="CP7" s="542"/>
      <c r="CQ7" s="542"/>
      <c r="CR7" s="542"/>
      <c r="CS7" s="542"/>
      <c r="CT7" s="542"/>
      <c r="CU7" s="542"/>
      <c r="CV7" s="542"/>
      <c r="CW7" s="542"/>
      <c r="CX7" s="542"/>
      <c r="CY7" s="542"/>
      <c r="CZ7" s="542"/>
      <c r="DA7" s="542"/>
      <c r="DB7" s="542"/>
      <c r="DC7" s="542"/>
      <c r="DD7" s="542"/>
      <c r="DE7" s="542"/>
      <c r="DF7" s="542"/>
      <c r="DG7" s="542"/>
      <c r="DH7" s="542"/>
      <c r="DI7" s="542"/>
      <c r="DJ7" s="542"/>
      <c r="DK7" s="542"/>
      <c r="DL7" s="542"/>
      <c r="DM7" s="542"/>
      <c r="DN7" s="542"/>
      <c r="DO7" s="542"/>
      <c r="DP7" s="542"/>
      <c r="DQ7" s="542"/>
      <c r="DR7" s="542"/>
      <c r="DS7" s="542"/>
      <c r="DT7" s="542"/>
      <c r="DU7" s="542"/>
      <c r="DV7" s="542"/>
      <c r="DW7" s="542"/>
      <c r="DX7" s="542"/>
      <c r="DY7" s="542"/>
      <c r="DZ7" s="542"/>
      <c r="EA7" s="542"/>
      <c r="EB7" s="542"/>
      <c r="EC7" s="542"/>
      <c r="ED7" s="542"/>
      <c r="EE7" s="542"/>
    </row>
    <row r="8" spans="1:135" s="545" customFormat="1" ht="12.75">
      <c r="A8" s="558" t="s">
        <v>18</v>
      </c>
      <c r="B8" s="559" t="s">
        <v>19</v>
      </c>
      <c r="C8" s="560">
        <v>283</v>
      </c>
      <c r="D8" s="560">
        <v>25</v>
      </c>
      <c r="E8" s="707">
        <v>308</v>
      </c>
      <c r="F8" s="544"/>
      <c r="G8" s="542"/>
      <c r="H8" s="542"/>
      <c r="I8" s="542"/>
      <c r="J8" s="542"/>
      <c r="K8" s="542"/>
      <c r="L8" s="542"/>
      <c r="M8" s="542"/>
      <c r="N8" s="542"/>
      <c r="O8" s="542"/>
      <c r="P8" s="542"/>
      <c r="Q8" s="542"/>
      <c r="R8" s="542"/>
      <c r="S8" s="542"/>
      <c r="T8" s="542"/>
      <c r="U8" s="542"/>
      <c r="V8" s="542"/>
      <c r="W8" s="542"/>
      <c r="X8" s="542"/>
      <c r="Y8" s="542"/>
      <c r="Z8" s="542"/>
      <c r="AA8" s="542"/>
      <c r="AB8" s="542"/>
      <c r="AC8" s="542"/>
      <c r="AD8" s="542"/>
      <c r="AE8" s="542"/>
      <c r="AF8" s="542"/>
      <c r="AG8" s="542"/>
      <c r="AH8" s="542"/>
      <c r="AI8" s="542"/>
      <c r="AJ8" s="542"/>
      <c r="AK8" s="542"/>
      <c r="AL8" s="542"/>
      <c r="AM8" s="542"/>
      <c r="AN8" s="542"/>
      <c r="AO8" s="542"/>
      <c r="AP8" s="542"/>
      <c r="AQ8" s="542"/>
      <c r="AR8" s="542"/>
      <c r="AS8" s="542"/>
      <c r="AT8" s="542"/>
      <c r="AU8" s="542"/>
      <c r="AV8" s="542"/>
      <c r="AW8" s="542"/>
      <c r="AX8" s="542"/>
      <c r="AY8" s="542"/>
      <c r="AZ8" s="542"/>
      <c r="BA8" s="542"/>
      <c r="BB8" s="542"/>
      <c r="BC8" s="542"/>
      <c r="BD8" s="542"/>
      <c r="BE8" s="542"/>
      <c r="BF8" s="542"/>
      <c r="BG8" s="542"/>
      <c r="BH8" s="542"/>
      <c r="BI8" s="542"/>
      <c r="BJ8" s="542"/>
      <c r="BK8" s="542"/>
      <c r="BL8" s="542"/>
      <c r="BM8" s="542"/>
      <c r="BN8" s="542"/>
      <c r="BO8" s="542"/>
      <c r="BP8" s="542"/>
      <c r="BQ8" s="542"/>
      <c r="BR8" s="542"/>
      <c r="BS8" s="542"/>
      <c r="BT8" s="542"/>
      <c r="BU8" s="542"/>
      <c r="BV8" s="542"/>
      <c r="BW8" s="542"/>
      <c r="BX8" s="542"/>
      <c r="BY8" s="542"/>
      <c r="BZ8" s="542"/>
      <c r="CA8" s="542"/>
      <c r="CB8" s="542"/>
      <c r="CC8" s="542"/>
      <c r="CD8" s="542"/>
      <c r="CE8" s="542"/>
      <c r="CF8" s="542"/>
      <c r="CG8" s="542"/>
      <c r="CH8" s="542"/>
      <c r="CI8" s="542"/>
      <c r="CJ8" s="542"/>
      <c r="CK8" s="542"/>
      <c r="CL8" s="542"/>
      <c r="CM8" s="542"/>
      <c r="CN8" s="542"/>
      <c r="CO8" s="542"/>
      <c r="CP8" s="542"/>
      <c r="CQ8" s="542"/>
      <c r="CR8" s="542"/>
      <c r="CS8" s="542"/>
      <c r="CT8" s="542"/>
      <c r="CU8" s="542"/>
      <c r="CV8" s="542"/>
      <c r="CW8" s="542"/>
      <c r="CX8" s="542"/>
      <c r="CY8" s="542"/>
      <c r="CZ8" s="542"/>
      <c r="DA8" s="542"/>
      <c r="DB8" s="542"/>
      <c r="DC8" s="542"/>
      <c r="DD8" s="542"/>
      <c r="DE8" s="542"/>
      <c r="DF8" s="542"/>
      <c r="DG8" s="542"/>
      <c r="DH8" s="542"/>
      <c r="DI8" s="542"/>
      <c r="DJ8" s="542"/>
      <c r="DK8" s="542"/>
      <c r="DL8" s="542"/>
      <c r="DM8" s="542"/>
      <c r="DN8" s="542"/>
      <c r="DO8" s="542"/>
      <c r="DP8" s="542"/>
      <c r="DQ8" s="542"/>
      <c r="DR8" s="542"/>
      <c r="DS8" s="542"/>
      <c r="DT8" s="542"/>
      <c r="DU8" s="542"/>
      <c r="DV8" s="542"/>
      <c r="DW8" s="542"/>
      <c r="DX8" s="542"/>
      <c r="DY8" s="542"/>
      <c r="DZ8" s="542"/>
      <c r="EA8" s="542"/>
      <c r="EB8" s="542"/>
      <c r="EC8" s="542"/>
      <c r="ED8" s="542"/>
      <c r="EE8" s="542"/>
    </row>
    <row r="9" spans="1:135" s="545" customFormat="1" ht="12.75">
      <c r="A9" s="558" t="s">
        <v>21</v>
      </c>
      <c r="B9" s="559" t="s">
        <v>22</v>
      </c>
      <c r="C9" s="560">
        <v>523</v>
      </c>
      <c r="D9" s="560">
        <v>24</v>
      </c>
      <c r="E9" s="707">
        <v>547</v>
      </c>
      <c r="F9" s="544"/>
      <c r="G9" s="542"/>
      <c r="H9" s="542"/>
      <c r="I9" s="542"/>
      <c r="J9" s="542"/>
      <c r="K9" s="542"/>
      <c r="L9" s="542"/>
      <c r="M9" s="542"/>
      <c r="N9" s="542"/>
      <c r="O9" s="542"/>
      <c r="P9" s="542"/>
      <c r="Q9" s="542"/>
      <c r="R9" s="542"/>
      <c r="S9" s="542"/>
      <c r="T9" s="542"/>
      <c r="U9" s="542"/>
      <c r="V9" s="542"/>
      <c r="W9" s="542"/>
      <c r="X9" s="542"/>
      <c r="Y9" s="542"/>
      <c r="Z9" s="542"/>
      <c r="AA9" s="542"/>
      <c r="AB9" s="542"/>
      <c r="AC9" s="542"/>
      <c r="AD9" s="542"/>
      <c r="AE9" s="542"/>
      <c r="AF9" s="542"/>
      <c r="AG9" s="542"/>
      <c r="AH9" s="542"/>
      <c r="AI9" s="542"/>
      <c r="AJ9" s="542"/>
      <c r="AK9" s="542"/>
      <c r="AL9" s="542"/>
      <c r="AM9" s="542"/>
      <c r="AN9" s="542"/>
      <c r="AO9" s="542"/>
      <c r="AP9" s="542"/>
      <c r="AQ9" s="542"/>
      <c r="AR9" s="542"/>
      <c r="AS9" s="542"/>
      <c r="AT9" s="542"/>
      <c r="AU9" s="542"/>
      <c r="AV9" s="542"/>
      <c r="AW9" s="542"/>
      <c r="AX9" s="542"/>
      <c r="AY9" s="542"/>
      <c r="AZ9" s="542"/>
      <c r="BA9" s="542"/>
      <c r="BB9" s="542"/>
      <c r="BC9" s="542"/>
      <c r="BD9" s="542"/>
      <c r="BE9" s="542"/>
      <c r="BF9" s="542"/>
      <c r="BG9" s="542"/>
      <c r="BH9" s="542"/>
      <c r="BI9" s="542"/>
      <c r="BJ9" s="542"/>
      <c r="BK9" s="542"/>
      <c r="BL9" s="542"/>
      <c r="BM9" s="542"/>
      <c r="BN9" s="542"/>
      <c r="BO9" s="542"/>
      <c r="BP9" s="542"/>
      <c r="BQ9" s="542"/>
      <c r="BR9" s="542"/>
      <c r="BS9" s="542"/>
      <c r="BT9" s="542"/>
      <c r="BU9" s="542"/>
      <c r="BV9" s="542"/>
      <c r="BW9" s="542"/>
      <c r="BX9" s="542"/>
      <c r="BY9" s="542"/>
      <c r="BZ9" s="542"/>
      <c r="CA9" s="542"/>
      <c r="CB9" s="542"/>
      <c r="CC9" s="542"/>
      <c r="CD9" s="542"/>
      <c r="CE9" s="542"/>
      <c r="CF9" s="542"/>
      <c r="CG9" s="542"/>
      <c r="CH9" s="542"/>
      <c r="CI9" s="542"/>
      <c r="CJ9" s="542"/>
      <c r="CK9" s="542"/>
      <c r="CL9" s="542"/>
      <c r="CM9" s="542"/>
      <c r="CN9" s="542"/>
      <c r="CO9" s="542"/>
      <c r="CP9" s="542"/>
      <c r="CQ9" s="542"/>
      <c r="CR9" s="542"/>
      <c r="CS9" s="542"/>
      <c r="CT9" s="542"/>
      <c r="CU9" s="542"/>
      <c r="CV9" s="542"/>
      <c r="CW9" s="542"/>
      <c r="CX9" s="542"/>
      <c r="CY9" s="542"/>
      <c r="CZ9" s="542"/>
      <c r="DA9" s="542"/>
      <c r="DB9" s="542"/>
      <c r="DC9" s="542"/>
      <c r="DD9" s="542"/>
      <c r="DE9" s="542"/>
      <c r="DF9" s="542"/>
      <c r="DG9" s="542"/>
      <c r="DH9" s="542"/>
      <c r="DI9" s="542"/>
      <c r="DJ9" s="542"/>
      <c r="DK9" s="542"/>
      <c r="DL9" s="542"/>
      <c r="DM9" s="542"/>
      <c r="DN9" s="542"/>
      <c r="DO9" s="542"/>
      <c r="DP9" s="542"/>
      <c r="DQ9" s="542"/>
      <c r="DR9" s="542"/>
      <c r="DS9" s="542"/>
      <c r="DT9" s="542"/>
      <c r="DU9" s="542"/>
      <c r="DV9" s="542"/>
      <c r="DW9" s="542"/>
      <c r="DX9" s="542"/>
      <c r="DY9" s="542"/>
      <c r="DZ9" s="542"/>
      <c r="EA9" s="542"/>
      <c r="EB9" s="542"/>
      <c r="EC9" s="542"/>
      <c r="ED9" s="542"/>
      <c r="EE9" s="542"/>
    </row>
    <row r="10" spans="1:135" s="545" customFormat="1" ht="12.75">
      <c r="A10" s="558" t="s">
        <v>23</v>
      </c>
      <c r="B10" s="559" t="s">
        <v>24</v>
      </c>
      <c r="C10" s="560">
        <v>2886</v>
      </c>
      <c r="D10" s="560">
        <v>309</v>
      </c>
      <c r="E10" s="707">
        <v>3195</v>
      </c>
      <c r="F10" s="544"/>
      <c r="G10" s="542"/>
      <c r="H10" s="542"/>
      <c r="I10" s="542"/>
      <c r="J10" s="542"/>
      <c r="K10" s="542"/>
      <c r="L10" s="542"/>
      <c r="M10" s="542"/>
      <c r="N10" s="542"/>
      <c r="O10" s="542"/>
      <c r="P10" s="542"/>
      <c r="Q10" s="542"/>
      <c r="R10" s="542"/>
      <c r="S10" s="542"/>
      <c r="T10" s="542"/>
      <c r="U10" s="542"/>
      <c r="V10" s="542"/>
      <c r="W10" s="542"/>
      <c r="X10" s="542"/>
      <c r="Y10" s="542"/>
      <c r="Z10" s="542"/>
      <c r="AA10" s="542"/>
      <c r="AB10" s="542"/>
      <c r="AC10" s="542"/>
      <c r="AD10" s="542"/>
      <c r="AE10" s="542"/>
      <c r="AF10" s="542"/>
      <c r="AG10" s="542"/>
      <c r="AH10" s="542"/>
      <c r="AI10" s="542"/>
      <c r="AJ10" s="542"/>
      <c r="AK10" s="542"/>
      <c r="AL10" s="542"/>
      <c r="AM10" s="542"/>
      <c r="AN10" s="542"/>
      <c r="AO10" s="542"/>
      <c r="AP10" s="542"/>
      <c r="AQ10" s="542"/>
      <c r="AR10" s="542"/>
      <c r="AS10" s="542"/>
      <c r="AT10" s="542"/>
      <c r="AU10" s="542"/>
      <c r="AV10" s="542"/>
      <c r="AW10" s="542"/>
      <c r="AX10" s="542"/>
      <c r="AY10" s="542"/>
      <c r="AZ10" s="542"/>
      <c r="BA10" s="542"/>
      <c r="BB10" s="542"/>
      <c r="BC10" s="542"/>
      <c r="BD10" s="542"/>
      <c r="BE10" s="542"/>
      <c r="BF10" s="542"/>
      <c r="BG10" s="542"/>
      <c r="BH10" s="542"/>
      <c r="BI10" s="542"/>
      <c r="BJ10" s="542"/>
      <c r="BK10" s="542"/>
      <c r="BL10" s="542"/>
      <c r="BM10" s="542"/>
      <c r="BN10" s="542"/>
      <c r="BO10" s="542"/>
      <c r="BP10" s="542"/>
      <c r="BQ10" s="542"/>
      <c r="BR10" s="542"/>
      <c r="BS10" s="542"/>
      <c r="BT10" s="542"/>
      <c r="BU10" s="542"/>
      <c r="BV10" s="542"/>
      <c r="BW10" s="542"/>
      <c r="BX10" s="542"/>
      <c r="BY10" s="542"/>
      <c r="BZ10" s="542"/>
      <c r="CA10" s="542"/>
      <c r="CB10" s="542"/>
      <c r="CC10" s="542"/>
      <c r="CD10" s="542"/>
      <c r="CE10" s="542"/>
      <c r="CF10" s="542"/>
      <c r="CG10" s="542"/>
      <c r="CH10" s="542"/>
      <c r="CI10" s="542"/>
      <c r="CJ10" s="542"/>
      <c r="CK10" s="542"/>
      <c r="CL10" s="542"/>
      <c r="CM10" s="542"/>
      <c r="CN10" s="542"/>
      <c r="CO10" s="542"/>
      <c r="CP10" s="542"/>
      <c r="CQ10" s="542"/>
      <c r="CR10" s="542"/>
      <c r="CS10" s="542"/>
      <c r="CT10" s="542"/>
      <c r="CU10" s="542"/>
      <c r="CV10" s="542"/>
      <c r="CW10" s="542"/>
      <c r="CX10" s="542"/>
      <c r="CY10" s="542"/>
      <c r="CZ10" s="542"/>
      <c r="DA10" s="542"/>
      <c r="DB10" s="542"/>
      <c r="DC10" s="542"/>
      <c r="DD10" s="542"/>
      <c r="DE10" s="542"/>
      <c r="DF10" s="542"/>
      <c r="DG10" s="542"/>
      <c r="DH10" s="542"/>
      <c r="DI10" s="542"/>
      <c r="DJ10" s="542"/>
      <c r="DK10" s="542"/>
      <c r="DL10" s="542"/>
      <c r="DM10" s="542"/>
      <c r="DN10" s="542"/>
      <c r="DO10" s="542"/>
      <c r="DP10" s="542"/>
      <c r="DQ10" s="542"/>
      <c r="DR10" s="542"/>
      <c r="DS10" s="542"/>
      <c r="DT10" s="542"/>
      <c r="DU10" s="542"/>
      <c r="DV10" s="542"/>
      <c r="DW10" s="542"/>
      <c r="DX10" s="542"/>
      <c r="DY10" s="542"/>
      <c r="DZ10" s="542"/>
      <c r="EA10" s="542"/>
      <c r="EB10" s="542"/>
      <c r="EC10" s="542"/>
      <c r="ED10" s="542"/>
      <c r="EE10" s="542"/>
    </row>
    <row r="11" spans="1:135" s="545" customFormat="1" ht="12.75" customHeight="1">
      <c r="A11" s="558" t="s">
        <v>25</v>
      </c>
      <c r="B11" s="559" t="s">
        <v>26</v>
      </c>
      <c r="C11" s="560">
        <v>8577</v>
      </c>
      <c r="D11" s="560">
        <v>858</v>
      </c>
      <c r="E11" s="707">
        <v>9435</v>
      </c>
      <c r="F11" s="544"/>
      <c r="G11" s="542"/>
      <c r="H11" s="542"/>
      <c r="I11" s="542"/>
      <c r="J11" s="546"/>
      <c r="K11" s="543" t="s">
        <v>856</v>
      </c>
      <c r="L11" s="543" t="s">
        <v>857</v>
      </c>
      <c r="M11" s="547" t="s">
        <v>550</v>
      </c>
      <c r="N11" s="542"/>
      <c r="O11" s="542"/>
      <c r="P11" s="542"/>
      <c r="Q11" s="542"/>
      <c r="R11" s="542"/>
      <c r="S11" s="542"/>
      <c r="T11" s="542"/>
      <c r="U11" s="542"/>
      <c r="V11" s="542"/>
      <c r="W11" s="542"/>
      <c r="X11" s="542"/>
      <c r="Y11" s="542"/>
      <c r="Z11" s="542"/>
      <c r="AA11" s="542"/>
      <c r="AB11" s="542"/>
      <c r="AC11" s="542"/>
      <c r="AD11" s="542"/>
      <c r="AE11" s="542"/>
      <c r="AF11" s="542"/>
      <c r="AG11" s="542"/>
      <c r="AH11" s="542"/>
      <c r="AI11" s="542"/>
      <c r="AJ11" s="542"/>
      <c r="AK11" s="542"/>
      <c r="AL11" s="542"/>
      <c r="AM11" s="542"/>
      <c r="AN11" s="542"/>
      <c r="AO11" s="542"/>
      <c r="AP11" s="542"/>
      <c r="AQ11" s="542"/>
      <c r="AR11" s="542"/>
      <c r="AS11" s="542"/>
      <c r="AT11" s="542"/>
      <c r="AU11" s="542"/>
      <c r="AV11" s="542"/>
      <c r="AW11" s="542"/>
      <c r="AX11" s="542"/>
      <c r="AY11" s="542"/>
      <c r="AZ11" s="542"/>
      <c r="BA11" s="542"/>
      <c r="BB11" s="542"/>
      <c r="BC11" s="542"/>
      <c r="BD11" s="542"/>
      <c r="BE11" s="542"/>
      <c r="BF11" s="542"/>
      <c r="BG11" s="542"/>
      <c r="BH11" s="542"/>
      <c r="BI11" s="542"/>
      <c r="BJ11" s="542"/>
      <c r="BK11" s="542"/>
      <c r="BL11" s="542"/>
      <c r="BM11" s="542"/>
      <c r="BN11" s="542"/>
      <c r="BO11" s="542"/>
      <c r="BP11" s="542"/>
      <c r="BQ11" s="542"/>
      <c r="BR11" s="542"/>
      <c r="BS11" s="542"/>
      <c r="BT11" s="542"/>
      <c r="BU11" s="542"/>
      <c r="BV11" s="542"/>
      <c r="BW11" s="542"/>
      <c r="BX11" s="542"/>
      <c r="BY11" s="542"/>
      <c r="BZ11" s="542"/>
      <c r="CA11" s="542"/>
      <c r="CB11" s="542"/>
      <c r="CC11" s="542"/>
      <c r="CD11" s="542"/>
      <c r="CE11" s="542"/>
      <c r="CF11" s="542"/>
      <c r="CG11" s="542"/>
      <c r="CH11" s="542"/>
      <c r="CI11" s="542"/>
      <c r="CJ11" s="542"/>
      <c r="CK11" s="542"/>
      <c r="CL11" s="542"/>
      <c r="CM11" s="542"/>
      <c r="CN11" s="542"/>
      <c r="CO11" s="542"/>
      <c r="CP11" s="542"/>
      <c r="CQ11" s="542"/>
      <c r="CR11" s="542"/>
      <c r="CS11" s="542"/>
      <c r="CT11" s="542"/>
      <c r="CU11" s="542"/>
      <c r="CV11" s="542"/>
      <c r="CW11" s="542"/>
      <c r="CX11" s="542"/>
      <c r="CY11" s="542"/>
      <c r="CZ11" s="542"/>
      <c r="DA11" s="542"/>
      <c r="DB11" s="542"/>
      <c r="DC11" s="542"/>
      <c r="DD11" s="542"/>
      <c r="DE11" s="542"/>
      <c r="DF11" s="542"/>
      <c r="DG11" s="542"/>
      <c r="DH11" s="542"/>
      <c r="DI11" s="542"/>
      <c r="DJ11" s="542"/>
      <c r="DK11" s="542"/>
      <c r="DL11" s="542"/>
      <c r="DM11" s="542"/>
      <c r="DN11" s="542"/>
      <c r="DO11" s="542"/>
      <c r="DP11" s="542"/>
      <c r="DQ11" s="542"/>
      <c r="DR11" s="542"/>
      <c r="DS11" s="542"/>
      <c r="DT11" s="542"/>
      <c r="DU11" s="542"/>
      <c r="DV11" s="542"/>
      <c r="DW11" s="542"/>
      <c r="DX11" s="542"/>
      <c r="DY11" s="542"/>
      <c r="DZ11" s="542"/>
      <c r="EA11" s="542"/>
      <c r="EB11" s="542"/>
      <c r="EC11" s="542"/>
      <c r="ED11" s="542"/>
      <c r="EE11" s="542"/>
    </row>
    <row r="12" spans="1:135" s="545" customFormat="1" ht="12.75" customHeight="1">
      <c r="A12" s="558" t="s">
        <v>28</v>
      </c>
      <c r="B12" s="559" t="s">
        <v>29</v>
      </c>
      <c r="C12" s="560">
        <v>858</v>
      </c>
      <c r="D12" s="560">
        <v>110</v>
      </c>
      <c r="E12" s="707">
        <v>968</v>
      </c>
      <c r="F12" s="544"/>
      <c r="G12" s="544"/>
      <c r="H12" s="544"/>
      <c r="I12" s="544"/>
      <c r="J12" s="548" t="s">
        <v>858</v>
      </c>
      <c r="K12" s="709">
        <v>19140</v>
      </c>
      <c r="L12" s="709">
        <v>1685</v>
      </c>
      <c r="M12" s="709">
        <v>20825</v>
      </c>
    </row>
    <row r="13" spans="1:135" s="545" customFormat="1" ht="12.75" customHeight="1">
      <c r="A13" s="558" t="s">
        <v>30</v>
      </c>
      <c r="B13" s="559" t="s">
        <v>31</v>
      </c>
      <c r="C13" s="560">
        <v>265</v>
      </c>
      <c r="D13" s="560">
        <v>23</v>
      </c>
      <c r="E13" s="707">
        <v>288</v>
      </c>
      <c r="F13" s="544"/>
      <c r="G13" s="544"/>
      <c r="H13" s="544"/>
      <c r="I13" s="544"/>
      <c r="J13" s="548" t="s">
        <v>859</v>
      </c>
      <c r="K13" s="709">
        <v>24660</v>
      </c>
      <c r="L13" s="709">
        <v>3072</v>
      </c>
      <c r="M13" s="709">
        <v>27732</v>
      </c>
    </row>
    <row r="14" spans="1:135" s="545" customFormat="1" ht="12.75" customHeight="1">
      <c r="A14" s="558" t="s">
        <v>33</v>
      </c>
      <c r="B14" s="559" t="s">
        <v>34</v>
      </c>
      <c r="C14" s="560">
        <v>1081</v>
      </c>
      <c r="D14" s="560">
        <v>196</v>
      </c>
      <c r="E14" s="707">
        <v>1277</v>
      </c>
      <c r="F14" s="544"/>
      <c r="G14" s="544"/>
      <c r="H14" s="544"/>
      <c r="I14" s="544"/>
      <c r="J14" s="548" t="s">
        <v>860</v>
      </c>
      <c r="K14" s="709">
        <v>20276</v>
      </c>
      <c r="L14" s="709">
        <v>1172</v>
      </c>
      <c r="M14" s="709">
        <v>21448</v>
      </c>
    </row>
    <row r="15" spans="1:135" s="545" customFormat="1" ht="12.75" customHeight="1">
      <c r="A15" s="558" t="s">
        <v>36</v>
      </c>
      <c r="B15" s="559" t="s">
        <v>37</v>
      </c>
      <c r="C15" s="560">
        <v>74</v>
      </c>
      <c r="D15" s="560">
        <v>13</v>
      </c>
      <c r="E15" s="707">
        <v>87</v>
      </c>
      <c r="F15" s="544"/>
      <c r="G15" s="544"/>
      <c r="H15" s="544"/>
      <c r="I15" s="544"/>
      <c r="J15" s="548" t="s">
        <v>861</v>
      </c>
      <c r="K15" s="709">
        <v>1106</v>
      </c>
      <c r="L15" s="709">
        <v>15</v>
      </c>
      <c r="M15" s="709">
        <v>1121</v>
      </c>
    </row>
    <row r="16" spans="1:135" s="545" customFormat="1" ht="12.75" customHeight="1">
      <c r="A16" s="558" t="s">
        <v>38</v>
      </c>
      <c r="B16" s="559" t="s">
        <v>39</v>
      </c>
      <c r="C16" s="560">
        <v>2501</v>
      </c>
      <c r="D16" s="560">
        <v>775</v>
      </c>
      <c r="E16" s="707">
        <v>3276</v>
      </c>
      <c r="F16" s="544"/>
      <c r="G16" s="544"/>
      <c r="H16" s="544"/>
      <c r="I16" s="544"/>
      <c r="J16" s="548" t="s">
        <v>862</v>
      </c>
      <c r="K16" s="1106">
        <v>27171</v>
      </c>
      <c r="L16" s="1106">
        <v>2104</v>
      </c>
      <c r="M16" s="710">
        <v>29275</v>
      </c>
    </row>
    <row r="17" spans="1:13" s="545" customFormat="1" ht="12.75" customHeight="1">
      <c r="A17" s="558" t="s">
        <v>40</v>
      </c>
      <c r="B17" s="559" t="s">
        <v>41</v>
      </c>
      <c r="C17" s="560">
        <v>430</v>
      </c>
      <c r="D17" s="560">
        <v>98</v>
      </c>
      <c r="E17" s="707">
        <v>528</v>
      </c>
      <c r="F17" s="544"/>
      <c r="G17" s="544"/>
      <c r="H17" s="544"/>
      <c r="I17" s="544"/>
      <c r="J17" s="549"/>
      <c r="K17" s="550"/>
      <c r="L17" s="550"/>
      <c r="M17" s="550"/>
    </row>
    <row r="18" spans="1:13" s="545" customFormat="1" ht="12.75" customHeight="1">
      <c r="A18" s="558" t="s">
        <v>42</v>
      </c>
      <c r="B18" s="559" t="s">
        <v>43</v>
      </c>
      <c r="C18" s="560">
        <v>121</v>
      </c>
      <c r="D18" s="560">
        <v>22</v>
      </c>
      <c r="E18" s="707">
        <v>143</v>
      </c>
      <c r="F18" s="544"/>
      <c r="G18" s="544"/>
      <c r="H18" s="544"/>
      <c r="I18" s="544"/>
      <c r="J18" s="548" t="s">
        <v>559</v>
      </c>
      <c r="K18" s="709">
        <v>92353</v>
      </c>
      <c r="L18" s="709">
        <v>8048</v>
      </c>
      <c r="M18" s="709">
        <v>100401</v>
      </c>
    </row>
    <row r="19" spans="1:13" s="545" customFormat="1" ht="12.75" customHeight="1">
      <c r="A19" s="558" t="s">
        <v>44</v>
      </c>
      <c r="B19" s="561" t="s">
        <v>45</v>
      </c>
      <c r="C19" s="560">
        <v>1069</v>
      </c>
      <c r="D19" s="560">
        <v>313</v>
      </c>
      <c r="E19" s="707">
        <v>1382</v>
      </c>
      <c r="F19" s="544"/>
      <c r="G19" s="544"/>
      <c r="H19" s="544"/>
      <c r="I19" s="544"/>
      <c r="J19" s="551"/>
      <c r="K19" s="551"/>
      <c r="L19" s="551"/>
      <c r="M19" s="551"/>
    </row>
    <row r="20" spans="1:13" s="545" customFormat="1" ht="13.5" customHeight="1">
      <c r="A20" s="558" t="s">
        <v>46</v>
      </c>
      <c r="B20" s="561" t="s">
        <v>47</v>
      </c>
      <c r="C20" s="560">
        <v>529</v>
      </c>
      <c r="D20" s="560">
        <v>129</v>
      </c>
      <c r="E20" s="707">
        <v>658</v>
      </c>
      <c r="F20" s="544"/>
      <c r="G20" s="544"/>
      <c r="H20" s="544"/>
      <c r="I20" s="544"/>
    </row>
    <row r="21" spans="1:13" s="545" customFormat="1" ht="12.75">
      <c r="A21" s="558" t="s">
        <v>48</v>
      </c>
      <c r="B21" s="559" t="s">
        <v>49</v>
      </c>
      <c r="C21" s="560">
        <v>2402</v>
      </c>
      <c r="D21" s="560">
        <v>169</v>
      </c>
      <c r="E21" s="707">
        <v>2571</v>
      </c>
      <c r="F21" s="544"/>
      <c r="G21" s="544"/>
      <c r="H21" s="544"/>
      <c r="I21" s="544"/>
    </row>
    <row r="22" spans="1:13" s="545" customFormat="1" ht="12.75">
      <c r="A22" s="558" t="s">
        <v>50</v>
      </c>
      <c r="B22" s="559" t="s">
        <v>51</v>
      </c>
      <c r="C22" s="560">
        <v>171</v>
      </c>
      <c r="D22" s="560">
        <v>15</v>
      </c>
      <c r="E22" s="707">
        <v>186</v>
      </c>
      <c r="F22" s="544"/>
      <c r="G22" s="544"/>
      <c r="H22" s="544"/>
      <c r="I22" s="544"/>
    </row>
    <row r="23" spans="1:13" s="545" customFormat="1" ht="38.25">
      <c r="A23" s="558" t="s">
        <v>52</v>
      </c>
      <c r="B23" s="561" t="s">
        <v>53</v>
      </c>
      <c r="C23" s="560">
        <v>2136</v>
      </c>
      <c r="D23" s="560">
        <v>230</v>
      </c>
      <c r="E23" s="1107">
        <v>2366</v>
      </c>
      <c r="F23" s="544"/>
      <c r="G23" s="544"/>
      <c r="H23" s="544"/>
      <c r="I23" s="544"/>
    </row>
    <row r="24" spans="1:13" s="545" customFormat="1" ht="12.75">
      <c r="A24" s="558" t="s">
        <v>54</v>
      </c>
      <c r="B24" s="559" t="s">
        <v>55</v>
      </c>
      <c r="C24" s="560">
        <v>1251</v>
      </c>
      <c r="D24" s="560">
        <v>94</v>
      </c>
      <c r="E24" s="707">
        <v>1345</v>
      </c>
      <c r="F24" s="544"/>
      <c r="G24" s="544"/>
      <c r="H24" s="544"/>
      <c r="I24" s="544"/>
    </row>
    <row r="25" spans="1:13" s="545" customFormat="1" ht="12.75">
      <c r="A25" s="558" t="s">
        <v>56</v>
      </c>
      <c r="B25" s="559" t="s">
        <v>57</v>
      </c>
      <c r="C25" s="560">
        <v>182</v>
      </c>
      <c r="D25" s="560">
        <v>7</v>
      </c>
      <c r="E25" s="707">
        <v>189</v>
      </c>
      <c r="F25" s="544"/>
      <c r="G25" s="544"/>
      <c r="H25" s="544"/>
      <c r="I25" s="544"/>
    </row>
    <row r="26" spans="1:13" s="545" customFormat="1" ht="12.75" customHeight="1">
      <c r="A26" s="558" t="s">
        <v>58</v>
      </c>
      <c r="B26" s="561" t="s">
        <v>59</v>
      </c>
      <c r="C26" s="560">
        <v>703</v>
      </c>
      <c r="D26" s="560">
        <v>29</v>
      </c>
      <c r="E26" s="707">
        <v>732</v>
      </c>
      <c r="F26" s="544"/>
      <c r="G26" s="544"/>
      <c r="H26" s="544"/>
      <c r="I26" s="544"/>
    </row>
    <row r="27" spans="1:13" s="545" customFormat="1" ht="12.75" customHeight="1">
      <c r="A27" s="558" t="s">
        <v>60</v>
      </c>
      <c r="B27" s="561" t="s">
        <v>61</v>
      </c>
      <c r="C27" s="560">
        <v>790</v>
      </c>
      <c r="D27" s="560">
        <v>102</v>
      </c>
      <c r="E27" s="707">
        <v>892</v>
      </c>
      <c r="F27" s="544"/>
      <c r="G27" s="544"/>
      <c r="H27" s="544"/>
      <c r="I27" s="544"/>
    </row>
    <row r="28" spans="1:13" s="545" customFormat="1" ht="12.75">
      <c r="A28" s="558" t="s">
        <v>62</v>
      </c>
      <c r="B28" s="559" t="s">
        <v>63</v>
      </c>
      <c r="C28" s="560">
        <v>1082</v>
      </c>
      <c r="D28" s="560">
        <v>56</v>
      </c>
      <c r="E28" s="707">
        <v>1138</v>
      </c>
      <c r="F28" s="544"/>
      <c r="G28" s="544"/>
      <c r="H28" s="544"/>
      <c r="I28" s="544"/>
    </row>
    <row r="29" spans="1:13" s="545" customFormat="1" ht="12.75">
      <c r="A29" s="558" t="s">
        <v>64</v>
      </c>
      <c r="B29" s="559" t="s">
        <v>65</v>
      </c>
      <c r="C29" s="560">
        <v>841</v>
      </c>
      <c r="D29" s="560">
        <v>28</v>
      </c>
      <c r="E29" s="707">
        <v>869</v>
      </c>
      <c r="F29" s="544"/>
      <c r="G29" s="544"/>
      <c r="H29" s="544"/>
      <c r="I29" s="544"/>
    </row>
    <row r="30" spans="1:13" s="545" customFormat="1" ht="12.75">
      <c r="A30" s="558" t="s">
        <v>79</v>
      </c>
      <c r="B30" s="559" t="s">
        <v>80</v>
      </c>
      <c r="C30" s="560">
        <v>875</v>
      </c>
      <c r="D30" s="560">
        <v>143</v>
      </c>
      <c r="E30" s="707">
        <v>1018</v>
      </c>
      <c r="F30" s="544"/>
      <c r="G30" s="544"/>
      <c r="H30" s="544"/>
      <c r="I30" s="544"/>
    </row>
    <row r="31" spans="1:13" s="545" customFormat="1" ht="12.75" customHeight="1">
      <c r="A31" s="558" t="s">
        <v>746</v>
      </c>
      <c r="B31" s="559" t="s">
        <v>81</v>
      </c>
      <c r="C31" s="560">
        <v>752</v>
      </c>
      <c r="D31" s="560">
        <v>69</v>
      </c>
      <c r="E31" s="707">
        <v>821</v>
      </c>
      <c r="F31" s="544"/>
      <c r="G31" s="544"/>
      <c r="H31" s="544"/>
      <c r="I31" s="544"/>
    </row>
    <row r="32" spans="1:13" s="545" customFormat="1" ht="12.75">
      <c r="A32" s="558" t="s">
        <v>747</v>
      </c>
      <c r="B32" s="559" t="s">
        <v>83</v>
      </c>
      <c r="C32" s="560">
        <v>3440</v>
      </c>
      <c r="D32" s="560">
        <v>327</v>
      </c>
      <c r="E32" s="707">
        <v>3767</v>
      </c>
      <c r="F32" s="544"/>
      <c r="G32" s="544"/>
      <c r="H32" s="544"/>
      <c r="I32" s="544"/>
    </row>
    <row r="33" spans="1:9" s="545" customFormat="1" ht="12.75">
      <c r="A33" s="558" t="s">
        <v>417</v>
      </c>
      <c r="B33" s="559" t="s">
        <v>84</v>
      </c>
      <c r="C33" s="560">
        <v>822</v>
      </c>
      <c r="D33" s="560">
        <v>30</v>
      </c>
      <c r="E33" s="707">
        <v>852</v>
      </c>
      <c r="F33" s="544"/>
      <c r="G33" s="544"/>
      <c r="H33" s="544"/>
      <c r="I33" s="544"/>
    </row>
    <row r="34" spans="1:9" s="545" customFormat="1" ht="12.75">
      <c r="A34" s="558" t="s">
        <v>418</v>
      </c>
      <c r="B34" s="559" t="s">
        <v>85</v>
      </c>
      <c r="C34" s="560">
        <v>239</v>
      </c>
      <c r="D34" s="560">
        <v>3</v>
      </c>
      <c r="E34" s="707">
        <v>242</v>
      </c>
      <c r="F34" s="544"/>
      <c r="G34" s="544"/>
      <c r="H34" s="544"/>
      <c r="I34" s="544"/>
    </row>
    <row r="35" spans="1:9" s="545" customFormat="1" ht="12.75">
      <c r="A35" s="558" t="s">
        <v>419</v>
      </c>
      <c r="B35" s="559" t="s">
        <v>86</v>
      </c>
      <c r="C35" s="560">
        <v>117</v>
      </c>
      <c r="D35" s="560">
        <v>9</v>
      </c>
      <c r="E35" s="707">
        <v>126</v>
      </c>
      <c r="F35" s="544"/>
      <c r="G35" s="544"/>
      <c r="H35" s="544"/>
      <c r="I35" s="544"/>
    </row>
    <row r="36" spans="1:9" s="545" customFormat="1" ht="12.75">
      <c r="A36" s="558" t="s">
        <v>420</v>
      </c>
      <c r="B36" s="559" t="s">
        <v>87</v>
      </c>
      <c r="C36" s="560">
        <v>897</v>
      </c>
      <c r="D36" s="560">
        <v>42</v>
      </c>
      <c r="E36" s="707">
        <v>939</v>
      </c>
      <c r="F36" s="544"/>
      <c r="G36" s="544"/>
      <c r="H36" s="544"/>
      <c r="I36" s="544"/>
    </row>
    <row r="37" spans="1:9" s="545" customFormat="1" ht="12.75">
      <c r="A37" s="558" t="s">
        <v>421</v>
      </c>
      <c r="B37" s="559" t="s">
        <v>88</v>
      </c>
      <c r="C37" s="560">
        <v>606</v>
      </c>
      <c r="D37" s="560">
        <v>18</v>
      </c>
      <c r="E37" s="707">
        <v>624</v>
      </c>
      <c r="F37" s="544"/>
      <c r="G37" s="544"/>
      <c r="H37" s="544"/>
      <c r="I37" s="544"/>
    </row>
    <row r="38" spans="1:9" s="545" customFormat="1" ht="12.75">
      <c r="A38" s="558" t="s">
        <v>422</v>
      </c>
      <c r="B38" s="559" t="s">
        <v>89</v>
      </c>
      <c r="C38" s="560">
        <v>436</v>
      </c>
      <c r="D38" s="560">
        <v>7</v>
      </c>
      <c r="E38" s="707">
        <v>443</v>
      </c>
      <c r="F38" s="544"/>
      <c r="G38" s="544"/>
      <c r="H38" s="544"/>
      <c r="I38" s="544"/>
    </row>
    <row r="39" spans="1:9" s="545" customFormat="1" ht="12.75">
      <c r="A39" s="558" t="s">
        <v>423</v>
      </c>
      <c r="B39" s="559" t="s">
        <v>90</v>
      </c>
      <c r="C39" s="560">
        <v>103</v>
      </c>
      <c r="D39" s="560">
        <v>0</v>
      </c>
      <c r="E39" s="707">
        <v>103</v>
      </c>
      <c r="F39" s="544"/>
      <c r="G39" s="544"/>
      <c r="H39" s="544"/>
      <c r="I39" s="544"/>
    </row>
    <row r="40" spans="1:9" s="545" customFormat="1" ht="12.75">
      <c r="A40" s="558" t="s">
        <v>597</v>
      </c>
      <c r="B40" s="559" t="s">
        <v>91</v>
      </c>
      <c r="C40" s="560">
        <v>303</v>
      </c>
      <c r="D40" s="560">
        <v>8</v>
      </c>
      <c r="E40" s="707">
        <v>311</v>
      </c>
      <c r="F40" s="544"/>
      <c r="G40" s="544"/>
      <c r="H40" s="544"/>
      <c r="I40" s="544"/>
    </row>
    <row r="41" spans="1:9" s="545" customFormat="1" ht="12.75">
      <c r="A41" s="558" t="s">
        <v>598</v>
      </c>
      <c r="B41" s="561" t="s">
        <v>92</v>
      </c>
      <c r="C41" s="560">
        <v>336</v>
      </c>
      <c r="D41" s="560">
        <v>5</v>
      </c>
      <c r="E41" s="707">
        <v>341</v>
      </c>
      <c r="F41" s="544"/>
      <c r="G41" s="544"/>
      <c r="H41" s="544"/>
      <c r="I41" s="544"/>
    </row>
    <row r="42" spans="1:9" s="545" customFormat="1" ht="12.75">
      <c r="A42" s="558" t="s">
        <v>599</v>
      </c>
      <c r="B42" s="562" t="s">
        <v>93</v>
      </c>
      <c r="C42" s="560">
        <v>163</v>
      </c>
      <c r="D42" s="560">
        <v>1</v>
      </c>
      <c r="E42" s="707">
        <v>164</v>
      </c>
      <c r="F42" s="544"/>
      <c r="G42" s="544"/>
      <c r="H42" s="544"/>
      <c r="I42" s="544"/>
    </row>
    <row r="43" spans="1:9" s="545" customFormat="1" ht="12.75">
      <c r="A43" s="558" t="s">
        <v>622</v>
      </c>
      <c r="B43" s="559" t="s">
        <v>94</v>
      </c>
      <c r="C43" s="560">
        <v>3495</v>
      </c>
      <c r="D43" s="560">
        <v>213</v>
      </c>
      <c r="E43" s="707">
        <v>3708</v>
      </c>
      <c r="F43" s="544"/>
      <c r="G43" s="544"/>
      <c r="H43" s="544"/>
      <c r="I43" s="544"/>
    </row>
    <row r="44" spans="1:9" s="545" customFormat="1" ht="12.75">
      <c r="A44" s="558" t="s">
        <v>623</v>
      </c>
      <c r="B44" s="559" t="s">
        <v>95</v>
      </c>
      <c r="C44" s="560">
        <v>1089</v>
      </c>
      <c r="D44" s="560">
        <v>64</v>
      </c>
      <c r="E44" s="707">
        <v>1153</v>
      </c>
      <c r="F44" s="544"/>
      <c r="G44" s="544"/>
      <c r="H44" s="544"/>
      <c r="I44" s="544"/>
    </row>
    <row r="45" spans="1:9" s="545" customFormat="1" ht="12.75">
      <c r="A45" s="558" t="s">
        <v>624</v>
      </c>
      <c r="B45" s="559" t="s">
        <v>96</v>
      </c>
      <c r="C45" s="560">
        <v>1484</v>
      </c>
      <c r="D45" s="560">
        <v>48</v>
      </c>
      <c r="E45" s="707">
        <v>1532</v>
      </c>
      <c r="F45" s="544"/>
      <c r="G45" s="544"/>
      <c r="H45" s="544"/>
      <c r="I45" s="544"/>
    </row>
    <row r="46" spans="1:9" s="545" customFormat="1" ht="12.75">
      <c r="A46" s="558" t="s">
        <v>625</v>
      </c>
      <c r="B46" s="559" t="s">
        <v>212</v>
      </c>
      <c r="C46" s="560">
        <v>1248</v>
      </c>
      <c r="D46" s="560">
        <v>104</v>
      </c>
      <c r="E46" s="707">
        <v>1352</v>
      </c>
      <c r="F46" s="544"/>
      <c r="G46" s="544"/>
      <c r="H46" s="544"/>
      <c r="I46" s="544"/>
    </row>
    <row r="47" spans="1:9" s="545" customFormat="1" ht="12.75">
      <c r="A47" s="558" t="s">
        <v>626</v>
      </c>
      <c r="B47" s="559" t="s">
        <v>97</v>
      </c>
      <c r="C47" s="560">
        <v>1354</v>
      </c>
      <c r="D47" s="560">
        <v>25</v>
      </c>
      <c r="E47" s="707">
        <v>1379</v>
      </c>
      <c r="F47" s="544"/>
      <c r="G47" s="544"/>
      <c r="H47" s="544"/>
      <c r="I47" s="544"/>
    </row>
    <row r="48" spans="1:9" s="545" customFormat="1" ht="12.75">
      <c r="A48" s="558" t="s">
        <v>627</v>
      </c>
      <c r="B48" s="559" t="s">
        <v>98</v>
      </c>
      <c r="C48" s="560">
        <v>595</v>
      </c>
      <c r="D48" s="560">
        <v>18</v>
      </c>
      <c r="E48" s="707">
        <v>613</v>
      </c>
      <c r="F48" s="544"/>
      <c r="G48" s="544"/>
      <c r="H48" s="544"/>
      <c r="I48" s="544"/>
    </row>
    <row r="49" spans="1:12" s="545" customFormat="1" ht="12.75">
      <c r="A49" s="558" t="s">
        <v>748</v>
      </c>
      <c r="B49" s="559" t="s">
        <v>99</v>
      </c>
      <c r="C49" s="560">
        <v>512</v>
      </c>
      <c r="D49" s="560">
        <v>10</v>
      </c>
      <c r="E49" s="707">
        <v>522</v>
      </c>
      <c r="F49" s="544"/>
      <c r="G49" s="544"/>
      <c r="H49" s="544"/>
      <c r="I49" s="544"/>
    </row>
    <row r="50" spans="1:12" s="545" customFormat="1" ht="12.75">
      <c r="A50" s="558" t="s">
        <v>749</v>
      </c>
      <c r="B50" s="559" t="s">
        <v>100</v>
      </c>
      <c r="C50" s="560">
        <v>609</v>
      </c>
      <c r="D50" s="560">
        <v>10</v>
      </c>
      <c r="E50" s="707">
        <v>619</v>
      </c>
      <c r="F50" s="544"/>
      <c r="G50" s="544"/>
      <c r="H50" s="544"/>
      <c r="I50" s="544"/>
    </row>
    <row r="51" spans="1:12" s="545" customFormat="1" ht="12.75">
      <c r="A51" s="558" t="s">
        <v>750</v>
      </c>
      <c r="B51" s="559" t="s">
        <v>101</v>
      </c>
      <c r="C51" s="560">
        <v>653</v>
      </c>
      <c r="D51" s="560">
        <v>18</v>
      </c>
      <c r="E51" s="707">
        <v>671</v>
      </c>
      <c r="F51" s="544"/>
      <c r="G51" s="544"/>
      <c r="H51" s="544"/>
      <c r="I51" s="544"/>
    </row>
    <row r="52" spans="1:12" s="545" customFormat="1" ht="12.75">
      <c r="A52" s="558" t="s">
        <v>751</v>
      </c>
      <c r="B52" s="559" t="s">
        <v>102</v>
      </c>
      <c r="C52" s="560">
        <v>148</v>
      </c>
      <c r="D52" s="560">
        <v>0</v>
      </c>
      <c r="E52" s="707">
        <v>148</v>
      </c>
      <c r="F52" s="544"/>
      <c r="G52" s="544"/>
      <c r="H52" s="544"/>
      <c r="I52" s="544"/>
    </row>
    <row r="53" spans="1:12" s="545" customFormat="1" ht="12.75">
      <c r="A53" s="558" t="s">
        <v>66</v>
      </c>
      <c r="B53" s="559" t="s">
        <v>67</v>
      </c>
      <c r="C53" s="560">
        <v>1295</v>
      </c>
      <c r="D53" s="560">
        <v>62</v>
      </c>
      <c r="E53" s="707">
        <v>1357</v>
      </c>
      <c r="F53" s="544"/>
      <c r="G53" s="544"/>
      <c r="H53" s="544"/>
      <c r="I53" s="544"/>
    </row>
    <row r="54" spans="1:12" s="545" customFormat="1" ht="12.75">
      <c r="A54" s="558" t="s">
        <v>68</v>
      </c>
      <c r="B54" s="559" t="s">
        <v>69</v>
      </c>
      <c r="C54" s="560">
        <v>3658</v>
      </c>
      <c r="D54" s="560">
        <v>315</v>
      </c>
      <c r="E54" s="707">
        <v>3973</v>
      </c>
      <c r="F54" s="544"/>
      <c r="G54" s="544"/>
      <c r="H54" s="544"/>
      <c r="I54" s="544"/>
    </row>
    <row r="55" spans="1:12" s="545" customFormat="1" ht="12.75">
      <c r="A55" s="1678" t="s">
        <v>127</v>
      </c>
      <c r="B55" s="559" t="s">
        <v>70</v>
      </c>
      <c r="C55" s="560">
        <v>43</v>
      </c>
      <c r="D55" s="560">
        <v>5</v>
      </c>
      <c r="E55" s="707">
        <v>48</v>
      </c>
      <c r="F55" s="544"/>
      <c r="G55" s="544"/>
      <c r="H55" s="544"/>
      <c r="I55" s="544"/>
      <c r="K55" s="552"/>
      <c r="L55" s="552"/>
    </row>
    <row r="56" spans="1:12" s="545" customFormat="1" ht="12.75">
      <c r="A56" s="558" t="s">
        <v>71</v>
      </c>
      <c r="B56" s="559" t="s">
        <v>72</v>
      </c>
      <c r="C56" s="560">
        <v>132</v>
      </c>
      <c r="D56" s="560">
        <v>7</v>
      </c>
      <c r="E56" s="707">
        <v>139</v>
      </c>
      <c r="F56" s="544"/>
      <c r="G56" s="544"/>
      <c r="H56" s="544"/>
      <c r="I56" s="544"/>
    </row>
    <row r="57" spans="1:12" s="545" customFormat="1" ht="12.75">
      <c r="A57" s="558" t="s">
        <v>73</v>
      </c>
      <c r="B57" s="559" t="s">
        <v>74</v>
      </c>
      <c r="C57" s="560">
        <v>2503</v>
      </c>
      <c r="D57" s="560">
        <v>242</v>
      </c>
      <c r="E57" s="707">
        <v>2745</v>
      </c>
      <c r="F57" s="544"/>
      <c r="G57" s="544"/>
      <c r="H57" s="544"/>
      <c r="I57" s="544"/>
    </row>
    <row r="58" spans="1:12" s="545" customFormat="1" ht="12.75">
      <c r="A58" s="1678" t="s">
        <v>1009</v>
      </c>
      <c r="B58" s="559" t="s">
        <v>75</v>
      </c>
      <c r="C58" s="560">
        <v>511</v>
      </c>
      <c r="D58" s="560">
        <v>26</v>
      </c>
      <c r="E58" s="707">
        <v>537</v>
      </c>
      <c r="F58" s="544"/>
      <c r="G58" s="544"/>
      <c r="H58" s="544"/>
      <c r="I58" s="544"/>
    </row>
    <row r="59" spans="1:12" s="545" customFormat="1" ht="12.75">
      <c r="A59" s="1678" t="s">
        <v>1119</v>
      </c>
      <c r="B59" s="559" t="s">
        <v>76</v>
      </c>
      <c r="C59" s="560">
        <v>32</v>
      </c>
      <c r="D59" s="560">
        <v>6</v>
      </c>
      <c r="E59" s="707">
        <v>38</v>
      </c>
      <c r="F59" s="544"/>
      <c r="G59" s="544"/>
      <c r="H59" s="544"/>
      <c r="I59" s="544"/>
    </row>
    <row r="60" spans="1:12" s="545" customFormat="1" ht="12.75">
      <c r="A60" s="1678" t="s">
        <v>369</v>
      </c>
      <c r="B60" s="559" t="s">
        <v>209</v>
      </c>
      <c r="C60" s="560">
        <v>240</v>
      </c>
      <c r="D60" s="560">
        <v>4</v>
      </c>
      <c r="E60" s="707">
        <v>244</v>
      </c>
      <c r="F60" s="544"/>
      <c r="G60" s="544"/>
      <c r="H60" s="544"/>
      <c r="I60" s="544"/>
    </row>
    <row r="61" spans="1:12" s="545" customFormat="1" ht="12.75">
      <c r="A61" s="1678" t="s">
        <v>370</v>
      </c>
      <c r="B61" s="559" t="s">
        <v>210</v>
      </c>
      <c r="C61" s="560">
        <v>426</v>
      </c>
      <c r="D61" s="560">
        <v>2</v>
      </c>
      <c r="E61" s="707">
        <v>428</v>
      </c>
      <c r="F61" s="544"/>
      <c r="G61" s="544"/>
      <c r="H61" s="544"/>
      <c r="I61" s="544"/>
    </row>
    <row r="62" spans="1:12" s="545" customFormat="1" ht="12.75">
      <c r="A62" s="1678" t="s">
        <v>371</v>
      </c>
      <c r="B62" s="559" t="s">
        <v>211</v>
      </c>
      <c r="C62" s="560">
        <v>440</v>
      </c>
      <c r="D62" s="560">
        <v>9</v>
      </c>
      <c r="E62" s="708">
        <v>449</v>
      </c>
      <c r="F62" s="544"/>
      <c r="G62" s="544"/>
      <c r="H62" s="544"/>
      <c r="I62" s="544"/>
    </row>
    <row r="63" spans="1:12" s="545" customFormat="1" ht="12.75">
      <c r="A63" s="671"/>
      <c r="B63" s="672"/>
      <c r="C63" s="560"/>
      <c r="D63" s="560"/>
      <c r="E63" s="708"/>
      <c r="F63" s="544"/>
      <c r="G63" s="544"/>
      <c r="H63" s="544"/>
      <c r="I63" s="544"/>
    </row>
    <row r="64" spans="1:12" s="545" customFormat="1" ht="12.75">
      <c r="A64" s="671"/>
      <c r="B64" s="673" t="s">
        <v>921</v>
      </c>
      <c r="C64" s="560">
        <v>27171</v>
      </c>
      <c r="D64" s="560">
        <v>2104</v>
      </c>
      <c r="E64" s="708">
        <v>29275</v>
      </c>
      <c r="F64" s="544"/>
      <c r="G64" s="544"/>
      <c r="H64" s="544"/>
      <c r="I64" s="544"/>
    </row>
    <row r="65" spans="1:175" ht="12.75">
      <c r="A65" s="1988" t="s">
        <v>863</v>
      </c>
      <c r="B65" s="1989"/>
      <c r="C65" s="1679">
        <v>92353</v>
      </c>
      <c r="D65" s="1679">
        <v>8048</v>
      </c>
      <c r="E65" s="1680">
        <v>100401</v>
      </c>
      <c r="F65" s="544"/>
      <c r="G65" s="544"/>
      <c r="H65" s="544"/>
      <c r="I65" s="544"/>
      <c r="J65" s="545"/>
      <c r="K65" s="545"/>
      <c r="L65" s="545"/>
      <c r="M65" s="545"/>
      <c r="N65" s="545"/>
      <c r="O65" s="545"/>
      <c r="P65" s="545"/>
      <c r="Q65" s="545"/>
      <c r="R65" s="545"/>
      <c r="S65" s="545"/>
      <c r="T65" s="545"/>
      <c r="U65" s="545"/>
      <c r="V65" s="545"/>
      <c r="W65" s="545"/>
      <c r="X65" s="545"/>
      <c r="Y65" s="545"/>
      <c r="Z65" s="545"/>
      <c r="AA65" s="545"/>
      <c r="AB65" s="545"/>
      <c r="AC65" s="545"/>
      <c r="AD65" s="545"/>
      <c r="AE65" s="545"/>
      <c r="AF65" s="545"/>
      <c r="AG65" s="545"/>
      <c r="AH65" s="545"/>
      <c r="AI65" s="545"/>
      <c r="AJ65" s="545"/>
      <c r="AK65" s="545"/>
      <c r="AL65" s="545"/>
      <c r="AM65" s="545"/>
      <c r="AN65" s="545"/>
      <c r="AO65" s="545"/>
      <c r="AP65" s="545"/>
      <c r="AQ65" s="545"/>
      <c r="AR65" s="545"/>
      <c r="AS65" s="545"/>
      <c r="AT65" s="545"/>
      <c r="AU65" s="545"/>
      <c r="AV65" s="545"/>
      <c r="AW65" s="545"/>
      <c r="AX65" s="545"/>
      <c r="AY65" s="545"/>
      <c r="AZ65" s="545"/>
      <c r="BA65" s="545"/>
      <c r="BB65" s="545"/>
      <c r="BC65" s="545"/>
      <c r="BD65" s="545"/>
      <c r="BE65" s="545"/>
      <c r="BF65" s="545"/>
      <c r="BG65" s="545"/>
      <c r="BH65" s="545"/>
      <c r="BI65" s="545"/>
      <c r="BJ65" s="545"/>
      <c r="BK65" s="545"/>
      <c r="BL65" s="545"/>
      <c r="BM65" s="545"/>
      <c r="BN65" s="545"/>
      <c r="BO65" s="545"/>
      <c r="BP65" s="545"/>
      <c r="BQ65" s="545"/>
      <c r="BR65" s="545"/>
      <c r="BS65" s="545"/>
      <c r="BT65" s="545"/>
      <c r="BU65" s="545"/>
      <c r="BV65" s="545"/>
      <c r="BW65" s="545"/>
      <c r="BX65" s="545"/>
      <c r="BY65" s="545"/>
      <c r="BZ65" s="545"/>
      <c r="CA65" s="545"/>
      <c r="CB65" s="545"/>
      <c r="CC65" s="545"/>
      <c r="CD65" s="545"/>
      <c r="CE65" s="545"/>
      <c r="CF65" s="545"/>
      <c r="CG65" s="545"/>
      <c r="CH65" s="545"/>
      <c r="CI65" s="545"/>
      <c r="CJ65" s="545"/>
      <c r="CK65" s="545"/>
      <c r="CL65" s="545"/>
      <c r="CM65" s="545"/>
      <c r="CN65" s="545"/>
      <c r="CO65" s="545"/>
      <c r="CP65" s="545"/>
      <c r="CQ65" s="545"/>
      <c r="CR65" s="545"/>
      <c r="CS65" s="545"/>
      <c r="CT65" s="545"/>
      <c r="CU65" s="545"/>
      <c r="CV65" s="545"/>
      <c r="CW65" s="545"/>
      <c r="CX65" s="545"/>
      <c r="CY65" s="545"/>
      <c r="CZ65" s="545"/>
      <c r="DA65" s="545"/>
      <c r="DB65" s="545"/>
      <c r="DC65" s="545"/>
      <c r="DD65" s="545"/>
      <c r="DE65" s="545"/>
      <c r="DF65" s="545"/>
      <c r="DG65" s="545"/>
      <c r="DH65" s="545"/>
      <c r="DI65" s="545"/>
      <c r="DJ65" s="545"/>
      <c r="DK65" s="545"/>
      <c r="DL65" s="545"/>
      <c r="DM65" s="545"/>
      <c r="DN65" s="545"/>
      <c r="DO65" s="545"/>
      <c r="DP65" s="545"/>
      <c r="DQ65" s="545"/>
      <c r="DR65" s="545"/>
      <c r="DS65" s="545"/>
      <c r="DT65" s="545"/>
      <c r="DU65" s="545"/>
      <c r="DV65" s="545"/>
      <c r="DW65" s="545"/>
      <c r="DX65" s="545"/>
      <c r="DY65" s="545"/>
      <c r="DZ65" s="545"/>
      <c r="EA65" s="545"/>
      <c r="EB65" s="545"/>
      <c r="EC65" s="545"/>
      <c r="ED65" s="545"/>
      <c r="EE65" s="545"/>
      <c r="EF65" s="545"/>
      <c r="EG65" s="545"/>
      <c r="EH65" s="545"/>
      <c r="EI65" s="545"/>
      <c r="EJ65" s="545"/>
      <c r="EK65" s="545"/>
      <c r="EL65" s="545"/>
      <c r="EM65" s="545"/>
      <c r="EN65" s="545"/>
      <c r="EO65" s="545"/>
      <c r="EP65" s="545"/>
      <c r="EQ65" s="545"/>
      <c r="ER65" s="545"/>
      <c r="ES65" s="545"/>
      <c r="ET65" s="545"/>
      <c r="EU65" s="545"/>
      <c r="EV65" s="545"/>
      <c r="EW65" s="545"/>
      <c r="EX65" s="545"/>
      <c r="EY65" s="545"/>
      <c r="EZ65" s="545"/>
      <c r="FA65" s="545"/>
      <c r="FB65" s="545"/>
      <c r="FC65" s="545"/>
      <c r="FD65" s="545"/>
      <c r="FE65" s="545"/>
      <c r="FF65" s="545"/>
      <c r="FG65" s="545"/>
      <c r="FH65" s="545"/>
      <c r="FI65" s="545"/>
      <c r="FJ65" s="545"/>
      <c r="FK65" s="545"/>
      <c r="FL65" s="545"/>
      <c r="FM65" s="545"/>
      <c r="FN65" s="545"/>
      <c r="FO65" s="545"/>
      <c r="FP65" s="545"/>
      <c r="FQ65" s="545"/>
      <c r="FR65" s="545"/>
      <c r="FS65" s="545"/>
    </row>
    <row r="66" spans="1:175" ht="12.75">
      <c r="A66" s="659" t="s">
        <v>1162</v>
      </c>
      <c r="B66" s="555"/>
      <c r="C66" s="555"/>
      <c r="D66" s="555"/>
      <c r="E66" s="553"/>
      <c r="F66" s="553"/>
      <c r="G66" s="544"/>
      <c r="H66" s="544"/>
      <c r="I66" s="544"/>
      <c r="J66" s="545"/>
      <c r="K66" s="545"/>
      <c r="L66" s="545"/>
      <c r="M66" s="545"/>
      <c r="N66" s="545"/>
      <c r="O66" s="545"/>
      <c r="P66" s="545"/>
      <c r="Q66" s="545"/>
      <c r="R66" s="545"/>
      <c r="S66" s="545"/>
      <c r="T66" s="545"/>
      <c r="U66" s="545"/>
      <c r="V66" s="545"/>
      <c r="W66" s="545"/>
      <c r="X66" s="545"/>
      <c r="Y66" s="545"/>
      <c r="Z66" s="545"/>
      <c r="AA66" s="545"/>
      <c r="AB66" s="545"/>
      <c r="AC66" s="545"/>
      <c r="AD66" s="545"/>
      <c r="AE66" s="545"/>
      <c r="AF66" s="545"/>
      <c r="AG66" s="545"/>
      <c r="AH66" s="545"/>
      <c r="AI66" s="545"/>
      <c r="AJ66" s="545"/>
      <c r="AK66" s="545"/>
      <c r="AL66" s="545"/>
      <c r="AM66" s="545"/>
      <c r="AN66" s="545"/>
      <c r="AO66" s="545"/>
      <c r="AP66" s="545"/>
      <c r="AQ66" s="545"/>
      <c r="AR66" s="545"/>
      <c r="AS66" s="545"/>
      <c r="AT66" s="545"/>
      <c r="AU66" s="545"/>
      <c r="AV66" s="545"/>
      <c r="AW66" s="545"/>
      <c r="AX66" s="545"/>
      <c r="AY66" s="545"/>
      <c r="AZ66" s="545"/>
      <c r="BA66" s="545"/>
      <c r="BB66" s="545"/>
      <c r="BC66" s="545"/>
      <c r="BD66" s="545"/>
      <c r="BE66" s="545"/>
      <c r="BF66" s="545"/>
      <c r="BG66" s="545"/>
      <c r="BH66" s="545"/>
      <c r="BI66" s="545"/>
      <c r="BJ66" s="545"/>
      <c r="BK66" s="545"/>
      <c r="BL66" s="545"/>
      <c r="BM66" s="545"/>
      <c r="BN66" s="545"/>
      <c r="BO66" s="545"/>
      <c r="BP66" s="545"/>
      <c r="BQ66" s="545"/>
      <c r="BR66" s="545"/>
      <c r="BS66" s="545"/>
      <c r="BT66" s="545"/>
      <c r="BU66" s="545"/>
      <c r="BV66" s="545"/>
      <c r="BW66" s="545"/>
      <c r="BX66" s="545"/>
      <c r="BY66" s="545"/>
      <c r="BZ66" s="545"/>
      <c r="CA66" s="545"/>
      <c r="CB66" s="545"/>
      <c r="CC66" s="545"/>
      <c r="CD66" s="545"/>
      <c r="CE66" s="545"/>
      <c r="CF66" s="545"/>
      <c r="CG66" s="545"/>
      <c r="CH66" s="545"/>
      <c r="CI66" s="545"/>
      <c r="CJ66" s="545"/>
      <c r="CK66" s="545"/>
      <c r="CL66" s="545"/>
      <c r="CM66" s="545"/>
      <c r="CN66" s="545"/>
      <c r="CO66" s="545"/>
      <c r="CP66" s="545"/>
      <c r="CQ66" s="545"/>
      <c r="CR66" s="545"/>
      <c r="CS66" s="545"/>
      <c r="CT66" s="545"/>
      <c r="CU66" s="545"/>
      <c r="CV66" s="545"/>
      <c r="CW66" s="545"/>
      <c r="CX66" s="545"/>
      <c r="CY66" s="545"/>
      <c r="CZ66" s="545"/>
      <c r="DA66" s="545"/>
      <c r="DB66" s="545"/>
      <c r="DC66" s="545"/>
      <c r="DD66" s="545"/>
      <c r="DE66" s="545"/>
      <c r="DF66" s="545"/>
      <c r="DG66" s="545"/>
      <c r="DH66" s="545"/>
      <c r="DI66" s="545"/>
      <c r="DJ66" s="545"/>
      <c r="DK66" s="545"/>
      <c r="DL66" s="545"/>
      <c r="DM66" s="545"/>
      <c r="DN66" s="545"/>
      <c r="DO66" s="545"/>
      <c r="DP66" s="545"/>
      <c r="DQ66" s="545"/>
      <c r="DR66" s="545"/>
      <c r="DS66" s="545"/>
      <c r="DT66" s="545"/>
      <c r="DU66" s="545"/>
      <c r="DV66" s="545"/>
      <c r="DW66" s="545"/>
      <c r="DX66" s="545"/>
      <c r="DY66" s="545"/>
      <c r="DZ66" s="545"/>
      <c r="EA66" s="545"/>
      <c r="EB66" s="545"/>
      <c r="EC66" s="545"/>
      <c r="ED66" s="545"/>
      <c r="EE66" s="545"/>
      <c r="EF66" s="545"/>
      <c r="EG66" s="545"/>
      <c r="EH66" s="545"/>
      <c r="EI66" s="545"/>
      <c r="EJ66" s="545"/>
      <c r="EK66" s="545"/>
      <c r="EL66" s="545"/>
      <c r="EM66" s="545"/>
      <c r="EN66" s="545"/>
      <c r="EO66" s="545"/>
      <c r="EP66" s="545"/>
      <c r="EQ66" s="545"/>
      <c r="ER66" s="545"/>
      <c r="ES66" s="545"/>
      <c r="ET66" s="545"/>
      <c r="EU66" s="545"/>
      <c r="EV66" s="545"/>
      <c r="EW66" s="545"/>
      <c r="EX66" s="545"/>
      <c r="EY66" s="545"/>
      <c r="EZ66" s="545"/>
      <c r="FA66" s="545"/>
      <c r="FB66" s="545"/>
      <c r="FC66" s="545"/>
      <c r="FD66" s="545"/>
      <c r="FE66" s="545"/>
      <c r="FF66" s="545"/>
      <c r="FG66" s="545"/>
      <c r="FH66" s="545"/>
      <c r="FI66" s="545"/>
      <c r="FJ66" s="545"/>
      <c r="FK66" s="545"/>
      <c r="FL66" s="545"/>
      <c r="FM66" s="545"/>
      <c r="FN66" s="545"/>
      <c r="FO66" s="545"/>
      <c r="FP66" s="545"/>
      <c r="FQ66" s="545"/>
      <c r="FR66" s="545"/>
      <c r="FS66" s="545"/>
    </row>
    <row r="67" spans="1:175" ht="12.75">
      <c r="A67" s="1499"/>
      <c r="B67" s="555"/>
      <c r="C67" s="555"/>
      <c r="D67" s="555"/>
      <c r="E67" s="553"/>
      <c r="F67" s="553"/>
      <c r="G67" s="544"/>
      <c r="H67" s="544"/>
      <c r="I67" s="544"/>
      <c r="J67" s="545"/>
      <c r="K67" s="545"/>
      <c r="L67" s="545"/>
      <c r="M67" s="545"/>
      <c r="N67" s="545"/>
      <c r="O67" s="545"/>
      <c r="P67" s="545"/>
      <c r="Q67" s="545"/>
      <c r="R67" s="545"/>
      <c r="S67" s="545"/>
      <c r="T67" s="545"/>
      <c r="U67" s="545"/>
      <c r="V67" s="545"/>
      <c r="W67" s="545"/>
      <c r="X67" s="545"/>
      <c r="Y67" s="545"/>
      <c r="Z67" s="545"/>
      <c r="AA67" s="545"/>
      <c r="AB67" s="545"/>
      <c r="AC67" s="545"/>
      <c r="AD67" s="545"/>
      <c r="AE67" s="545"/>
      <c r="AF67" s="545"/>
      <c r="AG67" s="545"/>
      <c r="AH67" s="545"/>
      <c r="AI67" s="545"/>
      <c r="AJ67" s="545"/>
      <c r="AK67" s="545"/>
      <c r="AL67" s="545"/>
      <c r="AM67" s="545"/>
      <c r="AN67" s="545"/>
      <c r="AO67" s="545"/>
      <c r="AP67" s="545"/>
      <c r="AQ67" s="545"/>
      <c r="AR67" s="545"/>
      <c r="AS67" s="545"/>
      <c r="AT67" s="545"/>
      <c r="AU67" s="545"/>
      <c r="AV67" s="545"/>
      <c r="AW67" s="545"/>
      <c r="AX67" s="545"/>
      <c r="AY67" s="545"/>
      <c r="AZ67" s="545"/>
      <c r="BA67" s="545"/>
      <c r="BB67" s="545"/>
      <c r="BC67" s="545"/>
      <c r="BD67" s="545"/>
      <c r="BE67" s="545"/>
      <c r="BF67" s="545"/>
      <c r="BG67" s="545"/>
      <c r="BH67" s="545"/>
      <c r="BI67" s="545"/>
      <c r="BJ67" s="545"/>
      <c r="BK67" s="545"/>
      <c r="BL67" s="545"/>
      <c r="BM67" s="545"/>
      <c r="BN67" s="545"/>
      <c r="BO67" s="545"/>
      <c r="BP67" s="545"/>
      <c r="BQ67" s="545"/>
      <c r="BR67" s="545"/>
      <c r="BS67" s="545"/>
      <c r="BT67" s="545"/>
      <c r="BU67" s="545"/>
      <c r="BV67" s="545"/>
      <c r="BW67" s="545"/>
      <c r="BX67" s="545"/>
      <c r="BY67" s="545"/>
      <c r="BZ67" s="545"/>
      <c r="CA67" s="545"/>
      <c r="CB67" s="545"/>
      <c r="CC67" s="545"/>
      <c r="CD67" s="545"/>
      <c r="CE67" s="545"/>
      <c r="CF67" s="545"/>
      <c r="CG67" s="545"/>
      <c r="CH67" s="545"/>
      <c r="CI67" s="545"/>
      <c r="CJ67" s="545"/>
      <c r="CK67" s="545"/>
      <c r="CL67" s="545"/>
      <c r="CM67" s="545"/>
      <c r="CN67" s="545"/>
      <c r="CO67" s="545"/>
      <c r="CP67" s="545"/>
      <c r="CQ67" s="545"/>
      <c r="CR67" s="545"/>
      <c r="CS67" s="545"/>
      <c r="CT67" s="545"/>
      <c r="CU67" s="545"/>
      <c r="CV67" s="545"/>
      <c r="CW67" s="545"/>
      <c r="CX67" s="545"/>
      <c r="CY67" s="545"/>
      <c r="CZ67" s="545"/>
      <c r="DA67" s="545"/>
      <c r="DB67" s="545"/>
      <c r="DC67" s="545"/>
      <c r="DD67" s="545"/>
      <c r="DE67" s="545"/>
      <c r="DF67" s="545"/>
      <c r="DG67" s="545"/>
      <c r="DH67" s="545"/>
      <c r="DI67" s="545"/>
      <c r="DJ67" s="545"/>
      <c r="DK67" s="545"/>
      <c r="DL67" s="545"/>
      <c r="DM67" s="545"/>
      <c r="DN67" s="545"/>
      <c r="DO67" s="545"/>
      <c r="DP67" s="545"/>
      <c r="DQ67" s="545"/>
      <c r="DR67" s="545"/>
      <c r="DS67" s="545"/>
      <c r="DT67" s="545"/>
      <c r="DU67" s="545"/>
      <c r="DV67" s="545"/>
      <c r="DW67" s="545"/>
      <c r="DX67" s="545"/>
      <c r="DY67" s="545"/>
      <c r="DZ67" s="545"/>
      <c r="EA67" s="545"/>
      <c r="EB67" s="545"/>
      <c r="EC67" s="545"/>
      <c r="ED67" s="545"/>
      <c r="EE67" s="545"/>
    </row>
    <row r="68" spans="1:175" ht="12.75">
      <c r="A68" s="555"/>
      <c r="B68" s="555"/>
      <c r="C68" s="555"/>
      <c r="D68" s="555"/>
      <c r="E68" s="553"/>
      <c r="F68" s="553"/>
      <c r="G68" s="544"/>
      <c r="H68" s="544"/>
      <c r="I68" s="544"/>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5"/>
      <c r="AN68" s="545"/>
      <c r="AO68" s="545"/>
      <c r="AP68" s="545"/>
      <c r="AQ68" s="545"/>
      <c r="AR68" s="545"/>
      <c r="AS68" s="545"/>
      <c r="AT68" s="545"/>
      <c r="AU68" s="545"/>
      <c r="AV68" s="545"/>
      <c r="AW68" s="545"/>
      <c r="AX68" s="545"/>
      <c r="AY68" s="545"/>
      <c r="AZ68" s="545"/>
      <c r="BA68" s="545"/>
      <c r="BB68" s="545"/>
      <c r="BC68" s="545"/>
      <c r="BD68" s="545"/>
      <c r="BE68" s="545"/>
      <c r="BF68" s="545"/>
      <c r="BG68" s="545"/>
      <c r="BH68" s="545"/>
      <c r="BI68" s="545"/>
      <c r="BJ68" s="545"/>
      <c r="BK68" s="545"/>
      <c r="BL68" s="545"/>
      <c r="BM68" s="545"/>
      <c r="BN68" s="545"/>
      <c r="BO68" s="545"/>
      <c r="BP68" s="545"/>
      <c r="BQ68" s="545"/>
      <c r="BR68" s="545"/>
      <c r="BS68" s="545"/>
      <c r="BT68" s="545"/>
      <c r="BU68" s="545"/>
      <c r="BV68" s="545"/>
      <c r="BW68" s="545"/>
      <c r="BX68" s="545"/>
      <c r="BY68" s="545"/>
      <c r="BZ68" s="545"/>
      <c r="CA68" s="545"/>
      <c r="CB68" s="545"/>
      <c r="CC68" s="545"/>
      <c r="CD68" s="545"/>
      <c r="CE68" s="545"/>
      <c r="CF68" s="545"/>
      <c r="CG68" s="545"/>
      <c r="CH68" s="545"/>
      <c r="CI68" s="545"/>
      <c r="CJ68" s="545"/>
      <c r="CK68" s="545"/>
      <c r="CL68" s="545"/>
      <c r="CM68" s="545"/>
      <c r="CN68" s="545"/>
      <c r="CO68" s="545"/>
      <c r="CP68" s="545"/>
      <c r="CQ68" s="545"/>
      <c r="CR68" s="545"/>
      <c r="CS68" s="545"/>
      <c r="CT68" s="545"/>
      <c r="CU68" s="545"/>
      <c r="CV68" s="545"/>
      <c r="CW68" s="545"/>
      <c r="CX68" s="545"/>
      <c r="CY68" s="545"/>
      <c r="CZ68" s="545"/>
      <c r="DA68" s="545"/>
      <c r="DB68" s="545"/>
      <c r="DC68" s="545"/>
      <c r="DD68" s="545"/>
      <c r="DE68" s="545"/>
      <c r="DF68" s="545"/>
      <c r="DG68" s="545"/>
      <c r="DH68" s="545"/>
      <c r="DI68" s="545"/>
      <c r="DJ68" s="545"/>
      <c r="DK68" s="545"/>
      <c r="DL68" s="545"/>
      <c r="DM68" s="545"/>
      <c r="DN68" s="545"/>
      <c r="DO68" s="545"/>
      <c r="DP68" s="545"/>
      <c r="DQ68" s="545"/>
      <c r="DR68" s="545"/>
      <c r="DS68" s="545"/>
      <c r="DT68" s="545"/>
      <c r="DU68" s="545"/>
      <c r="DV68" s="545"/>
      <c r="DW68" s="545"/>
      <c r="DX68" s="545"/>
      <c r="DY68" s="545"/>
      <c r="DZ68" s="545"/>
      <c r="EA68" s="545"/>
      <c r="EB68" s="545"/>
      <c r="EC68" s="545"/>
      <c r="ED68" s="545"/>
      <c r="EE68" s="545"/>
    </row>
    <row r="69" spans="1:175" ht="12.75">
      <c r="A69" s="555"/>
      <c r="B69" s="555"/>
      <c r="C69" s="555"/>
      <c r="D69" s="555"/>
      <c r="E69" s="553"/>
      <c r="F69" s="553"/>
      <c r="G69" s="544"/>
      <c r="H69" s="544"/>
      <c r="I69" s="544"/>
      <c r="J69" s="545"/>
      <c r="K69" s="545"/>
      <c r="L69" s="545"/>
      <c r="M69" s="545"/>
      <c r="N69" s="545"/>
      <c r="O69" s="545"/>
      <c r="P69" s="545"/>
      <c r="Q69" s="545"/>
      <c r="R69" s="545"/>
      <c r="S69" s="545"/>
      <c r="T69" s="545"/>
      <c r="U69" s="545"/>
      <c r="V69" s="545"/>
      <c r="W69" s="545"/>
      <c r="X69" s="545"/>
      <c r="Y69" s="545"/>
      <c r="Z69" s="545"/>
      <c r="AA69" s="545"/>
      <c r="AB69" s="545"/>
      <c r="AC69" s="545"/>
      <c r="AD69" s="545"/>
      <c r="AE69" s="545"/>
      <c r="AF69" s="545"/>
      <c r="AG69" s="545"/>
      <c r="AH69" s="545"/>
      <c r="AI69" s="545"/>
      <c r="AJ69" s="545"/>
      <c r="AK69" s="545"/>
      <c r="AL69" s="545"/>
      <c r="AM69" s="545"/>
      <c r="AN69" s="545"/>
      <c r="AO69" s="545"/>
      <c r="AP69" s="545"/>
      <c r="AQ69" s="545"/>
      <c r="AR69" s="545"/>
      <c r="AS69" s="545"/>
      <c r="AT69" s="545"/>
      <c r="AU69" s="545"/>
      <c r="AV69" s="545"/>
      <c r="AW69" s="545"/>
      <c r="AX69" s="545"/>
      <c r="AY69" s="545"/>
      <c r="AZ69" s="545"/>
      <c r="BA69" s="545"/>
      <c r="BB69" s="545"/>
      <c r="BC69" s="545"/>
      <c r="BD69" s="545"/>
      <c r="BE69" s="545"/>
      <c r="BF69" s="545"/>
      <c r="BG69" s="545"/>
      <c r="BH69" s="545"/>
      <c r="BI69" s="545"/>
      <c r="BJ69" s="545"/>
      <c r="BK69" s="545"/>
      <c r="BL69" s="545"/>
      <c r="BM69" s="545"/>
      <c r="BN69" s="545"/>
      <c r="BO69" s="545"/>
      <c r="BP69" s="545"/>
      <c r="BQ69" s="545"/>
      <c r="BR69" s="545"/>
      <c r="BS69" s="545"/>
      <c r="BT69" s="545"/>
      <c r="BU69" s="545"/>
      <c r="BV69" s="545"/>
      <c r="BW69" s="545"/>
      <c r="BX69" s="545"/>
      <c r="BY69" s="545"/>
      <c r="BZ69" s="545"/>
      <c r="CA69" s="545"/>
      <c r="CB69" s="545"/>
      <c r="CC69" s="545"/>
      <c r="CD69" s="545"/>
      <c r="CE69" s="545"/>
      <c r="CF69" s="545"/>
      <c r="CG69" s="545"/>
      <c r="CH69" s="545"/>
      <c r="CI69" s="545"/>
      <c r="CJ69" s="545"/>
      <c r="CK69" s="545"/>
      <c r="CL69" s="545"/>
      <c r="CM69" s="545"/>
      <c r="CN69" s="545"/>
      <c r="CO69" s="545"/>
      <c r="CP69" s="545"/>
      <c r="CQ69" s="545"/>
      <c r="CR69" s="545"/>
      <c r="CS69" s="545"/>
      <c r="CT69" s="545"/>
      <c r="CU69" s="545"/>
      <c r="CV69" s="545"/>
      <c r="CW69" s="545"/>
      <c r="CX69" s="545"/>
      <c r="CY69" s="545"/>
      <c r="CZ69" s="545"/>
      <c r="DA69" s="545"/>
      <c r="DB69" s="545"/>
      <c r="DC69" s="545"/>
      <c r="DD69" s="545"/>
      <c r="DE69" s="545"/>
      <c r="DF69" s="545"/>
      <c r="DG69" s="545"/>
      <c r="DH69" s="545"/>
      <c r="DI69" s="545"/>
      <c r="DJ69" s="545"/>
      <c r="DK69" s="545"/>
      <c r="DL69" s="545"/>
      <c r="DM69" s="545"/>
      <c r="DN69" s="545"/>
      <c r="DO69" s="545"/>
      <c r="DP69" s="545"/>
      <c r="DQ69" s="545"/>
      <c r="DR69" s="545"/>
      <c r="DS69" s="545"/>
      <c r="DT69" s="545"/>
      <c r="DU69" s="545"/>
      <c r="DV69" s="545"/>
      <c r="DW69" s="545"/>
      <c r="DX69" s="545"/>
      <c r="DY69" s="545"/>
      <c r="DZ69" s="545"/>
      <c r="EA69" s="545"/>
      <c r="EB69" s="545"/>
      <c r="EC69" s="545"/>
      <c r="ED69" s="545"/>
      <c r="EE69" s="545"/>
    </row>
    <row r="70" spans="1:175" ht="12.75">
      <c r="E70" s="553"/>
      <c r="F70" s="553"/>
      <c r="G70" s="544"/>
      <c r="H70" s="544"/>
      <c r="I70" s="544"/>
      <c r="J70" s="545"/>
      <c r="K70" s="545"/>
      <c r="L70" s="545"/>
      <c r="M70" s="545"/>
      <c r="N70" s="545"/>
      <c r="O70" s="545"/>
      <c r="P70" s="545"/>
      <c r="Q70" s="545"/>
      <c r="R70" s="545"/>
      <c r="S70" s="545"/>
      <c r="T70" s="545"/>
      <c r="U70" s="545"/>
      <c r="V70" s="545"/>
      <c r="W70" s="545"/>
      <c r="X70" s="545"/>
      <c r="Y70" s="545"/>
      <c r="Z70" s="545"/>
      <c r="AA70" s="545"/>
      <c r="AB70" s="545"/>
      <c r="AC70" s="545"/>
      <c r="AD70" s="545"/>
      <c r="AE70" s="545"/>
      <c r="AF70" s="545"/>
      <c r="AG70" s="545"/>
      <c r="AH70" s="545"/>
      <c r="AI70" s="545"/>
      <c r="AJ70" s="545"/>
      <c r="AK70" s="545"/>
      <c r="AL70" s="545"/>
      <c r="AM70" s="545"/>
      <c r="AN70" s="545"/>
      <c r="AO70" s="545"/>
      <c r="AP70" s="545"/>
      <c r="AQ70" s="545"/>
      <c r="AR70" s="545"/>
      <c r="AS70" s="545"/>
      <c r="AT70" s="545"/>
      <c r="AU70" s="545"/>
      <c r="AV70" s="545"/>
      <c r="AW70" s="545"/>
      <c r="AX70" s="545"/>
      <c r="AY70" s="545"/>
      <c r="AZ70" s="545"/>
      <c r="BA70" s="545"/>
      <c r="BB70" s="545"/>
      <c r="BC70" s="545"/>
      <c r="BD70" s="545"/>
      <c r="BE70" s="545"/>
      <c r="BF70" s="545"/>
      <c r="BG70" s="545"/>
      <c r="BH70" s="545"/>
      <c r="BI70" s="545"/>
      <c r="BJ70" s="545"/>
      <c r="BK70" s="545"/>
      <c r="BL70" s="545"/>
      <c r="BM70" s="545"/>
      <c r="BN70" s="545"/>
      <c r="BO70" s="545"/>
      <c r="BP70" s="545"/>
      <c r="BQ70" s="545"/>
      <c r="BR70" s="545"/>
      <c r="BS70" s="545"/>
      <c r="BT70" s="545"/>
      <c r="BU70" s="545"/>
      <c r="BV70" s="545"/>
      <c r="BW70" s="545"/>
      <c r="BX70" s="545"/>
      <c r="BY70" s="545"/>
      <c r="BZ70" s="545"/>
      <c r="CA70" s="545"/>
      <c r="CB70" s="545"/>
      <c r="CC70" s="545"/>
      <c r="CD70" s="545"/>
      <c r="CE70" s="545"/>
      <c r="CF70" s="545"/>
      <c r="CG70" s="545"/>
      <c r="CH70" s="545"/>
      <c r="CI70" s="545"/>
      <c r="CJ70" s="545"/>
      <c r="CK70" s="545"/>
      <c r="CL70" s="545"/>
      <c r="CM70" s="545"/>
      <c r="CN70" s="545"/>
      <c r="CO70" s="545"/>
      <c r="CP70" s="545"/>
      <c r="CQ70" s="545"/>
      <c r="CR70" s="545"/>
      <c r="CS70" s="545"/>
      <c r="CT70" s="545"/>
      <c r="CU70" s="545"/>
      <c r="CV70" s="545"/>
      <c r="CW70" s="545"/>
      <c r="CX70" s="545"/>
      <c r="CY70" s="545"/>
      <c r="CZ70" s="545"/>
      <c r="DA70" s="545"/>
      <c r="DB70" s="545"/>
      <c r="DC70" s="545"/>
      <c r="DD70" s="545"/>
      <c r="DE70" s="545"/>
      <c r="DF70" s="545"/>
      <c r="DG70" s="545"/>
      <c r="DH70" s="545"/>
      <c r="DI70" s="545"/>
      <c r="DJ70" s="545"/>
      <c r="DK70" s="545"/>
      <c r="DL70" s="545"/>
      <c r="DM70" s="545"/>
      <c r="DN70" s="545"/>
      <c r="DO70" s="545"/>
      <c r="DP70" s="545"/>
      <c r="DQ70" s="545"/>
      <c r="DR70" s="545"/>
      <c r="DS70" s="545"/>
      <c r="DT70" s="545"/>
      <c r="DU70" s="545"/>
      <c r="DV70" s="545"/>
      <c r="DW70" s="545"/>
      <c r="DX70" s="545"/>
      <c r="DY70" s="545"/>
      <c r="DZ70" s="545"/>
      <c r="EA70" s="545"/>
      <c r="EB70" s="545"/>
      <c r="EC70" s="545"/>
      <c r="ED70" s="545"/>
      <c r="EE70" s="545"/>
    </row>
    <row r="71" spans="1:175" ht="12.75">
      <c r="A71" s="1235"/>
      <c r="B71" s="1235"/>
      <c r="C71" s="1235"/>
      <c r="D71" s="1235"/>
      <c r="E71" s="1236"/>
      <c r="F71" s="1236"/>
      <c r="G71" s="1237"/>
      <c r="H71" s="1237"/>
      <c r="I71" s="1237"/>
      <c r="J71" s="1238"/>
      <c r="K71" s="1238"/>
      <c r="L71" s="1238"/>
      <c r="M71" s="1238"/>
      <c r="N71" s="545"/>
      <c r="O71" s="545"/>
      <c r="P71" s="545"/>
      <c r="Q71" s="545"/>
      <c r="R71" s="545"/>
      <c r="S71" s="545"/>
      <c r="T71" s="545"/>
      <c r="U71" s="545"/>
      <c r="V71" s="545"/>
      <c r="W71" s="545"/>
      <c r="X71" s="545"/>
      <c r="Y71" s="545"/>
      <c r="Z71" s="545"/>
      <c r="AA71" s="545"/>
      <c r="AB71" s="545"/>
      <c r="AC71" s="545"/>
      <c r="AD71" s="545"/>
      <c r="AE71" s="545"/>
      <c r="AF71" s="545"/>
      <c r="AG71" s="545"/>
      <c r="AH71" s="545"/>
      <c r="AI71" s="545"/>
      <c r="AJ71" s="545"/>
      <c r="AK71" s="545"/>
      <c r="AL71" s="545"/>
      <c r="AM71" s="545"/>
      <c r="AN71" s="545"/>
      <c r="AO71" s="545"/>
      <c r="AP71" s="545"/>
      <c r="AQ71" s="545"/>
      <c r="AR71" s="545"/>
      <c r="AS71" s="545"/>
      <c r="AT71" s="545"/>
      <c r="AU71" s="545"/>
      <c r="AV71" s="545"/>
      <c r="AW71" s="545"/>
      <c r="AX71" s="545"/>
      <c r="AY71" s="545"/>
      <c r="AZ71" s="545"/>
      <c r="BA71" s="545"/>
      <c r="BB71" s="545"/>
      <c r="BC71" s="545"/>
      <c r="BD71" s="545"/>
      <c r="BE71" s="545"/>
      <c r="BF71" s="545"/>
      <c r="BG71" s="545"/>
      <c r="BH71" s="545"/>
      <c r="BI71" s="545"/>
      <c r="BJ71" s="545"/>
      <c r="BK71" s="545"/>
      <c r="BL71" s="545"/>
      <c r="BM71" s="545"/>
      <c r="BN71" s="545"/>
      <c r="BO71" s="545"/>
      <c r="BP71" s="545"/>
      <c r="BQ71" s="545"/>
      <c r="BR71" s="545"/>
      <c r="BS71" s="545"/>
      <c r="BT71" s="545"/>
      <c r="BU71" s="545"/>
      <c r="BV71" s="545"/>
      <c r="BW71" s="545"/>
      <c r="BX71" s="545"/>
      <c r="BY71" s="545"/>
      <c r="BZ71" s="545"/>
      <c r="CA71" s="545"/>
      <c r="CB71" s="545"/>
      <c r="CC71" s="545"/>
      <c r="CD71" s="545"/>
      <c r="CE71" s="545"/>
      <c r="CF71" s="545"/>
      <c r="CG71" s="545"/>
      <c r="CH71" s="545"/>
      <c r="CI71" s="545"/>
      <c r="CJ71" s="545"/>
      <c r="CK71" s="545"/>
      <c r="CL71" s="545"/>
      <c r="CM71" s="545"/>
      <c r="CN71" s="545"/>
      <c r="CO71" s="545"/>
      <c r="CP71" s="545"/>
      <c r="CQ71" s="545"/>
      <c r="CR71" s="545"/>
      <c r="CS71" s="545"/>
      <c r="CT71" s="545"/>
      <c r="CU71" s="545"/>
      <c r="CV71" s="545"/>
      <c r="CW71" s="545"/>
      <c r="CX71" s="545"/>
      <c r="CY71" s="545"/>
      <c r="CZ71" s="545"/>
      <c r="DA71" s="545"/>
      <c r="DB71" s="545"/>
      <c r="DC71" s="545"/>
      <c r="DD71" s="545"/>
      <c r="DE71" s="545"/>
      <c r="DF71" s="545"/>
      <c r="DG71" s="545"/>
      <c r="DH71" s="545"/>
      <c r="DI71" s="545"/>
      <c r="DJ71" s="545"/>
      <c r="DK71" s="545"/>
      <c r="DL71" s="545"/>
      <c r="DM71" s="545"/>
      <c r="DN71" s="545"/>
      <c r="DO71" s="545"/>
      <c r="DP71" s="545"/>
      <c r="DQ71" s="545"/>
      <c r="DR71" s="545"/>
      <c r="DS71" s="545"/>
      <c r="DT71" s="545"/>
      <c r="DU71" s="545"/>
      <c r="DV71" s="545"/>
      <c r="DW71" s="545"/>
      <c r="DX71" s="545"/>
      <c r="DY71" s="545"/>
      <c r="DZ71" s="545"/>
      <c r="EA71" s="545"/>
      <c r="EB71" s="545"/>
      <c r="EC71" s="545"/>
      <c r="ED71" s="545"/>
      <c r="EE71" s="545"/>
    </row>
    <row r="72" spans="1:175" ht="12.75">
      <c r="A72" s="1235"/>
      <c r="B72" s="1235"/>
      <c r="C72" s="1235"/>
      <c r="D72" s="1235"/>
      <c r="E72" s="1236"/>
      <c r="F72" s="1236"/>
      <c r="G72" s="1237"/>
      <c r="H72" s="1237"/>
      <c r="I72" s="1237"/>
      <c r="J72" s="1238"/>
      <c r="K72" s="1238"/>
      <c r="L72" s="1238"/>
      <c r="M72" s="1238"/>
      <c r="N72" s="545"/>
      <c r="O72" s="545"/>
      <c r="P72" s="545"/>
      <c r="Q72" s="545"/>
      <c r="R72" s="545"/>
      <c r="S72" s="545"/>
      <c r="T72" s="545"/>
      <c r="U72" s="545"/>
      <c r="V72" s="545"/>
      <c r="W72" s="545"/>
      <c r="X72" s="545"/>
      <c r="Y72" s="545"/>
      <c r="Z72" s="545"/>
      <c r="AA72" s="545"/>
      <c r="AB72" s="545"/>
      <c r="AC72" s="545"/>
      <c r="AD72" s="545"/>
      <c r="AE72" s="545"/>
      <c r="AF72" s="545"/>
      <c r="AG72" s="545"/>
      <c r="AH72" s="545"/>
      <c r="AI72" s="545"/>
      <c r="AJ72" s="545"/>
      <c r="AK72" s="545"/>
      <c r="AL72" s="545"/>
      <c r="AM72" s="545"/>
      <c r="AN72" s="545"/>
      <c r="AO72" s="545"/>
      <c r="AP72" s="545"/>
      <c r="AQ72" s="545"/>
      <c r="AR72" s="545"/>
      <c r="AS72" s="545"/>
      <c r="AT72" s="545"/>
      <c r="AU72" s="545"/>
      <c r="AV72" s="545"/>
      <c r="AW72" s="545"/>
      <c r="AX72" s="545"/>
      <c r="AY72" s="545"/>
      <c r="AZ72" s="545"/>
      <c r="BA72" s="545"/>
      <c r="BB72" s="545"/>
      <c r="BC72" s="545"/>
      <c r="BD72" s="545"/>
      <c r="BE72" s="545"/>
      <c r="BF72" s="545"/>
      <c r="BG72" s="545"/>
      <c r="BH72" s="545"/>
      <c r="BI72" s="545"/>
      <c r="BJ72" s="545"/>
      <c r="BK72" s="545"/>
      <c r="BL72" s="545"/>
      <c r="BM72" s="545"/>
      <c r="BN72" s="545"/>
      <c r="BO72" s="545"/>
      <c r="BP72" s="545"/>
      <c r="BQ72" s="545"/>
      <c r="BR72" s="545"/>
      <c r="BS72" s="545"/>
      <c r="BT72" s="545"/>
      <c r="BU72" s="545"/>
      <c r="BV72" s="545"/>
      <c r="BW72" s="545"/>
      <c r="BX72" s="545"/>
      <c r="BY72" s="545"/>
      <c r="BZ72" s="545"/>
      <c r="CA72" s="545"/>
      <c r="CB72" s="545"/>
      <c r="CC72" s="545"/>
      <c r="CD72" s="545"/>
      <c r="CE72" s="545"/>
      <c r="CF72" s="545"/>
      <c r="CG72" s="545"/>
      <c r="CH72" s="545"/>
      <c r="CI72" s="545"/>
      <c r="CJ72" s="545"/>
      <c r="CK72" s="545"/>
      <c r="CL72" s="545"/>
      <c r="CM72" s="545"/>
      <c r="CN72" s="545"/>
      <c r="CO72" s="545"/>
      <c r="CP72" s="545"/>
      <c r="CQ72" s="545"/>
      <c r="CR72" s="545"/>
      <c r="CS72" s="545"/>
      <c r="CT72" s="545"/>
      <c r="CU72" s="545"/>
      <c r="CV72" s="545"/>
      <c r="CW72" s="545"/>
      <c r="CX72" s="545"/>
      <c r="CY72" s="545"/>
      <c r="CZ72" s="545"/>
      <c r="DA72" s="545"/>
      <c r="DB72" s="545"/>
      <c r="DC72" s="545"/>
      <c r="DD72" s="545"/>
      <c r="DE72" s="545"/>
      <c r="DF72" s="545"/>
      <c r="DG72" s="545"/>
      <c r="DH72" s="545"/>
      <c r="DI72" s="545"/>
      <c r="DJ72" s="545"/>
      <c r="DK72" s="545"/>
      <c r="DL72" s="545"/>
      <c r="DM72" s="545"/>
      <c r="DN72" s="545"/>
      <c r="DO72" s="545"/>
      <c r="DP72" s="545"/>
      <c r="DQ72" s="545"/>
      <c r="DR72" s="545"/>
      <c r="DS72" s="545"/>
      <c r="DT72" s="545"/>
      <c r="DU72" s="545"/>
      <c r="DV72" s="545"/>
      <c r="DW72" s="545"/>
      <c r="DX72" s="545"/>
      <c r="DY72" s="545"/>
      <c r="DZ72" s="545"/>
      <c r="EA72" s="545"/>
      <c r="EB72" s="545"/>
      <c r="EC72" s="545"/>
      <c r="ED72" s="545"/>
      <c r="EE72" s="545"/>
    </row>
    <row r="73" spans="1:175" ht="12.75">
      <c r="A73" s="1235"/>
      <c r="B73" s="1239"/>
      <c r="C73" s="1240"/>
      <c r="D73" s="1240"/>
      <c r="E73" s="1241"/>
      <c r="F73" s="1241"/>
      <c r="G73" s="1235"/>
      <c r="H73" s="1242"/>
      <c r="I73" s="1237"/>
      <c r="J73" s="1238"/>
      <c r="K73" s="1238"/>
      <c r="L73" s="1238"/>
      <c r="M73" s="1238"/>
      <c r="N73" s="545"/>
      <c r="O73" s="545"/>
      <c r="P73" s="545"/>
      <c r="Q73" s="545"/>
      <c r="R73" s="545"/>
      <c r="S73" s="545"/>
      <c r="T73" s="545"/>
      <c r="U73" s="545"/>
      <c r="V73" s="545"/>
      <c r="W73" s="545"/>
      <c r="X73" s="545"/>
      <c r="Y73" s="545"/>
      <c r="Z73" s="545"/>
      <c r="AA73" s="545"/>
      <c r="AB73" s="545"/>
      <c r="AC73" s="545"/>
      <c r="AD73" s="545"/>
      <c r="AE73" s="545"/>
      <c r="AF73" s="545"/>
      <c r="AG73" s="545"/>
      <c r="AH73" s="545"/>
      <c r="AI73" s="545"/>
      <c r="AJ73" s="545"/>
      <c r="AK73" s="545"/>
      <c r="AL73" s="545"/>
      <c r="AM73" s="545"/>
      <c r="AN73" s="545"/>
      <c r="AO73" s="545"/>
      <c r="AP73" s="545"/>
      <c r="AQ73" s="545"/>
      <c r="AR73" s="545"/>
      <c r="AS73" s="545"/>
      <c r="AT73" s="545"/>
      <c r="AU73" s="545"/>
      <c r="AV73" s="545"/>
      <c r="AW73" s="545"/>
      <c r="AX73" s="545"/>
      <c r="AY73" s="545"/>
      <c r="AZ73" s="545"/>
      <c r="BA73" s="545"/>
      <c r="BB73" s="545"/>
      <c r="BC73" s="545"/>
      <c r="BD73" s="545"/>
      <c r="BE73" s="545"/>
      <c r="BF73" s="545"/>
      <c r="BG73" s="545"/>
      <c r="BH73" s="545"/>
      <c r="BI73" s="545"/>
      <c r="BJ73" s="545"/>
      <c r="BK73" s="545"/>
      <c r="BL73" s="545"/>
      <c r="BM73" s="545"/>
      <c r="BN73" s="545"/>
      <c r="BO73" s="545"/>
      <c r="BP73" s="545"/>
      <c r="BQ73" s="545"/>
      <c r="BR73" s="545"/>
      <c r="BS73" s="545"/>
      <c r="BT73" s="545"/>
      <c r="BU73" s="545"/>
      <c r="BV73" s="545"/>
      <c r="BW73" s="545"/>
      <c r="BX73" s="545"/>
      <c r="BY73" s="545"/>
      <c r="BZ73" s="545"/>
      <c r="CA73" s="545"/>
      <c r="CB73" s="545"/>
      <c r="CC73" s="545"/>
      <c r="CD73" s="545"/>
      <c r="CE73" s="545"/>
      <c r="CF73" s="545"/>
      <c r="CG73" s="545"/>
      <c r="CH73" s="545"/>
      <c r="CI73" s="545"/>
      <c r="CJ73" s="545"/>
      <c r="CK73" s="545"/>
      <c r="CL73" s="545"/>
      <c r="CM73" s="545"/>
      <c r="CN73" s="545"/>
      <c r="CO73" s="545"/>
      <c r="CP73" s="545"/>
      <c r="CQ73" s="545"/>
      <c r="CR73" s="545"/>
      <c r="CS73" s="545"/>
      <c r="CT73" s="545"/>
      <c r="CU73" s="545"/>
      <c r="CV73" s="545"/>
      <c r="CW73" s="545"/>
      <c r="CX73" s="545"/>
      <c r="CY73" s="545"/>
      <c r="CZ73" s="545"/>
      <c r="DA73" s="545"/>
      <c r="DB73" s="545"/>
      <c r="DC73" s="545"/>
      <c r="DD73" s="545"/>
      <c r="DE73" s="545"/>
      <c r="DF73" s="545"/>
      <c r="DG73" s="545"/>
      <c r="DH73" s="545"/>
      <c r="DI73" s="545"/>
      <c r="DJ73" s="545"/>
      <c r="DK73" s="545"/>
      <c r="DL73" s="545"/>
      <c r="DM73" s="545"/>
      <c r="DN73" s="545"/>
      <c r="DO73" s="545"/>
      <c r="DP73" s="545"/>
      <c r="DQ73" s="545"/>
      <c r="DR73" s="545"/>
      <c r="DS73" s="545"/>
      <c r="DT73" s="545"/>
      <c r="DU73" s="545"/>
      <c r="DV73" s="545"/>
      <c r="DW73" s="545"/>
      <c r="DX73" s="545"/>
      <c r="DY73" s="545"/>
      <c r="DZ73" s="545"/>
      <c r="EA73" s="545"/>
      <c r="EB73" s="545"/>
      <c r="EC73" s="545"/>
      <c r="ED73" s="545"/>
      <c r="EE73" s="545"/>
    </row>
    <row r="74" spans="1:175" ht="12.75">
      <c r="A74" s="1235"/>
      <c r="B74" s="1239"/>
      <c r="C74" s="1240"/>
      <c r="D74" s="1243"/>
      <c r="E74" s="1241"/>
      <c r="F74" s="1241"/>
      <c r="G74" s="1235"/>
      <c r="H74" s="1242"/>
      <c r="I74" s="1237"/>
      <c r="J74" s="1238"/>
      <c r="K74" s="1244"/>
      <c r="L74" s="1244"/>
      <c r="M74" s="1238"/>
      <c r="N74" s="545"/>
      <c r="O74" s="545"/>
      <c r="P74" s="545"/>
      <c r="Q74" s="545"/>
      <c r="R74" s="545"/>
      <c r="S74" s="545"/>
      <c r="T74" s="545"/>
      <c r="U74" s="545"/>
      <c r="V74" s="545"/>
      <c r="W74" s="545"/>
      <c r="X74" s="545"/>
      <c r="Y74" s="545"/>
      <c r="Z74" s="545"/>
      <c r="AA74" s="545"/>
      <c r="AB74" s="545"/>
      <c r="AC74" s="545"/>
      <c r="AD74" s="545"/>
      <c r="AE74" s="545"/>
      <c r="AF74" s="545"/>
      <c r="AG74" s="545"/>
      <c r="AH74" s="545"/>
      <c r="AI74" s="545"/>
      <c r="AJ74" s="545"/>
      <c r="AK74" s="545"/>
      <c r="AL74" s="545"/>
      <c r="AM74" s="545"/>
      <c r="AN74" s="545"/>
      <c r="AO74" s="545"/>
      <c r="AP74" s="545"/>
      <c r="AQ74" s="545"/>
      <c r="AR74" s="545"/>
      <c r="AS74" s="545"/>
      <c r="AT74" s="545"/>
      <c r="AU74" s="545"/>
      <c r="AV74" s="545"/>
      <c r="AW74" s="545"/>
      <c r="AX74" s="545"/>
      <c r="AY74" s="545"/>
      <c r="AZ74" s="545"/>
      <c r="BA74" s="545"/>
      <c r="BB74" s="545"/>
      <c r="BC74" s="545"/>
      <c r="BD74" s="545"/>
      <c r="BE74" s="545"/>
      <c r="BF74" s="545"/>
      <c r="BG74" s="545"/>
      <c r="BH74" s="545"/>
      <c r="BI74" s="545"/>
      <c r="BJ74" s="545"/>
      <c r="BK74" s="545"/>
      <c r="BL74" s="545"/>
      <c r="BM74" s="545"/>
      <c r="BN74" s="545"/>
      <c r="BO74" s="545"/>
      <c r="BP74" s="545"/>
      <c r="BQ74" s="545"/>
      <c r="BR74" s="545"/>
      <c r="BS74" s="545"/>
      <c r="BT74" s="545"/>
      <c r="BU74" s="545"/>
      <c r="BV74" s="545"/>
      <c r="BW74" s="545"/>
      <c r="BX74" s="545"/>
      <c r="BY74" s="545"/>
      <c r="BZ74" s="545"/>
      <c r="CA74" s="545"/>
      <c r="CB74" s="545"/>
      <c r="CC74" s="545"/>
      <c r="CD74" s="545"/>
      <c r="CE74" s="545"/>
      <c r="CF74" s="545"/>
      <c r="CG74" s="545"/>
      <c r="CH74" s="545"/>
      <c r="CI74" s="545"/>
      <c r="CJ74" s="545"/>
      <c r="CK74" s="545"/>
      <c r="CL74" s="545"/>
      <c r="CM74" s="545"/>
      <c r="CN74" s="545"/>
      <c r="CO74" s="545"/>
      <c r="CP74" s="545"/>
      <c r="CQ74" s="545"/>
      <c r="CR74" s="545"/>
      <c r="CS74" s="545"/>
      <c r="CT74" s="545"/>
      <c r="CU74" s="545"/>
      <c r="CV74" s="545"/>
      <c r="CW74" s="545"/>
      <c r="CX74" s="545"/>
      <c r="CY74" s="545"/>
      <c r="CZ74" s="545"/>
      <c r="DA74" s="545"/>
      <c r="DB74" s="545"/>
      <c r="DC74" s="545"/>
      <c r="DD74" s="545"/>
      <c r="DE74" s="545"/>
      <c r="DF74" s="545"/>
      <c r="DG74" s="545"/>
      <c r="DH74" s="545"/>
      <c r="DI74" s="545"/>
      <c r="DJ74" s="545"/>
      <c r="DK74" s="545"/>
      <c r="DL74" s="545"/>
      <c r="DM74" s="545"/>
      <c r="DN74" s="545"/>
      <c r="DO74" s="545"/>
      <c r="DP74" s="545"/>
      <c r="DQ74" s="545"/>
      <c r="DR74" s="545"/>
      <c r="DS74" s="545"/>
      <c r="DT74" s="545"/>
      <c r="DU74" s="545"/>
      <c r="DV74" s="545"/>
      <c r="DW74" s="545"/>
      <c r="DX74" s="545"/>
      <c r="DY74" s="545"/>
      <c r="DZ74" s="545"/>
      <c r="EA74" s="545"/>
      <c r="EB74" s="545"/>
      <c r="EC74" s="545"/>
      <c r="ED74" s="545"/>
      <c r="EE74" s="545"/>
    </row>
    <row r="75" spans="1:175" ht="12.75">
      <c r="A75" s="1235"/>
      <c r="B75" s="1235"/>
      <c r="C75" s="1243"/>
      <c r="D75" s="1243"/>
      <c r="E75" s="1241">
        <v>0</v>
      </c>
      <c r="F75" s="1241">
        <v>0</v>
      </c>
      <c r="G75" s="1235"/>
      <c r="H75" s="1242"/>
      <c r="I75" s="1237"/>
      <c r="J75" s="1238"/>
      <c r="K75" s="1245"/>
      <c r="L75" s="1245"/>
      <c r="M75" s="1235"/>
    </row>
    <row r="76" spans="1:175" ht="12.75">
      <c r="A76" s="1235"/>
      <c r="B76" s="1228"/>
      <c r="C76" s="1229"/>
      <c r="D76" s="1229"/>
      <c r="E76" s="1241"/>
      <c r="F76" s="1241"/>
      <c r="G76" s="1235"/>
      <c r="H76" s="1242"/>
      <c r="I76" s="1237"/>
      <c r="J76" s="1235"/>
      <c r="K76" s="1235"/>
      <c r="L76" s="1235"/>
      <c r="M76" s="1235"/>
    </row>
    <row r="77" spans="1:175" ht="12.75">
      <c r="A77" s="1235"/>
      <c r="B77" s="1228"/>
      <c r="C77" s="1246"/>
      <c r="D77" s="1246"/>
      <c r="E77" s="1241"/>
      <c r="F77" s="1247"/>
      <c r="G77" s="1235"/>
      <c r="H77" s="1242"/>
      <c r="I77" s="1237"/>
      <c r="J77" s="1235"/>
      <c r="K77" s="1235"/>
      <c r="L77" s="1235"/>
      <c r="M77" s="1235"/>
    </row>
    <row r="78" spans="1:175" ht="12.75">
      <c r="A78" s="1235"/>
      <c r="B78" s="1228"/>
      <c r="C78" s="1229"/>
      <c r="D78" s="1229"/>
      <c r="E78" s="1241"/>
      <c r="F78" s="1241"/>
      <c r="G78" s="1235"/>
      <c r="H78" s="1242"/>
      <c r="I78" s="1237"/>
      <c r="J78" s="1235"/>
      <c r="K78" s="1235"/>
      <c r="L78" s="1235"/>
      <c r="M78" s="1235"/>
    </row>
    <row r="79" spans="1:175" ht="12.75">
      <c r="A79" s="1235"/>
      <c r="B79" s="1228"/>
      <c r="C79" s="1229"/>
      <c r="D79" s="1229"/>
      <c r="E79" s="1241"/>
      <c r="F79" s="1247"/>
      <c r="G79" s="1235"/>
      <c r="H79" s="1242"/>
      <c r="I79" s="1237"/>
      <c r="J79" s="1235"/>
      <c r="K79" s="1235"/>
      <c r="L79" s="1235"/>
      <c r="M79" s="1235"/>
    </row>
    <row r="80" spans="1:175" ht="12.75">
      <c r="A80" s="1235"/>
      <c r="B80" s="1228"/>
      <c r="C80" s="1229"/>
      <c r="D80" s="1229"/>
      <c r="E80" s="1241"/>
      <c r="F80" s="1247"/>
      <c r="G80" s="1235"/>
      <c r="H80" s="1242"/>
      <c r="I80" s="1237"/>
      <c r="J80" s="1235"/>
      <c r="K80" s="1235"/>
      <c r="L80" s="1235"/>
      <c r="M80" s="1235"/>
    </row>
    <row r="81" spans="1:13" ht="12.75">
      <c r="A81" s="1235"/>
      <c r="B81" s="1230"/>
      <c r="C81" s="1248"/>
      <c r="D81" s="1248"/>
      <c r="E81" s="1235"/>
      <c r="F81" s="1235"/>
      <c r="G81" s="1235"/>
      <c r="H81" s="1235"/>
      <c r="I81" s="1235"/>
      <c r="J81" s="1235"/>
      <c r="K81" s="1235"/>
      <c r="L81" s="1235"/>
      <c r="M81" s="1235"/>
    </row>
    <row r="82" spans="1:13" ht="12.75">
      <c r="A82" s="1235"/>
      <c r="B82" s="1231"/>
      <c r="C82" s="1229"/>
      <c r="D82" s="1229"/>
      <c r="E82" s="1241"/>
      <c r="F82" s="1241"/>
      <c r="G82" s="1235"/>
      <c r="H82" s="1242"/>
      <c r="I82" s="1237"/>
      <c r="J82" s="1235"/>
      <c r="K82" s="1235"/>
      <c r="L82" s="1235"/>
      <c r="M82" s="1235"/>
    </row>
    <row r="83" spans="1:13" ht="12.75">
      <c r="A83" s="1235"/>
      <c r="B83" s="1233"/>
      <c r="C83" s="1234"/>
      <c r="D83" s="1234"/>
      <c r="E83" s="1241"/>
      <c r="F83" s="1241"/>
      <c r="G83" s="1235"/>
      <c r="H83" s="1242"/>
      <c r="I83" s="1237"/>
      <c r="J83" s="1235"/>
      <c r="K83" s="1235"/>
      <c r="L83" s="1235"/>
      <c r="M83" s="1235"/>
    </row>
    <row r="84" spans="1:13" ht="12.75">
      <c r="A84" s="1235"/>
      <c r="B84" s="1232"/>
      <c r="C84" s="1246"/>
      <c r="D84" s="1246"/>
      <c r="E84" s="1241"/>
      <c r="F84" s="1241"/>
      <c r="G84" s="1235"/>
      <c r="H84" s="1242"/>
      <c r="I84" s="1237"/>
      <c r="J84" s="1235"/>
      <c r="K84" s="1235"/>
      <c r="L84" s="1235"/>
      <c r="M84" s="1235"/>
    </row>
    <row r="85" spans="1:13" ht="12.75">
      <c r="A85" s="1235"/>
      <c r="B85" s="1233"/>
      <c r="C85" s="1234"/>
      <c r="D85" s="1234"/>
      <c r="E85" s="1241"/>
      <c r="F85" s="1241"/>
      <c r="G85" s="1235"/>
      <c r="H85" s="1242"/>
      <c r="I85" s="1237"/>
      <c r="J85" s="1235"/>
      <c r="K85" s="1235"/>
      <c r="L85" s="1249"/>
      <c r="M85" s="1235"/>
    </row>
    <row r="86" spans="1:13" ht="12.75">
      <c r="A86" s="1235"/>
      <c r="B86" s="1233"/>
      <c r="C86" s="1234"/>
      <c r="D86" s="1234"/>
      <c r="E86" s="1241"/>
      <c r="F86" s="1241"/>
      <c r="G86" s="1235"/>
      <c r="H86" s="1242"/>
      <c r="I86" s="1237"/>
      <c r="J86" s="1235"/>
      <c r="K86" s="1235"/>
      <c r="L86" s="1235"/>
      <c r="M86" s="1235"/>
    </row>
    <row r="87" spans="1:13" ht="12.75">
      <c r="A87" s="1235"/>
      <c r="B87" s="1233"/>
      <c r="C87" s="1234"/>
      <c r="D87" s="1234"/>
      <c r="E87" s="1241"/>
      <c r="F87" s="1241"/>
      <c r="G87" s="1235"/>
      <c r="H87" s="1242"/>
      <c r="I87" s="1237"/>
      <c r="J87" s="1235"/>
      <c r="K87" s="1235"/>
      <c r="L87" s="1245"/>
      <c r="M87" s="1235"/>
    </row>
    <row r="88" spans="1:13" ht="12.75">
      <c r="A88" s="1235"/>
      <c r="B88" s="1233"/>
      <c r="C88" s="1234"/>
      <c r="D88" s="1234"/>
      <c r="E88" s="1241"/>
      <c r="F88" s="1241"/>
      <c r="G88" s="1235"/>
      <c r="H88" s="1242"/>
      <c r="I88" s="1237"/>
      <c r="J88" s="1235"/>
      <c r="K88" s="1235"/>
      <c r="L88" s="1235"/>
      <c r="M88" s="1235"/>
    </row>
    <row r="89" spans="1:13" ht="12.75">
      <c r="A89" s="1235"/>
      <c r="B89" s="1233"/>
      <c r="C89" s="1234"/>
      <c r="D89" s="1234"/>
      <c r="E89" s="1241"/>
      <c r="F89" s="1241"/>
      <c r="G89" s="1235"/>
      <c r="H89" s="1242"/>
      <c r="I89" s="1237"/>
      <c r="J89" s="1235"/>
      <c r="K89" s="1235"/>
      <c r="L89" s="1235"/>
      <c r="M89" s="1235"/>
    </row>
    <row r="90" spans="1:13" ht="12.75">
      <c r="A90" s="1235"/>
      <c r="B90" s="1233"/>
      <c r="C90" s="1234"/>
      <c r="D90" s="1234"/>
      <c r="E90" s="1241"/>
      <c r="F90" s="1241"/>
      <c r="G90" s="1235"/>
      <c r="H90" s="1242"/>
      <c r="I90" s="1237"/>
      <c r="J90" s="1235"/>
      <c r="K90" s="1235"/>
      <c r="L90" s="1235"/>
      <c r="M90" s="1235"/>
    </row>
    <row r="91" spans="1:13" ht="12.75">
      <c r="A91" s="1235"/>
      <c r="B91" s="1233"/>
      <c r="C91" s="1234"/>
      <c r="D91" s="1234"/>
      <c r="E91" s="1241"/>
      <c r="F91" s="1250"/>
      <c r="G91" s="1251"/>
      <c r="H91" s="1252"/>
      <c r="I91" s="1253"/>
      <c r="J91" s="1235"/>
      <c r="K91" s="1235"/>
      <c r="L91" s="1235"/>
      <c r="M91" s="1235"/>
    </row>
    <row r="92" spans="1:13" ht="12.75">
      <c r="A92" s="1235"/>
      <c r="B92" s="1235"/>
      <c r="C92" s="1246"/>
      <c r="D92" s="1246"/>
      <c r="E92" s="1254"/>
      <c r="F92" s="1254"/>
      <c r="G92" s="1242"/>
      <c r="H92" s="1242"/>
      <c r="I92" s="1237"/>
      <c r="J92" s="1235"/>
      <c r="K92" s="1235"/>
      <c r="L92" s="1235"/>
      <c r="M92" s="1235"/>
    </row>
    <row r="93" spans="1:13" ht="12.75">
      <c r="A93" s="1235"/>
      <c r="B93" s="1235"/>
      <c r="C93" s="1235"/>
      <c r="D93" s="1235"/>
      <c r="E93" s="1236"/>
      <c r="F93" s="1236"/>
      <c r="G93" s="1237"/>
      <c r="H93" s="1237"/>
      <c r="I93" s="1237"/>
      <c r="J93" s="1235"/>
      <c r="K93" s="1235"/>
      <c r="L93" s="1235"/>
      <c r="M93" s="1235"/>
    </row>
    <row r="94" spans="1:13" ht="12.75">
      <c r="A94" s="1235"/>
      <c r="B94" s="1235"/>
      <c r="C94" s="1235"/>
      <c r="D94" s="1235"/>
      <c r="E94" s="1236"/>
      <c r="F94" s="1236"/>
      <c r="G94" s="1237"/>
      <c r="H94" s="1237"/>
      <c r="I94" s="1237"/>
      <c r="J94" s="1235"/>
      <c r="K94" s="1235"/>
      <c r="L94" s="1235"/>
      <c r="M94" s="1235"/>
    </row>
    <row r="95" spans="1:13" ht="12.75">
      <c r="A95" s="1235"/>
      <c r="B95" s="1235"/>
      <c r="C95" s="1235"/>
      <c r="D95" s="1235"/>
      <c r="E95" s="1236"/>
      <c r="F95" s="1236"/>
      <c r="G95" s="1237"/>
      <c r="H95" s="1237"/>
      <c r="I95" s="1237"/>
      <c r="J95" s="1235"/>
      <c r="K95" s="1235"/>
      <c r="L95" s="1235"/>
      <c r="M95" s="1235"/>
    </row>
    <row r="96" spans="1:13" ht="12.75">
      <c r="A96" s="1235"/>
      <c r="B96" s="1235"/>
      <c r="C96" s="1245"/>
      <c r="D96" s="1235"/>
      <c r="E96" s="1236"/>
      <c r="F96" s="1236"/>
      <c r="G96" s="1237"/>
      <c r="H96" s="1237"/>
      <c r="I96" s="1238"/>
      <c r="J96" s="1235"/>
      <c r="K96" s="1235"/>
      <c r="L96" s="1235"/>
      <c r="M96" s="1235"/>
    </row>
    <row r="97" spans="1:13" ht="12.75">
      <c r="A97" s="1235"/>
      <c r="B97" s="1235"/>
      <c r="C97" s="1249"/>
      <c r="D97" s="1249"/>
      <c r="E97" s="1236"/>
      <c r="F97" s="1236"/>
      <c r="G97" s="1237"/>
      <c r="H97" s="1237"/>
      <c r="I97" s="1238"/>
      <c r="J97" s="1235"/>
      <c r="K97" s="1235"/>
      <c r="L97" s="1235"/>
      <c r="M97" s="1235"/>
    </row>
    <row r="98" spans="1:13" ht="12.75">
      <c r="A98" s="1235"/>
      <c r="B98" s="1235"/>
      <c r="C98" s="1235"/>
      <c r="D98" s="1235"/>
      <c r="E98" s="1236"/>
      <c r="F98" s="1236"/>
      <c r="G98" s="1237"/>
      <c r="H98" s="1237"/>
      <c r="I98" s="1238"/>
      <c r="J98" s="1235"/>
      <c r="K98" s="1235"/>
      <c r="L98" s="1235"/>
      <c r="M98" s="1235"/>
    </row>
    <row r="99" spans="1:13" ht="12.75">
      <c r="A99" s="1235"/>
      <c r="B99" s="1235"/>
      <c r="C99" s="1235"/>
      <c r="D99" s="1235"/>
      <c r="E99" s="1236"/>
      <c r="F99" s="1236"/>
      <c r="G99" s="1236"/>
      <c r="H99" s="1236"/>
      <c r="I99" s="1238"/>
      <c r="J99" s="1235"/>
      <c r="K99" s="1235"/>
      <c r="L99" s="1235"/>
      <c r="M99" s="1235"/>
    </row>
    <row r="100" spans="1:13" ht="12.75">
      <c r="E100" s="553"/>
      <c r="F100" s="553"/>
      <c r="G100" s="553"/>
      <c r="H100" s="553"/>
      <c r="I100" s="545"/>
    </row>
    <row r="101" spans="1:13" ht="12.75">
      <c r="E101" s="554"/>
      <c r="F101" s="553"/>
      <c r="G101" s="553"/>
      <c r="H101" s="553"/>
      <c r="I101" s="545"/>
    </row>
    <row r="102" spans="1:13" ht="12.75">
      <c r="E102" s="554"/>
      <c r="F102" s="553"/>
      <c r="G102" s="553"/>
      <c r="H102" s="553"/>
      <c r="I102" s="545"/>
    </row>
    <row r="103" spans="1:13" ht="12.75">
      <c r="E103" s="554"/>
      <c r="F103" s="553"/>
      <c r="G103" s="553"/>
      <c r="H103" s="553"/>
      <c r="I103" s="545"/>
    </row>
    <row r="104" spans="1:13" ht="12.75">
      <c r="E104" s="554"/>
      <c r="F104" s="553"/>
      <c r="G104" s="553"/>
      <c r="H104" s="553"/>
      <c r="I104" s="545"/>
    </row>
    <row r="105" spans="1:13" ht="12.75">
      <c r="E105" s="554"/>
      <c r="F105" s="553"/>
      <c r="G105" s="553"/>
      <c r="H105" s="553"/>
      <c r="I105" s="545"/>
    </row>
    <row r="106" spans="1:13" ht="12.75">
      <c r="E106" s="554"/>
      <c r="F106" s="553"/>
      <c r="G106" s="553"/>
      <c r="H106" s="553"/>
      <c r="I106" s="545"/>
    </row>
    <row r="107" spans="1:13" ht="12.75">
      <c r="E107" s="554"/>
      <c r="F107" s="553"/>
      <c r="G107" s="553"/>
      <c r="H107" s="553"/>
      <c r="I107" s="545"/>
    </row>
    <row r="108" spans="1:13" ht="12.75">
      <c r="E108" s="554"/>
      <c r="F108" s="553"/>
      <c r="G108" s="553"/>
      <c r="H108" s="553"/>
      <c r="I108" s="545"/>
    </row>
    <row r="109" spans="1:13" ht="12.75">
      <c r="E109" s="554"/>
      <c r="F109" s="553"/>
      <c r="G109" s="553"/>
      <c r="H109" s="553"/>
      <c r="I109" s="545"/>
    </row>
    <row r="110" spans="1:13" ht="12.75">
      <c r="E110" s="554"/>
      <c r="F110" s="553"/>
      <c r="G110" s="553"/>
      <c r="H110" s="553"/>
      <c r="I110" s="545"/>
    </row>
    <row r="111" spans="1:13" ht="12.75">
      <c r="E111" s="554"/>
      <c r="F111" s="553"/>
      <c r="G111" s="553"/>
      <c r="H111" s="553"/>
      <c r="I111" s="545"/>
    </row>
    <row r="112" spans="1:13" ht="12.75">
      <c r="F112" s="553"/>
      <c r="G112" s="553"/>
      <c r="H112" s="553"/>
      <c r="I112" s="545"/>
    </row>
    <row r="113" spans="6:9" ht="12.75">
      <c r="F113" s="553"/>
      <c r="G113" s="553"/>
      <c r="H113" s="553"/>
      <c r="I113" s="545"/>
    </row>
    <row r="114" spans="6:9" ht="12.75">
      <c r="F114" s="553"/>
      <c r="G114" s="553"/>
      <c r="H114" s="553"/>
      <c r="I114" s="545"/>
    </row>
    <row r="115" spans="6:9" ht="12.75">
      <c r="F115" s="553"/>
      <c r="G115" s="553"/>
      <c r="H115" s="553"/>
      <c r="I115" s="545"/>
    </row>
    <row r="116" spans="6:9" ht="12.75">
      <c r="F116" s="553"/>
      <c r="G116" s="553"/>
      <c r="H116" s="553"/>
      <c r="I116" s="545"/>
    </row>
    <row r="117" spans="6:9" ht="12.75">
      <c r="F117" s="553"/>
      <c r="G117" s="553"/>
      <c r="H117" s="553"/>
      <c r="I117" s="545"/>
    </row>
    <row r="118" spans="6:9" ht="12.75">
      <c r="F118" s="554"/>
      <c r="G118" s="553"/>
      <c r="H118" s="553"/>
      <c r="I118" s="545"/>
    </row>
    <row r="119" spans="6:9" ht="12.75">
      <c r="F119" s="554"/>
      <c r="G119" s="553"/>
      <c r="H119" s="553"/>
      <c r="I119" s="545"/>
    </row>
    <row r="120" spans="6:9" ht="12.75">
      <c r="F120" s="554"/>
      <c r="G120" s="553"/>
      <c r="H120" s="553"/>
      <c r="I120" s="545"/>
    </row>
    <row r="121" spans="6:9" ht="12.75">
      <c r="F121" s="554"/>
      <c r="G121" s="553"/>
      <c r="H121" s="553"/>
      <c r="I121" s="545"/>
    </row>
    <row r="122" spans="6:9" ht="12.75">
      <c r="F122" s="554"/>
      <c r="G122" s="553"/>
      <c r="H122" s="553"/>
      <c r="I122" s="545"/>
    </row>
    <row r="123" spans="6:9" ht="12.75">
      <c r="F123" s="554"/>
      <c r="G123" s="553"/>
      <c r="H123" s="553"/>
      <c r="I123" s="545"/>
    </row>
    <row r="124" spans="6:9" ht="12.75">
      <c r="F124" s="554"/>
      <c r="G124" s="553"/>
      <c r="H124" s="553"/>
    </row>
    <row r="125" spans="6:9" ht="12.75">
      <c r="F125" s="554"/>
      <c r="G125" s="553"/>
      <c r="H125" s="553"/>
    </row>
    <row r="126" spans="6:9" ht="12.75">
      <c r="F126" s="554"/>
      <c r="G126" s="553"/>
      <c r="H126" s="553"/>
    </row>
    <row r="127" spans="6:9" ht="12.75">
      <c r="F127" s="554"/>
      <c r="G127" s="553"/>
      <c r="H127" s="553"/>
    </row>
    <row r="128" spans="6:9" ht="12.75">
      <c r="F128" s="554"/>
      <c r="G128" s="553"/>
      <c r="H128" s="553"/>
    </row>
    <row r="129" spans="7:8" ht="12.75">
      <c r="G129" s="553"/>
      <c r="H129" s="553"/>
    </row>
    <row r="130" spans="7:8" ht="12.75">
      <c r="G130" s="553"/>
      <c r="H130" s="553"/>
    </row>
    <row r="131" spans="7:8" ht="12.75">
      <c r="G131" s="553"/>
      <c r="H131" s="553"/>
    </row>
    <row r="132" spans="7:8" ht="12.75">
      <c r="G132" s="553"/>
      <c r="H132" s="553"/>
    </row>
    <row r="133" spans="7:8" ht="12.75">
      <c r="G133" s="553"/>
      <c r="H133" s="553"/>
    </row>
    <row r="134" spans="7:8" ht="12.75">
      <c r="G134" s="553"/>
      <c r="H134" s="553"/>
    </row>
    <row r="135" spans="7:8" ht="12.75">
      <c r="G135" s="554"/>
      <c r="H135" s="545"/>
    </row>
    <row r="136" spans="7:8" ht="12.75">
      <c r="G136" s="554"/>
      <c r="H136" s="545"/>
    </row>
    <row r="137" spans="7:8" ht="12.75">
      <c r="G137" s="554"/>
      <c r="H137" s="545"/>
    </row>
    <row r="138" spans="7:8" ht="12.75">
      <c r="G138" s="554"/>
      <c r="H138" s="545"/>
    </row>
    <row r="139" spans="7:8" ht="12.75">
      <c r="G139" s="554"/>
      <c r="H139" s="545"/>
    </row>
    <row r="140" spans="7:8" ht="12.75">
      <c r="G140" s="554"/>
      <c r="H140" s="545"/>
    </row>
    <row r="141" spans="7:8" ht="12.75">
      <c r="G141" s="554"/>
      <c r="H141" s="545"/>
    </row>
    <row r="142" spans="7:8" ht="12.75">
      <c r="G142" s="554"/>
      <c r="H142" s="545"/>
    </row>
    <row r="143" spans="7:8" ht="12.75">
      <c r="G143" s="554"/>
      <c r="H143" s="545"/>
    </row>
    <row r="144" spans="7:8" ht="12.75">
      <c r="G144" s="554"/>
      <c r="H144" s="545"/>
    </row>
    <row r="145" spans="7:8" ht="12.75">
      <c r="G145" s="554"/>
      <c r="H145" s="545"/>
    </row>
  </sheetData>
  <mergeCells count="4">
    <mergeCell ref="C1:D1"/>
    <mergeCell ref="A3:D3"/>
    <mergeCell ref="A4:D4"/>
    <mergeCell ref="A65:B65"/>
  </mergeCells>
  <printOptions horizontalCentered="1"/>
  <pageMargins left="0.19685039370078741" right="0.19685039370078741" top="0.39370078740157483" bottom="0.19685039370078741" header="0.19685039370078741" footer="0.31496062992125984"/>
  <pageSetup paperSize="9" scale="80" orientation="portrait" r:id="rId1"/>
  <headerFooter alignWithMargins="0">
    <oddFooter>&amp;R&amp;P</oddFooter>
  </headerFooter>
</worksheet>
</file>

<file path=xl/worksheets/sheet43.xml><?xml version="1.0" encoding="utf-8"?>
<worksheet xmlns="http://schemas.openxmlformats.org/spreadsheetml/2006/main" xmlns:r="http://schemas.openxmlformats.org/officeDocument/2006/relationships">
  <sheetPr codeName="Feuil45"/>
  <dimension ref="A1:FN66"/>
  <sheetViews>
    <sheetView showZeros="0" workbookViewId="0">
      <selection activeCell="E2" sqref="E2"/>
    </sheetView>
  </sheetViews>
  <sheetFormatPr baseColWidth="10" defaultRowHeight="12"/>
  <cols>
    <col min="1" max="1" width="28.85546875" style="542" customWidth="1"/>
    <col min="2" max="4" width="15.42578125" style="542" customWidth="1"/>
    <col min="5" max="5" width="14" style="542" customWidth="1"/>
    <col min="6" max="6" width="5.140625" style="542" customWidth="1"/>
    <col min="7" max="7" width="4" style="542" customWidth="1"/>
    <col min="8" max="8" width="25" style="542" customWidth="1"/>
    <col min="9" max="16384" width="11.42578125" style="542"/>
  </cols>
  <sheetData>
    <row r="1" spans="1:170" ht="12.75">
      <c r="A1" s="555" t="s">
        <v>634</v>
      </c>
      <c r="B1" s="555"/>
      <c r="C1" s="1873"/>
      <c r="D1" s="1873"/>
      <c r="E1" s="1709" t="s">
        <v>1460</v>
      </c>
    </row>
    <row r="2" spans="1:170" ht="18.75" customHeight="1">
      <c r="A2" s="555"/>
      <c r="B2" s="555"/>
      <c r="C2" s="556"/>
      <c r="D2" s="556"/>
    </row>
    <row r="3" spans="1:170" ht="35.25" customHeight="1">
      <c r="A3" s="920" t="s">
        <v>977</v>
      </c>
      <c r="B3" s="920"/>
      <c r="C3" s="920"/>
      <c r="D3" s="920"/>
      <c r="E3" s="921"/>
    </row>
    <row r="4" spans="1:170" ht="12.75">
      <c r="A4" s="1934" t="s">
        <v>1169</v>
      </c>
      <c r="B4" s="1934"/>
      <c r="C4" s="1934"/>
      <c r="D4" s="1934"/>
      <c r="E4" s="674" t="s">
        <v>1189</v>
      </c>
    </row>
    <row r="5" spans="1:170" ht="27.75" customHeight="1">
      <c r="A5" s="557"/>
      <c r="B5" s="557"/>
      <c r="C5" s="557"/>
      <c r="D5" s="557"/>
      <c r="E5" s="674"/>
    </row>
    <row r="6" spans="1:170" ht="54.75" customHeight="1">
      <c r="A6" s="565" t="s">
        <v>914</v>
      </c>
      <c r="B6" s="565" t="s">
        <v>917</v>
      </c>
      <c r="C6" s="565" t="s">
        <v>857</v>
      </c>
      <c r="D6" s="565" t="s">
        <v>911</v>
      </c>
    </row>
    <row r="7" spans="1:170" s="545" customFormat="1" ht="12.75">
      <c r="A7" s="559" t="s">
        <v>11</v>
      </c>
      <c r="B7" s="560">
        <v>19140</v>
      </c>
      <c r="C7" s="560">
        <v>1685</v>
      </c>
      <c r="D7" s="706">
        <v>20825</v>
      </c>
      <c r="E7" s="544"/>
      <c r="F7" s="542"/>
      <c r="G7" s="542"/>
      <c r="H7" s="542"/>
      <c r="I7" s="542"/>
      <c r="J7" s="542"/>
      <c r="K7" s="542"/>
      <c r="L7" s="542"/>
      <c r="M7" s="542"/>
      <c r="N7" s="542"/>
      <c r="O7" s="542"/>
      <c r="P7" s="542"/>
      <c r="Q7" s="542"/>
      <c r="R7" s="542"/>
      <c r="S7" s="542"/>
      <c r="T7" s="542"/>
      <c r="U7" s="542"/>
      <c r="V7" s="542"/>
      <c r="W7" s="542"/>
      <c r="X7" s="542"/>
      <c r="Y7" s="542"/>
      <c r="Z7" s="542"/>
      <c r="AA7" s="542"/>
      <c r="AB7" s="542"/>
      <c r="AC7" s="542"/>
      <c r="AD7" s="542"/>
      <c r="AE7" s="542"/>
      <c r="AF7" s="542"/>
      <c r="AG7" s="542"/>
      <c r="AH7" s="542"/>
      <c r="AI7" s="542"/>
      <c r="AJ7" s="542"/>
      <c r="AK7" s="542"/>
      <c r="AL7" s="542"/>
      <c r="AM7" s="542"/>
      <c r="AN7" s="542"/>
      <c r="AO7" s="542"/>
      <c r="AP7" s="542"/>
      <c r="AQ7" s="542"/>
      <c r="AR7" s="542"/>
      <c r="AS7" s="542"/>
      <c r="AT7" s="542"/>
      <c r="AU7" s="542"/>
      <c r="AV7" s="542"/>
      <c r="AW7" s="542"/>
      <c r="AX7" s="542"/>
      <c r="AY7" s="542"/>
      <c r="AZ7" s="542"/>
      <c r="BA7" s="542"/>
      <c r="BB7" s="542"/>
      <c r="BC7" s="542"/>
      <c r="BD7" s="542"/>
      <c r="BE7" s="542"/>
      <c r="BF7" s="542"/>
      <c r="BG7" s="542"/>
      <c r="BH7" s="542"/>
      <c r="BI7" s="542"/>
      <c r="BJ7" s="542"/>
      <c r="BK7" s="542"/>
      <c r="BL7" s="542"/>
      <c r="BM7" s="542"/>
      <c r="BN7" s="542"/>
      <c r="BO7" s="542"/>
      <c r="BP7" s="542"/>
      <c r="BQ7" s="542"/>
      <c r="BR7" s="542"/>
      <c r="BS7" s="542"/>
      <c r="BT7" s="542"/>
      <c r="BU7" s="542"/>
      <c r="BV7" s="542"/>
      <c r="BW7" s="542"/>
      <c r="BX7" s="542"/>
      <c r="BY7" s="542"/>
      <c r="BZ7" s="542"/>
      <c r="CA7" s="542"/>
      <c r="CB7" s="542"/>
      <c r="CC7" s="542"/>
      <c r="CD7" s="542"/>
      <c r="CE7" s="542"/>
      <c r="CF7" s="542"/>
      <c r="CG7" s="542"/>
      <c r="CH7" s="542"/>
      <c r="CI7" s="542"/>
      <c r="CJ7" s="542"/>
      <c r="CK7" s="542"/>
      <c r="CL7" s="542"/>
      <c r="CM7" s="542"/>
      <c r="CN7" s="542"/>
      <c r="CO7" s="542"/>
      <c r="CP7" s="542"/>
      <c r="CQ7" s="542"/>
      <c r="CR7" s="542"/>
      <c r="CS7" s="542"/>
      <c r="CT7" s="542"/>
      <c r="CU7" s="542"/>
      <c r="CV7" s="542"/>
      <c r="CW7" s="542"/>
      <c r="CX7" s="542"/>
      <c r="CY7" s="542"/>
      <c r="CZ7" s="542"/>
      <c r="DA7" s="542"/>
      <c r="DB7" s="542"/>
      <c r="DC7" s="542"/>
      <c r="DD7" s="542"/>
      <c r="DE7" s="542"/>
      <c r="DF7" s="542"/>
      <c r="DG7" s="542"/>
      <c r="DH7" s="542"/>
      <c r="DI7" s="542"/>
      <c r="DJ7" s="542"/>
      <c r="DK7" s="542"/>
      <c r="DL7" s="542"/>
      <c r="DM7" s="542"/>
      <c r="DN7" s="542"/>
      <c r="DO7" s="542"/>
      <c r="DP7" s="542"/>
      <c r="DQ7" s="542"/>
      <c r="DR7" s="542"/>
      <c r="DS7" s="542"/>
      <c r="DT7" s="542"/>
      <c r="DU7" s="542"/>
      <c r="DV7" s="542"/>
      <c r="DW7" s="542"/>
      <c r="DX7" s="542"/>
      <c r="DY7" s="542"/>
    </row>
    <row r="8" spans="1:170" s="545" customFormat="1" ht="12.75">
      <c r="A8" s="559" t="s">
        <v>916</v>
      </c>
      <c r="B8" s="560">
        <v>24660</v>
      </c>
      <c r="C8" s="560">
        <v>3072</v>
      </c>
      <c r="D8" s="707">
        <v>27732</v>
      </c>
      <c r="E8" s="544"/>
      <c r="F8" s="542"/>
      <c r="G8" s="542"/>
      <c r="H8" s="542"/>
      <c r="I8" s="542"/>
      <c r="J8" s="542"/>
      <c r="K8" s="542"/>
      <c r="L8" s="542"/>
      <c r="M8" s="542"/>
      <c r="N8" s="542"/>
      <c r="O8" s="542"/>
      <c r="P8" s="542"/>
      <c r="Q8" s="542"/>
      <c r="R8" s="542"/>
      <c r="S8" s="542"/>
      <c r="T8" s="542"/>
      <c r="U8" s="542"/>
      <c r="V8" s="542"/>
      <c r="W8" s="542"/>
      <c r="X8" s="542"/>
      <c r="Y8" s="542"/>
      <c r="Z8" s="542"/>
      <c r="AA8" s="542"/>
      <c r="AB8" s="542"/>
      <c r="AC8" s="542"/>
      <c r="AD8" s="542"/>
      <c r="AE8" s="542"/>
      <c r="AF8" s="542"/>
      <c r="AG8" s="542"/>
      <c r="AH8" s="542"/>
      <c r="AI8" s="542"/>
      <c r="AJ8" s="542"/>
      <c r="AK8" s="542"/>
      <c r="AL8" s="542"/>
      <c r="AM8" s="542"/>
      <c r="AN8" s="542"/>
      <c r="AO8" s="542"/>
      <c r="AP8" s="542"/>
      <c r="AQ8" s="542"/>
      <c r="AR8" s="542"/>
      <c r="AS8" s="542"/>
      <c r="AT8" s="542"/>
      <c r="AU8" s="542"/>
      <c r="AV8" s="542"/>
      <c r="AW8" s="542"/>
      <c r="AX8" s="542"/>
      <c r="AY8" s="542"/>
      <c r="AZ8" s="542"/>
      <c r="BA8" s="542"/>
      <c r="BB8" s="542"/>
      <c r="BC8" s="542"/>
      <c r="BD8" s="542"/>
      <c r="BE8" s="542"/>
      <c r="BF8" s="542"/>
      <c r="BG8" s="542"/>
      <c r="BH8" s="542"/>
      <c r="BI8" s="542"/>
      <c r="BJ8" s="542"/>
      <c r="BK8" s="542"/>
      <c r="BL8" s="542"/>
      <c r="BM8" s="542"/>
      <c r="BN8" s="542"/>
      <c r="BO8" s="542"/>
      <c r="BP8" s="542"/>
      <c r="BQ8" s="542"/>
      <c r="BR8" s="542"/>
      <c r="BS8" s="542"/>
      <c r="BT8" s="542"/>
      <c r="BU8" s="542"/>
      <c r="BV8" s="542"/>
      <c r="BW8" s="542"/>
      <c r="BX8" s="542"/>
      <c r="BY8" s="542"/>
      <c r="BZ8" s="542"/>
      <c r="CA8" s="542"/>
      <c r="CB8" s="542"/>
      <c r="CC8" s="542"/>
      <c r="CD8" s="542"/>
      <c r="CE8" s="542"/>
      <c r="CF8" s="542"/>
      <c r="CG8" s="542"/>
      <c r="CH8" s="542"/>
      <c r="CI8" s="542"/>
      <c r="CJ8" s="542"/>
      <c r="CK8" s="542"/>
      <c r="CL8" s="542"/>
      <c r="CM8" s="542"/>
      <c r="CN8" s="542"/>
      <c r="CO8" s="542"/>
      <c r="CP8" s="542"/>
      <c r="CQ8" s="542"/>
      <c r="CR8" s="542"/>
      <c r="CS8" s="542"/>
      <c r="CT8" s="542"/>
      <c r="CU8" s="542"/>
      <c r="CV8" s="542"/>
      <c r="CW8" s="542"/>
      <c r="CX8" s="542"/>
      <c r="CY8" s="542"/>
      <c r="CZ8" s="542"/>
      <c r="DA8" s="542"/>
      <c r="DB8" s="542"/>
      <c r="DC8" s="542"/>
      <c r="DD8" s="542"/>
      <c r="DE8" s="542"/>
      <c r="DF8" s="542"/>
      <c r="DG8" s="542"/>
      <c r="DH8" s="542"/>
      <c r="DI8" s="542"/>
      <c r="DJ8" s="542"/>
      <c r="DK8" s="542"/>
      <c r="DL8" s="542"/>
      <c r="DM8" s="542"/>
      <c r="DN8" s="542"/>
      <c r="DO8" s="542"/>
      <c r="DP8" s="542"/>
      <c r="DQ8" s="542"/>
      <c r="DR8" s="542"/>
      <c r="DS8" s="542"/>
      <c r="DT8" s="542"/>
      <c r="DU8" s="542"/>
      <c r="DV8" s="542"/>
      <c r="DW8" s="542"/>
      <c r="DX8" s="542"/>
      <c r="DY8" s="542"/>
    </row>
    <row r="9" spans="1:170" s="545" customFormat="1" ht="12.75">
      <c r="A9" s="559" t="s">
        <v>736</v>
      </c>
      <c r="B9" s="560">
        <v>20276</v>
      </c>
      <c r="C9" s="560">
        <v>1172</v>
      </c>
      <c r="D9" s="707">
        <v>21448</v>
      </c>
      <c r="E9" s="544"/>
      <c r="F9" s="542"/>
      <c r="G9" s="542"/>
      <c r="H9" s="542"/>
      <c r="I9" s="542"/>
      <c r="J9" s="542"/>
      <c r="K9" s="542"/>
      <c r="L9" s="542"/>
      <c r="M9" s="542"/>
      <c r="N9" s="542"/>
      <c r="O9" s="542"/>
      <c r="P9" s="542"/>
      <c r="Q9" s="542"/>
      <c r="R9" s="542"/>
      <c r="S9" s="542"/>
      <c r="T9" s="542"/>
      <c r="U9" s="542"/>
      <c r="V9" s="542"/>
      <c r="W9" s="542"/>
      <c r="X9" s="542"/>
      <c r="Y9" s="542"/>
      <c r="Z9" s="542"/>
      <c r="AA9" s="542"/>
      <c r="AB9" s="542"/>
      <c r="AC9" s="542"/>
      <c r="AD9" s="542"/>
      <c r="AE9" s="542"/>
      <c r="AF9" s="542"/>
      <c r="AG9" s="542"/>
      <c r="AH9" s="542"/>
      <c r="AI9" s="542"/>
      <c r="AJ9" s="542"/>
      <c r="AK9" s="542"/>
      <c r="AL9" s="542"/>
      <c r="AM9" s="542"/>
      <c r="AN9" s="542"/>
      <c r="AO9" s="542"/>
      <c r="AP9" s="542"/>
      <c r="AQ9" s="542"/>
      <c r="AR9" s="542"/>
      <c r="AS9" s="542"/>
      <c r="AT9" s="542"/>
      <c r="AU9" s="542"/>
      <c r="AV9" s="542"/>
      <c r="AW9" s="542"/>
      <c r="AX9" s="542"/>
      <c r="AY9" s="542"/>
      <c r="AZ9" s="542"/>
      <c r="BA9" s="542"/>
      <c r="BB9" s="542"/>
      <c r="BC9" s="542"/>
      <c r="BD9" s="542"/>
      <c r="BE9" s="542"/>
      <c r="BF9" s="542"/>
      <c r="BG9" s="542"/>
      <c r="BH9" s="542"/>
      <c r="BI9" s="542"/>
      <c r="BJ9" s="542"/>
      <c r="BK9" s="542"/>
      <c r="BL9" s="542"/>
      <c r="BM9" s="542"/>
      <c r="BN9" s="542"/>
      <c r="BO9" s="542"/>
      <c r="BP9" s="542"/>
      <c r="BQ9" s="542"/>
      <c r="BR9" s="542"/>
      <c r="BS9" s="542"/>
      <c r="BT9" s="542"/>
      <c r="BU9" s="542"/>
      <c r="BV9" s="542"/>
      <c r="BW9" s="542"/>
      <c r="BX9" s="542"/>
      <c r="BY9" s="542"/>
      <c r="BZ9" s="542"/>
      <c r="CA9" s="542"/>
      <c r="CB9" s="542"/>
      <c r="CC9" s="542"/>
      <c r="CD9" s="542"/>
      <c r="CE9" s="542"/>
      <c r="CF9" s="542"/>
      <c r="CG9" s="542"/>
      <c r="CH9" s="542"/>
      <c r="CI9" s="542"/>
      <c r="CJ9" s="542"/>
      <c r="CK9" s="542"/>
      <c r="CL9" s="542"/>
      <c r="CM9" s="542"/>
      <c r="CN9" s="542"/>
      <c r="CO9" s="542"/>
      <c r="CP9" s="542"/>
      <c r="CQ9" s="542"/>
      <c r="CR9" s="542"/>
      <c r="CS9" s="542"/>
      <c r="CT9" s="542"/>
      <c r="CU9" s="542"/>
      <c r="CV9" s="542"/>
      <c r="CW9" s="542"/>
      <c r="CX9" s="542"/>
      <c r="CY9" s="542"/>
      <c r="CZ9" s="542"/>
      <c r="DA9" s="542"/>
      <c r="DB9" s="542"/>
      <c r="DC9" s="542"/>
      <c r="DD9" s="542"/>
      <c r="DE9" s="542"/>
      <c r="DF9" s="542"/>
      <c r="DG9" s="542"/>
      <c r="DH9" s="542"/>
      <c r="DI9" s="542"/>
      <c r="DJ9" s="542"/>
      <c r="DK9" s="542"/>
      <c r="DL9" s="542"/>
      <c r="DM9" s="542"/>
      <c r="DN9" s="542"/>
      <c r="DO9" s="542"/>
      <c r="DP9" s="542"/>
      <c r="DQ9" s="542"/>
      <c r="DR9" s="542"/>
      <c r="DS9" s="542"/>
      <c r="DT9" s="542"/>
      <c r="DU9" s="542"/>
      <c r="DV9" s="542"/>
      <c r="DW9" s="542"/>
      <c r="DX9" s="542"/>
      <c r="DY9" s="542"/>
    </row>
    <row r="10" spans="1:170" s="545" customFormat="1" ht="12.75">
      <c r="A10" s="559" t="s">
        <v>629</v>
      </c>
      <c r="B10" s="560">
        <v>1106</v>
      </c>
      <c r="C10" s="560">
        <v>15</v>
      </c>
      <c r="D10" s="707">
        <v>1121</v>
      </c>
      <c r="E10" s="544"/>
      <c r="F10" s="542"/>
      <c r="G10" s="542"/>
      <c r="H10" s="542"/>
      <c r="I10" s="542"/>
      <c r="J10" s="542"/>
      <c r="K10" s="542"/>
      <c r="L10" s="542"/>
      <c r="M10" s="542"/>
      <c r="N10" s="542"/>
      <c r="O10" s="542"/>
      <c r="P10" s="542"/>
      <c r="Q10" s="542"/>
      <c r="R10" s="542"/>
      <c r="S10" s="542"/>
      <c r="T10" s="542"/>
      <c r="U10" s="542"/>
      <c r="V10" s="542"/>
      <c r="W10" s="542"/>
      <c r="X10" s="542"/>
      <c r="Y10" s="542"/>
      <c r="Z10" s="542"/>
      <c r="AA10" s="542"/>
      <c r="AB10" s="542"/>
      <c r="AC10" s="542"/>
      <c r="AD10" s="542"/>
      <c r="AE10" s="542"/>
      <c r="AF10" s="542"/>
      <c r="AG10" s="542"/>
      <c r="AH10" s="542"/>
      <c r="AI10" s="542"/>
      <c r="AJ10" s="542"/>
      <c r="AK10" s="542"/>
      <c r="AL10" s="542"/>
      <c r="AM10" s="542"/>
      <c r="AN10" s="542"/>
      <c r="AO10" s="542"/>
      <c r="AP10" s="542"/>
      <c r="AQ10" s="542"/>
      <c r="AR10" s="542"/>
      <c r="AS10" s="542"/>
      <c r="AT10" s="542"/>
      <c r="AU10" s="542"/>
      <c r="AV10" s="542"/>
      <c r="AW10" s="542"/>
      <c r="AX10" s="542"/>
      <c r="AY10" s="542"/>
      <c r="AZ10" s="542"/>
      <c r="BA10" s="542"/>
      <c r="BB10" s="542"/>
      <c r="BC10" s="542"/>
      <c r="BD10" s="542"/>
      <c r="BE10" s="542"/>
      <c r="BF10" s="542"/>
      <c r="BG10" s="542"/>
      <c r="BH10" s="542"/>
      <c r="BI10" s="542"/>
      <c r="BJ10" s="542"/>
      <c r="BK10" s="542"/>
      <c r="BL10" s="542"/>
      <c r="BM10" s="542"/>
      <c r="BN10" s="542"/>
      <c r="BO10" s="542"/>
      <c r="BP10" s="542"/>
      <c r="BQ10" s="542"/>
      <c r="BR10" s="542"/>
      <c r="BS10" s="542"/>
      <c r="BT10" s="542"/>
      <c r="BU10" s="542"/>
      <c r="BV10" s="542"/>
      <c r="BW10" s="542"/>
      <c r="BX10" s="542"/>
      <c r="BY10" s="542"/>
      <c r="BZ10" s="542"/>
      <c r="CA10" s="542"/>
      <c r="CB10" s="542"/>
      <c r="CC10" s="542"/>
      <c r="CD10" s="542"/>
      <c r="CE10" s="542"/>
      <c r="CF10" s="542"/>
      <c r="CG10" s="542"/>
      <c r="CH10" s="542"/>
      <c r="CI10" s="542"/>
      <c r="CJ10" s="542"/>
      <c r="CK10" s="542"/>
      <c r="CL10" s="542"/>
      <c r="CM10" s="542"/>
      <c r="CN10" s="542"/>
      <c r="CO10" s="542"/>
      <c r="CP10" s="542"/>
      <c r="CQ10" s="542"/>
      <c r="CR10" s="542"/>
      <c r="CS10" s="542"/>
      <c r="CT10" s="542"/>
      <c r="CU10" s="542"/>
      <c r="CV10" s="542"/>
      <c r="CW10" s="542"/>
      <c r="CX10" s="542"/>
      <c r="CY10" s="542"/>
      <c r="CZ10" s="542"/>
      <c r="DA10" s="542"/>
      <c r="DB10" s="542"/>
      <c r="DC10" s="542"/>
      <c r="DD10" s="542"/>
      <c r="DE10" s="542"/>
      <c r="DF10" s="542"/>
      <c r="DG10" s="542"/>
      <c r="DH10" s="542"/>
      <c r="DI10" s="542"/>
      <c r="DJ10" s="542"/>
      <c r="DK10" s="542"/>
      <c r="DL10" s="542"/>
      <c r="DM10" s="542"/>
      <c r="DN10" s="542"/>
      <c r="DO10" s="542"/>
      <c r="DP10" s="542"/>
      <c r="DQ10" s="542"/>
      <c r="DR10" s="542"/>
      <c r="DS10" s="542"/>
      <c r="DT10" s="542"/>
      <c r="DU10" s="542"/>
      <c r="DV10" s="542"/>
      <c r="DW10" s="542"/>
      <c r="DX10" s="542"/>
      <c r="DY10" s="542"/>
    </row>
    <row r="11" spans="1:170" s="545" customFormat="1" ht="12.75">
      <c r="A11" s="559"/>
      <c r="B11" s="560"/>
      <c r="C11" s="560"/>
      <c r="D11" s="707"/>
      <c r="E11" s="544"/>
      <c r="F11" s="542"/>
      <c r="G11" s="542"/>
      <c r="H11" s="542"/>
      <c r="I11" s="542"/>
      <c r="J11" s="542"/>
      <c r="K11" s="542"/>
      <c r="L11" s="542"/>
      <c r="M11" s="542"/>
      <c r="N11" s="542"/>
      <c r="O11" s="542"/>
      <c r="P11" s="542"/>
      <c r="Q11" s="542"/>
      <c r="R11" s="542"/>
      <c r="S11" s="542"/>
      <c r="T11" s="542"/>
      <c r="U11" s="542"/>
      <c r="V11" s="542"/>
      <c r="W11" s="542"/>
      <c r="X11" s="542"/>
      <c r="Y11" s="542"/>
      <c r="Z11" s="542"/>
      <c r="AA11" s="542"/>
      <c r="AB11" s="542"/>
      <c r="AC11" s="542"/>
      <c r="AD11" s="542"/>
      <c r="AE11" s="542"/>
      <c r="AF11" s="542"/>
      <c r="AG11" s="542"/>
      <c r="AH11" s="542"/>
      <c r="AI11" s="542"/>
      <c r="AJ11" s="542"/>
      <c r="AK11" s="542"/>
      <c r="AL11" s="542"/>
      <c r="AM11" s="542"/>
      <c r="AN11" s="542"/>
      <c r="AO11" s="542"/>
      <c r="AP11" s="542"/>
      <c r="AQ11" s="542"/>
      <c r="AR11" s="542"/>
      <c r="AS11" s="542"/>
      <c r="AT11" s="542"/>
      <c r="AU11" s="542"/>
      <c r="AV11" s="542"/>
      <c r="AW11" s="542"/>
      <c r="AX11" s="542"/>
      <c r="AY11" s="542"/>
      <c r="AZ11" s="542"/>
      <c r="BA11" s="542"/>
      <c r="BB11" s="542"/>
      <c r="BC11" s="542"/>
      <c r="BD11" s="542"/>
      <c r="BE11" s="542"/>
      <c r="BF11" s="542"/>
      <c r="BG11" s="542"/>
      <c r="BH11" s="542"/>
      <c r="BI11" s="542"/>
      <c r="BJ11" s="542"/>
      <c r="BK11" s="542"/>
      <c r="BL11" s="542"/>
      <c r="BM11" s="542"/>
      <c r="BN11" s="542"/>
      <c r="BO11" s="542"/>
      <c r="BP11" s="542"/>
      <c r="BQ11" s="542"/>
      <c r="BR11" s="542"/>
      <c r="BS11" s="542"/>
      <c r="BT11" s="542"/>
      <c r="BU11" s="542"/>
      <c r="BV11" s="542"/>
      <c r="BW11" s="542"/>
      <c r="BX11" s="542"/>
      <c r="BY11" s="542"/>
      <c r="BZ11" s="542"/>
      <c r="CA11" s="542"/>
      <c r="CB11" s="542"/>
      <c r="CC11" s="542"/>
      <c r="CD11" s="542"/>
      <c r="CE11" s="542"/>
      <c r="CF11" s="542"/>
      <c r="CG11" s="542"/>
      <c r="CH11" s="542"/>
      <c r="CI11" s="542"/>
      <c r="CJ11" s="542"/>
      <c r="CK11" s="542"/>
      <c r="CL11" s="542"/>
      <c r="CM11" s="542"/>
      <c r="CN11" s="542"/>
      <c r="CO11" s="542"/>
      <c r="CP11" s="542"/>
      <c r="CQ11" s="542"/>
      <c r="CR11" s="542"/>
      <c r="CS11" s="542"/>
      <c r="CT11" s="542"/>
      <c r="CU11" s="542"/>
      <c r="CV11" s="542"/>
      <c r="CW11" s="542"/>
      <c r="CX11" s="542"/>
      <c r="CY11" s="542"/>
      <c r="CZ11" s="542"/>
      <c r="DA11" s="542"/>
      <c r="DB11" s="542"/>
      <c r="DC11" s="542"/>
      <c r="DD11" s="542"/>
      <c r="DE11" s="542"/>
      <c r="DF11" s="542"/>
      <c r="DG11" s="542"/>
      <c r="DH11" s="542"/>
      <c r="DI11" s="542"/>
      <c r="DJ11" s="542"/>
      <c r="DK11" s="542"/>
      <c r="DL11" s="542"/>
      <c r="DM11" s="542"/>
      <c r="DN11" s="542"/>
      <c r="DO11" s="542"/>
      <c r="DP11" s="542"/>
      <c r="DQ11" s="542"/>
      <c r="DR11" s="542"/>
      <c r="DS11" s="542"/>
      <c r="DT11" s="542"/>
      <c r="DU11" s="542"/>
      <c r="DV11" s="542"/>
      <c r="DW11" s="542"/>
      <c r="DX11" s="542"/>
      <c r="DY11" s="542"/>
    </row>
    <row r="12" spans="1:170" s="545" customFormat="1" ht="12.75">
      <c r="A12" s="1705" t="s">
        <v>1388</v>
      </c>
      <c r="B12" s="560">
        <v>27171</v>
      </c>
      <c r="C12" s="560">
        <v>2104</v>
      </c>
      <c r="D12" s="1107">
        <v>29275</v>
      </c>
      <c r="E12" s="544"/>
      <c r="F12" s="542"/>
      <c r="G12" s="542"/>
      <c r="H12" s="542"/>
      <c r="I12" s="542"/>
      <c r="J12" s="542"/>
      <c r="K12" s="542"/>
      <c r="L12" s="542"/>
      <c r="M12" s="542"/>
      <c r="N12" s="542"/>
      <c r="O12" s="542"/>
      <c r="P12" s="542"/>
      <c r="Q12" s="542"/>
      <c r="R12" s="542"/>
      <c r="S12" s="542"/>
      <c r="T12" s="542"/>
      <c r="U12" s="542"/>
      <c r="V12" s="542"/>
      <c r="W12" s="542"/>
      <c r="X12" s="542"/>
      <c r="Y12" s="542"/>
      <c r="Z12" s="542"/>
      <c r="AA12" s="542"/>
      <c r="AB12" s="542"/>
      <c r="AC12" s="542"/>
      <c r="AD12" s="542"/>
      <c r="AE12" s="542"/>
      <c r="AF12" s="542"/>
      <c r="AG12" s="542"/>
      <c r="AH12" s="542"/>
      <c r="AI12" s="542"/>
      <c r="AJ12" s="542"/>
      <c r="AK12" s="542"/>
      <c r="AL12" s="542"/>
      <c r="AM12" s="542"/>
      <c r="AN12" s="542"/>
      <c r="AO12" s="542"/>
      <c r="AP12" s="542"/>
      <c r="AQ12" s="542"/>
      <c r="AR12" s="542"/>
      <c r="AS12" s="542"/>
      <c r="AT12" s="542"/>
      <c r="AU12" s="542"/>
      <c r="AV12" s="542"/>
      <c r="AW12" s="542"/>
      <c r="AX12" s="542"/>
      <c r="AY12" s="542"/>
      <c r="AZ12" s="542"/>
      <c r="BA12" s="542"/>
      <c r="BB12" s="542"/>
      <c r="BC12" s="542"/>
      <c r="BD12" s="542"/>
      <c r="BE12" s="542"/>
      <c r="BF12" s="542"/>
      <c r="BG12" s="542"/>
      <c r="BH12" s="542"/>
      <c r="BI12" s="542"/>
      <c r="BJ12" s="542"/>
      <c r="BK12" s="542"/>
      <c r="BL12" s="542"/>
      <c r="BM12" s="542"/>
      <c r="BN12" s="542"/>
      <c r="BO12" s="542"/>
      <c r="BP12" s="542"/>
      <c r="BQ12" s="542"/>
      <c r="BR12" s="542"/>
      <c r="BS12" s="542"/>
      <c r="BT12" s="542"/>
      <c r="BU12" s="542"/>
      <c r="BV12" s="542"/>
      <c r="BW12" s="542"/>
      <c r="BX12" s="542"/>
      <c r="BY12" s="542"/>
      <c r="BZ12" s="542"/>
      <c r="CA12" s="542"/>
      <c r="CB12" s="542"/>
      <c r="CC12" s="542"/>
      <c r="CD12" s="542"/>
      <c r="CE12" s="542"/>
      <c r="CF12" s="542"/>
      <c r="CG12" s="542"/>
      <c r="CH12" s="542"/>
      <c r="CI12" s="542"/>
      <c r="CJ12" s="542"/>
      <c r="CK12" s="542"/>
      <c r="CL12" s="542"/>
      <c r="CM12" s="542"/>
      <c r="CN12" s="542"/>
      <c r="CO12" s="542"/>
      <c r="CP12" s="542"/>
      <c r="CQ12" s="542"/>
      <c r="CR12" s="542"/>
      <c r="CS12" s="542"/>
      <c r="CT12" s="542"/>
      <c r="CU12" s="542"/>
      <c r="CV12" s="542"/>
      <c r="CW12" s="542"/>
      <c r="CX12" s="542"/>
      <c r="CY12" s="542"/>
      <c r="CZ12" s="542"/>
      <c r="DA12" s="542"/>
      <c r="DB12" s="542"/>
      <c r="DC12" s="542"/>
      <c r="DD12" s="542"/>
      <c r="DE12" s="542"/>
      <c r="DF12" s="542"/>
      <c r="DG12" s="542"/>
      <c r="DH12" s="542"/>
      <c r="DI12" s="542"/>
      <c r="DJ12" s="542"/>
      <c r="DK12" s="542"/>
      <c r="DL12" s="542"/>
      <c r="DM12" s="542"/>
      <c r="DN12" s="542"/>
      <c r="DO12" s="542"/>
      <c r="DP12" s="542"/>
      <c r="DQ12" s="542"/>
      <c r="DR12" s="542"/>
      <c r="DS12" s="542"/>
      <c r="DT12" s="542"/>
      <c r="DU12" s="542"/>
      <c r="DV12" s="542"/>
      <c r="DW12" s="542"/>
      <c r="DX12" s="542"/>
      <c r="DY12" s="542"/>
    </row>
    <row r="13" spans="1:170" ht="12.75">
      <c r="A13" s="563" t="s">
        <v>447</v>
      </c>
      <c r="B13" s="661">
        <v>92353</v>
      </c>
      <c r="C13" s="661">
        <v>8048</v>
      </c>
      <c r="D13" s="711">
        <v>100401</v>
      </c>
      <c r="E13" s="663"/>
      <c r="F13" s="544"/>
      <c r="G13" s="544"/>
      <c r="H13" s="545"/>
      <c r="I13" s="545"/>
      <c r="J13" s="545"/>
      <c r="K13" s="545"/>
      <c r="L13" s="545"/>
      <c r="M13" s="545"/>
      <c r="N13" s="545"/>
      <c r="O13" s="545"/>
      <c r="P13" s="545"/>
      <c r="Q13" s="545"/>
      <c r="R13" s="545"/>
      <c r="S13" s="545"/>
      <c r="T13" s="545"/>
      <c r="U13" s="545"/>
      <c r="V13" s="545"/>
      <c r="W13" s="545"/>
      <c r="X13" s="545"/>
      <c r="Y13" s="545"/>
      <c r="Z13" s="545"/>
      <c r="AA13" s="545"/>
      <c r="AB13" s="545"/>
      <c r="AC13" s="545"/>
      <c r="AD13" s="545"/>
      <c r="AE13" s="545"/>
      <c r="AF13" s="545"/>
      <c r="AG13" s="545"/>
      <c r="AH13" s="545"/>
      <c r="AI13" s="545"/>
      <c r="AJ13" s="545"/>
      <c r="AK13" s="545"/>
      <c r="AL13" s="545"/>
      <c r="AM13" s="545"/>
      <c r="AN13" s="545"/>
      <c r="AO13" s="545"/>
      <c r="AP13" s="545"/>
      <c r="AQ13" s="545"/>
      <c r="AR13" s="545"/>
      <c r="AS13" s="545"/>
      <c r="AT13" s="545"/>
      <c r="AU13" s="545"/>
      <c r="AV13" s="545"/>
      <c r="AW13" s="545"/>
      <c r="AX13" s="545"/>
      <c r="AY13" s="545"/>
      <c r="AZ13" s="545"/>
      <c r="BA13" s="545"/>
      <c r="BB13" s="545"/>
      <c r="BC13" s="545"/>
      <c r="BD13" s="545"/>
      <c r="BE13" s="545"/>
      <c r="BF13" s="545"/>
      <c r="BG13" s="545"/>
      <c r="BH13" s="545"/>
      <c r="BI13" s="545"/>
      <c r="BJ13" s="545"/>
      <c r="BK13" s="545"/>
      <c r="BL13" s="545"/>
      <c r="BM13" s="545"/>
      <c r="BN13" s="545"/>
      <c r="BO13" s="545"/>
      <c r="BP13" s="545"/>
      <c r="BQ13" s="545"/>
      <c r="BR13" s="545"/>
      <c r="BS13" s="545"/>
      <c r="BT13" s="545"/>
      <c r="BU13" s="545"/>
      <c r="BV13" s="545"/>
      <c r="BW13" s="545"/>
      <c r="BX13" s="545"/>
      <c r="BY13" s="545"/>
      <c r="BZ13" s="545"/>
      <c r="CA13" s="545"/>
      <c r="CB13" s="545"/>
      <c r="CC13" s="545"/>
      <c r="CD13" s="545"/>
      <c r="CE13" s="545"/>
      <c r="CF13" s="545"/>
      <c r="CG13" s="545"/>
      <c r="CH13" s="545"/>
      <c r="CI13" s="545"/>
      <c r="CJ13" s="545"/>
      <c r="CK13" s="545"/>
      <c r="CL13" s="545"/>
      <c r="CM13" s="545"/>
      <c r="CN13" s="545"/>
      <c r="CO13" s="545"/>
      <c r="CP13" s="545"/>
      <c r="CQ13" s="545"/>
      <c r="CR13" s="545"/>
      <c r="CS13" s="545"/>
      <c r="CT13" s="545"/>
      <c r="CU13" s="545"/>
      <c r="CV13" s="545"/>
      <c r="CW13" s="545"/>
      <c r="CX13" s="545"/>
      <c r="CY13" s="545"/>
      <c r="CZ13" s="545"/>
      <c r="DA13" s="545"/>
      <c r="DB13" s="545"/>
      <c r="DC13" s="545"/>
      <c r="DD13" s="545"/>
      <c r="DE13" s="545"/>
      <c r="DF13" s="545"/>
      <c r="DG13" s="545"/>
      <c r="DH13" s="545"/>
      <c r="DI13" s="545"/>
      <c r="DJ13" s="545"/>
      <c r="DK13" s="545"/>
      <c r="DL13" s="545"/>
      <c r="DM13" s="545"/>
      <c r="DN13" s="545"/>
      <c r="DO13" s="545"/>
      <c r="DP13" s="545"/>
      <c r="DQ13" s="545"/>
      <c r="DR13" s="545"/>
      <c r="DS13" s="545"/>
      <c r="DT13" s="545"/>
      <c r="DU13" s="545"/>
      <c r="DV13" s="545"/>
      <c r="DW13" s="545"/>
      <c r="DX13" s="545"/>
      <c r="DY13" s="545"/>
      <c r="DZ13" s="545"/>
      <c r="EA13" s="545"/>
      <c r="EB13" s="545"/>
      <c r="EC13" s="545"/>
      <c r="ED13" s="545"/>
      <c r="EE13" s="545"/>
      <c r="EF13" s="545"/>
      <c r="EG13" s="545"/>
      <c r="EH13" s="545"/>
      <c r="EI13" s="545"/>
      <c r="EJ13" s="545"/>
      <c r="EK13" s="545"/>
      <c r="EL13" s="545"/>
      <c r="EM13" s="545"/>
      <c r="EN13" s="545"/>
      <c r="EO13" s="545"/>
      <c r="EP13" s="545"/>
      <c r="EQ13" s="545"/>
      <c r="ER13" s="545"/>
      <c r="ES13" s="545"/>
      <c r="ET13" s="545"/>
      <c r="EU13" s="545"/>
      <c r="EV13" s="545"/>
      <c r="EW13" s="545"/>
      <c r="EX13" s="545"/>
      <c r="EY13" s="545"/>
      <c r="EZ13" s="545"/>
      <c r="FA13" s="545"/>
      <c r="FB13" s="545"/>
      <c r="FC13" s="545"/>
      <c r="FD13" s="545"/>
      <c r="FE13" s="545"/>
      <c r="FF13" s="545"/>
      <c r="FG13" s="545"/>
      <c r="FH13" s="545"/>
      <c r="FI13" s="545"/>
      <c r="FJ13" s="545"/>
      <c r="FK13" s="545"/>
      <c r="FL13" s="545"/>
      <c r="FM13" s="545"/>
      <c r="FN13" s="545"/>
    </row>
    <row r="14" spans="1:170" ht="12.75">
      <c r="A14" s="659" t="s">
        <v>1162</v>
      </c>
      <c r="B14" s="555"/>
      <c r="C14" s="555"/>
      <c r="D14" s="555"/>
      <c r="E14" s="553"/>
      <c r="F14" s="553"/>
      <c r="G14" s="544"/>
      <c r="H14" s="545"/>
      <c r="I14" s="545"/>
      <c r="J14" s="545"/>
      <c r="K14" s="545"/>
      <c r="L14" s="545"/>
      <c r="M14" s="545"/>
      <c r="N14" s="545"/>
      <c r="O14" s="545"/>
      <c r="P14" s="545"/>
      <c r="Q14" s="545"/>
      <c r="R14" s="545"/>
      <c r="S14" s="545"/>
      <c r="T14" s="545"/>
      <c r="U14" s="545"/>
      <c r="V14" s="545"/>
      <c r="W14" s="545"/>
      <c r="X14" s="545"/>
      <c r="Y14" s="545"/>
      <c r="Z14" s="545"/>
      <c r="AA14" s="545"/>
      <c r="AB14" s="545"/>
      <c r="AC14" s="545"/>
      <c r="AD14" s="545"/>
      <c r="AE14" s="545"/>
      <c r="AF14" s="545"/>
      <c r="AG14" s="545"/>
      <c r="AH14" s="545"/>
      <c r="AI14" s="545"/>
      <c r="AJ14" s="545"/>
      <c r="AK14" s="545"/>
      <c r="AL14" s="545"/>
      <c r="AM14" s="545"/>
      <c r="AN14" s="545"/>
      <c r="AO14" s="545"/>
      <c r="AP14" s="545"/>
      <c r="AQ14" s="545"/>
      <c r="AR14" s="545"/>
      <c r="AS14" s="545"/>
      <c r="AT14" s="545"/>
      <c r="AU14" s="545"/>
      <c r="AV14" s="545"/>
      <c r="AW14" s="545"/>
      <c r="AX14" s="545"/>
      <c r="AY14" s="545"/>
      <c r="AZ14" s="545"/>
      <c r="BA14" s="545"/>
      <c r="BB14" s="545"/>
      <c r="BC14" s="545"/>
      <c r="BD14" s="545"/>
      <c r="BE14" s="545"/>
      <c r="BF14" s="545"/>
      <c r="BG14" s="545"/>
      <c r="BH14" s="545"/>
      <c r="BI14" s="545"/>
      <c r="BJ14" s="545"/>
      <c r="BK14" s="545"/>
      <c r="BL14" s="545"/>
      <c r="BM14" s="545"/>
      <c r="BN14" s="545"/>
      <c r="BO14" s="545"/>
      <c r="BP14" s="545"/>
      <c r="BQ14" s="545"/>
      <c r="BR14" s="545"/>
      <c r="BS14" s="545"/>
      <c r="BT14" s="545"/>
      <c r="BU14" s="545"/>
      <c r="BV14" s="545"/>
      <c r="BW14" s="545"/>
      <c r="BX14" s="545"/>
      <c r="BY14" s="545"/>
      <c r="BZ14" s="545"/>
      <c r="CA14" s="545"/>
      <c r="CB14" s="545"/>
      <c r="CC14" s="545"/>
      <c r="CD14" s="545"/>
      <c r="CE14" s="545"/>
      <c r="CF14" s="545"/>
      <c r="CG14" s="545"/>
      <c r="CH14" s="545"/>
      <c r="CI14" s="545"/>
      <c r="CJ14" s="545"/>
      <c r="CK14" s="545"/>
      <c r="CL14" s="545"/>
      <c r="CM14" s="545"/>
      <c r="CN14" s="545"/>
      <c r="CO14" s="545"/>
      <c r="CP14" s="545"/>
      <c r="CQ14" s="545"/>
      <c r="CR14" s="545"/>
      <c r="CS14" s="545"/>
      <c r="CT14" s="545"/>
      <c r="CU14" s="545"/>
      <c r="CV14" s="545"/>
      <c r="CW14" s="545"/>
      <c r="CX14" s="545"/>
      <c r="CY14" s="545"/>
      <c r="CZ14" s="545"/>
      <c r="DA14" s="545"/>
      <c r="DB14" s="545"/>
      <c r="DC14" s="545"/>
      <c r="DD14" s="545"/>
      <c r="DE14" s="545"/>
      <c r="DF14" s="545"/>
      <c r="DG14" s="545"/>
      <c r="DH14" s="545"/>
      <c r="DI14" s="545"/>
      <c r="DJ14" s="545"/>
      <c r="DK14" s="545"/>
      <c r="DL14" s="545"/>
      <c r="DM14" s="545"/>
      <c r="DN14" s="545"/>
      <c r="DO14" s="545"/>
      <c r="DP14" s="545"/>
      <c r="DQ14" s="545"/>
      <c r="DR14" s="545"/>
      <c r="DS14" s="545"/>
      <c r="DT14" s="545"/>
      <c r="DU14" s="545"/>
      <c r="DV14" s="545"/>
      <c r="DW14" s="545"/>
      <c r="DX14" s="545"/>
      <c r="DY14" s="545"/>
      <c r="DZ14" s="545"/>
      <c r="EA14" s="545"/>
      <c r="EB14" s="545"/>
      <c r="EC14" s="545"/>
      <c r="ED14" s="545"/>
      <c r="EE14" s="545"/>
      <c r="EF14" s="545"/>
      <c r="EG14" s="545"/>
      <c r="EH14" s="545"/>
      <c r="EI14" s="545"/>
      <c r="EJ14" s="545"/>
      <c r="EK14" s="545"/>
      <c r="EL14" s="545"/>
      <c r="EM14" s="545"/>
      <c r="EN14" s="545"/>
      <c r="EO14" s="545"/>
      <c r="EP14" s="545"/>
      <c r="EQ14" s="545"/>
      <c r="ER14" s="545"/>
      <c r="ES14" s="545"/>
      <c r="ET14" s="545"/>
      <c r="EU14" s="545"/>
      <c r="EV14" s="545"/>
      <c r="EW14" s="545"/>
      <c r="EX14" s="545"/>
      <c r="EY14" s="545"/>
      <c r="EZ14" s="545"/>
      <c r="FA14" s="545"/>
      <c r="FB14" s="545"/>
      <c r="FC14" s="545"/>
      <c r="FD14" s="545"/>
      <c r="FE14" s="545"/>
      <c r="FF14" s="545"/>
      <c r="FG14" s="545"/>
      <c r="FH14" s="545"/>
      <c r="FI14" s="545"/>
      <c r="FJ14" s="545"/>
      <c r="FK14" s="545"/>
      <c r="FL14" s="545"/>
      <c r="FM14" s="545"/>
      <c r="FN14" s="545"/>
    </row>
    <row r="15" spans="1:170" ht="12.75">
      <c r="A15" s="1499"/>
      <c r="B15" s="555"/>
      <c r="C15" s="555"/>
      <c r="D15" s="555"/>
      <c r="E15" s="553"/>
      <c r="F15" s="553"/>
      <c r="G15" s="544"/>
      <c r="H15" s="545"/>
      <c r="I15" s="545"/>
      <c r="J15" s="545"/>
      <c r="K15" s="545"/>
      <c r="L15" s="545"/>
      <c r="M15" s="545"/>
      <c r="N15" s="545"/>
      <c r="O15" s="545"/>
      <c r="P15" s="545"/>
      <c r="Q15" s="545"/>
      <c r="R15" s="545"/>
      <c r="S15" s="545"/>
      <c r="T15" s="545"/>
      <c r="U15" s="545"/>
      <c r="V15" s="545"/>
      <c r="W15" s="545"/>
      <c r="X15" s="545"/>
      <c r="Y15" s="545"/>
      <c r="Z15" s="545"/>
      <c r="AA15" s="545"/>
      <c r="AB15" s="545"/>
      <c r="AC15" s="545"/>
      <c r="AD15" s="545"/>
      <c r="AE15" s="545"/>
      <c r="AF15" s="545"/>
      <c r="AG15" s="545"/>
      <c r="AH15" s="545"/>
      <c r="AI15" s="545"/>
      <c r="AJ15" s="545"/>
      <c r="AK15" s="545"/>
      <c r="AL15" s="545"/>
      <c r="AM15" s="545"/>
      <c r="AN15" s="545"/>
      <c r="AO15" s="545"/>
      <c r="AP15" s="545"/>
      <c r="AQ15" s="545"/>
      <c r="AR15" s="545"/>
      <c r="AS15" s="545"/>
      <c r="AT15" s="545"/>
      <c r="AU15" s="545"/>
      <c r="AV15" s="545"/>
      <c r="AW15" s="545"/>
      <c r="AX15" s="545"/>
      <c r="AY15" s="545"/>
      <c r="AZ15" s="545"/>
      <c r="BA15" s="545"/>
      <c r="BB15" s="545"/>
      <c r="BC15" s="545"/>
      <c r="BD15" s="545"/>
      <c r="BE15" s="545"/>
      <c r="BF15" s="545"/>
      <c r="BG15" s="545"/>
      <c r="BH15" s="545"/>
      <c r="BI15" s="545"/>
      <c r="BJ15" s="545"/>
      <c r="BK15" s="545"/>
      <c r="BL15" s="545"/>
      <c r="BM15" s="545"/>
      <c r="BN15" s="545"/>
      <c r="BO15" s="545"/>
      <c r="BP15" s="545"/>
      <c r="BQ15" s="545"/>
      <c r="BR15" s="545"/>
      <c r="BS15" s="545"/>
      <c r="BT15" s="545"/>
      <c r="BU15" s="545"/>
      <c r="BV15" s="545"/>
      <c r="BW15" s="545"/>
      <c r="BX15" s="545"/>
      <c r="BY15" s="545"/>
      <c r="BZ15" s="545"/>
      <c r="CA15" s="545"/>
      <c r="CB15" s="545"/>
      <c r="CC15" s="545"/>
      <c r="CD15" s="545"/>
      <c r="CE15" s="545"/>
      <c r="CF15" s="545"/>
      <c r="CG15" s="545"/>
      <c r="CH15" s="545"/>
      <c r="CI15" s="545"/>
      <c r="CJ15" s="545"/>
      <c r="CK15" s="545"/>
      <c r="CL15" s="545"/>
      <c r="CM15" s="545"/>
      <c r="CN15" s="545"/>
      <c r="CO15" s="545"/>
      <c r="CP15" s="545"/>
      <c r="CQ15" s="545"/>
      <c r="CR15" s="545"/>
      <c r="CS15" s="545"/>
      <c r="CT15" s="545"/>
      <c r="CU15" s="545"/>
      <c r="CV15" s="545"/>
      <c r="CW15" s="545"/>
      <c r="CX15" s="545"/>
      <c r="CY15" s="545"/>
      <c r="CZ15" s="545"/>
      <c r="DA15" s="545"/>
      <c r="DB15" s="545"/>
      <c r="DC15" s="545"/>
      <c r="DD15" s="545"/>
      <c r="DE15" s="545"/>
      <c r="DF15" s="545"/>
      <c r="DG15" s="545"/>
      <c r="DH15" s="545"/>
      <c r="DI15" s="545"/>
      <c r="DJ15" s="545"/>
      <c r="DK15" s="545"/>
      <c r="DL15" s="545"/>
      <c r="DM15" s="545"/>
      <c r="DN15" s="545"/>
      <c r="DO15" s="545"/>
      <c r="DP15" s="545"/>
      <c r="DQ15" s="545"/>
      <c r="DR15" s="545"/>
      <c r="DS15" s="545"/>
      <c r="DT15" s="545"/>
      <c r="DU15" s="545"/>
      <c r="DV15" s="545"/>
      <c r="DW15" s="545"/>
      <c r="DX15" s="545"/>
      <c r="DY15" s="545"/>
      <c r="DZ15" s="545"/>
    </row>
    <row r="16" spans="1:170" ht="12.75">
      <c r="A16" s="555"/>
      <c r="B16" s="555"/>
      <c r="C16" s="555"/>
      <c r="D16" s="555"/>
      <c r="E16" s="553"/>
      <c r="F16" s="553"/>
      <c r="G16" s="544"/>
      <c r="H16" s="545"/>
      <c r="I16" s="545"/>
      <c r="J16" s="545"/>
      <c r="K16" s="545"/>
      <c r="L16" s="545"/>
      <c r="M16" s="545"/>
      <c r="N16" s="545"/>
      <c r="O16" s="545"/>
      <c r="P16" s="545"/>
      <c r="Q16" s="545"/>
      <c r="R16" s="545"/>
      <c r="S16" s="545"/>
      <c r="T16" s="545"/>
      <c r="U16" s="545"/>
      <c r="V16" s="545"/>
      <c r="W16" s="545"/>
      <c r="X16" s="545"/>
      <c r="Y16" s="545"/>
      <c r="Z16" s="545"/>
      <c r="AA16" s="545"/>
      <c r="AB16" s="545"/>
      <c r="AC16" s="545"/>
      <c r="AD16" s="545"/>
      <c r="AE16" s="545"/>
      <c r="AF16" s="545"/>
      <c r="AG16" s="545"/>
      <c r="AH16" s="545"/>
      <c r="AI16" s="545"/>
      <c r="AJ16" s="545"/>
      <c r="AK16" s="545"/>
      <c r="AL16" s="545"/>
      <c r="AM16" s="545"/>
      <c r="AN16" s="545"/>
      <c r="AO16" s="545"/>
      <c r="AP16" s="545"/>
      <c r="AQ16" s="545"/>
      <c r="AR16" s="545"/>
      <c r="AS16" s="545"/>
      <c r="AT16" s="545"/>
      <c r="AU16" s="545"/>
      <c r="AV16" s="545"/>
      <c r="AW16" s="545"/>
      <c r="AX16" s="545"/>
      <c r="AY16" s="545"/>
      <c r="AZ16" s="545"/>
      <c r="BA16" s="545"/>
      <c r="BB16" s="545"/>
      <c r="BC16" s="545"/>
      <c r="BD16" s="545"/>
      <c r="BE16" s="545"/>
      <c r="BF16" s="545"/>
      <c r="BG16" s="545"/>
      <c r="BH16" s="545"/>
      <c r="BI16" s="545"/>
      <c r="BJ16" s="545"/>
      <c r="BK16" s="545"/>
      <c r="BL16" s="545"/>
      <c r="BM16" s="545"/>
      <c r="BN16" s="545"/>
      <c r="BO16" s="545"/>
      <c r="BP16" s="545"/>
      <c r="BQ16" s="545"/>
      <c r="BR16" s="545"/>
      <c r="BS16" s="545"/>
      <c r="BT16" s="545"/>
      <c r="BU16" s="545"/>
      <c r="BV16" s="545"/>
      <c r="BW16" s="545"/>
      <c r="BX16" s="545"/>
      <c r="BY16" s="545"/>
      <c r="BZ16" s="545"/>
      <c r="CA16" s="545"/>
      <c r="CB16" s="545"/>
      <c r="CC16" s="545"/>
      <c r="CD16" s="545"/>
      <c r="CE16" s="545"/>
      <c r="CF16" s="545"/>
      <c r="CG16" s="545"/>
      <c r="CH16" s="545"/>
      <c r="CI16" s="545"/>
      <c r="CJ16" s="545"/>
      <c r="CK16" s="545"/>
      <c r="CL16" s="545"/>
      <c r="CM16" s="545"/>
      <c r="CN16" s="545"/>
      <c r="CO16" s="545"/>
      <c r="CP16" s="545"/>
      <c r="CQ16" s="545"/>
      <c r="CR16" s="545"/>
      <c r="CS16" s="545"/>
      <c r="CT16" s="545"/>
      <c r="CU16" s="545"/>
      <c r="CV16" s="545"/>
      <c r="CW16" s="545"/>
      <c r="CX16" s="545"/>
      <c r="CY16" s="545"/>
      <c r="CZ16" s="545"/>
      <c r="DA16" s="545"/>
      <c r="DB16" s="545"/>
      <c r="DC16" s="545"/>
      <c r="DD16" s="545"/>
      <c r="DE16" s="545"/>
      <c r="DF16" s="545"/>
      <c r="DG16" s="545"/>
      <c r="DH16" s="545"/>
      <c r="DI16" s="545"/>
      <c r="DJ16" s="545"/>
      <c r="DK16" s="545"/>
      <c r="DL16" s="545"/>
      <c r="DM16" s="545"/>
      <c r="DN16" s="545"/>
      <c r="DO16" s="545"/>
      <c r="DP16" s="545"/>
      <c r="DQ16" s="545"/>
      <c r="DR16" s="545"/>
      <c r="DS16" s="545"/>
      <c r="DT16" s="545"/>
      <c r="DU16" s="545"/>
      <c r="DV16" s="545"/>
      <c r="DW16" s="545"/>
      <c r="DX16" s="545"/>
      <c r="DY16" s="545"/>
      <c r="DZ16" s="545"/>
    </row>
    <row r="17" spans="1:130" ht="12.75">
      <c r="A17" s="555"/>
      <c r="B17" s="555"/>
      <c r="C17" s="555"/>
      <c r="D17" s="555"/>
      <c r="E17" s="553"/>
      <c r="F17" s="553"/>
      <c r="G17" s="544"/>
      <c r="H17" s="545"/>
      <c r="I17" s="545"/>
      <c r="J17" s="545"/>
      <c r="K17" s="545"/>
      <c r="L17" s="545"/>
      <c r="M17" s="545"/>
      <c r="N17" s="545"/>
      <c r="O17" s="545"/>
      <c r="P17" s="545"/>
      <c r="Q17" s="545"/>
      <c r="R17" s="545"/>
      <c r="S17" s="545"/>
      <c r="T17" s="545"/>
      <c r="U17" s="545"/>
      <c r="V17" s="545"/>
      <c r="W17" s="545"/>
      <c r="X17" s="545"/>
      <c r="Y17" s="545"/>
      <c r="Z17" s="545"/>
      <c r="AA17" s="545"/>
      <c r="AB17" s="545"/>
      <c r="AC17" s="545"/>
      <c r="AD17" s="545"/>
      <c r="AE17" s="545"/>
      <c r="AF17" s="545"/>
      <c r="AG17" s="545"/>
      <c r="AH17" s="545"/>
      <c r="AI17" s="545"/>
      <c r="AJ17" s="545"/>
      <c r="AK17" s="545"/>
      <c r="AL17" s="545"/>
      <c r="AM17" s="545"/>
      <c r="AN17" s="545"/>
      <c r="AO17" s="545"/>
      <c r="AP17" s="545"/>
      <c r="AQ17" s="545"/>
      <c r="AR17" s="545"/>
      <c r="AS17" s="545"/>
      <c r="AT17" s="545"/>
      <c r="AU17" s="545"/>
      <c r="AV17" s="545"/>
      <c r="AW17" s="545"/>
      <c r="AX17" s="545"/>
      <c r="AY17" s="545"/>
      <c r="AZ17" s="545"/>
      <c r="BA17" s="545"/>
      <c r="BB17" s="545"/>
      <c r="BC17" s="545"/>
      <c r="BD17" s="545"/>
      <c r="BE17" s="545"/>
      <c r="BF17" s="545"/>
      <c r="BG17" s="545"/>
      <c r="BH17" s="545"/>
      <c r="BI17" s="545"/>
      <c r="BJ17" s="545"/>
      <c r="BK17" s="545"/>
      <c r="BL17" s="545"/>
      <c r="BM17" s="545"/>
      <c r="BN17" s="545"/>
      <c r="BO17" s="545"/>
      <c r="BP17" s="545"/>
      <c r="BQ17" s="545"/>
      <c r="BR17" s="545"/>
      <c r="BS17" s="545"/>
      <c r="BT17" s="545"/>
      <c r="BU17" s="545"/>
      <c r="BV17" s="545"/>
      <c r="BW17" s="545"/>
      <c r="BX17" s="545"/>
      <c r="BY17" s="545"/>
      <c r="BZ17" s="545"/>
      <c r="CA17" s="545"/>
      <c r="CB17" s="545"/>
      <c r="CC17" s="545"/>
      <c r="CD17" s="545"/>
      <c r="CE17" s="545"/>
      <c r="CF17" s="545"/>
      <c r="CG17" s="545"/>
      <c r="CH17" s="545"/>
      <c r="CI17" s="545"/>
      <c r="CJ17" s="545"/>
      <c r="CK17" s="545"/>
      <c r="CL17" s="545"/>
      <c r="CM17" s="545"/>
      <c r="CN17" s="545"/>
      <c r="CO17" s="545"/>
      <c r="CP17" s="545"/>
      <c r="CQ17" s="545"/>
      <c r="CR17" s="545"/>
      <c r="CS17" s="545"/>
      <c r="CT17" s="545"/>
      <c r="CU17" s="545"/>
      <c r="CV17" s="545"/>
      <c r="CW17" s="545"/>
      <c r="CX17" s="545"/>
      <c r="CY17" s="545"/>
      <c r="CZ17" s="545"/>
      <c r="DA17" s="545"/>
      <c r="DB17" s="545"/>
      <c r="DC17" s="545"/>
      <c r="DD17" s="545"/>
      <c r="DE17" s="545"/>
      <c r="DF17" s="545"/>
      <c r="DG17" s="545"/>
      <c r="DH17" s="545"/>
      <c r="DI17" s="545"/>
      <c r="DJ17" s="545"/>
      <c r="DK17" s="545"/>
      <c r="DL17" s="545"/>
      <c r="DM17" s="545"/>
      <c r="DN17" s="545"/>
      <c r="DO17" s="545"/>
      <c r="DP17" s="545"/>
      <c r="DQ17" s="545"/>
      <c r="DR17" s="545"/>
      <c r="DS17" s="545"/>
      <c r="DT17" s="545"/>
      <c r="DU17" s="545"/>
      <c r="DV17" s="545"/>
      <c r="DW17" s="545"/>
      <c r="DX17" s="545"/>
      <c r="DY17" s="545"/>
      <c r="DZ17" s="545"/>
    </row>
    <row r="18" spans="1:130" ht="12.75">
      <c r="A18" s="555"/>
      <c r="B18" s="555"/>
      <c r="C18" s="555"/>
      <c r="D18" s="555"/>
      <c r="E18" s="553"/>
      <c r="F18" s="553"/>
      <c r="G18" s="544"/>
      <c r="H18" s="545"/>
      <c r="I18" s="545"/>
      <c r="J18" s="545"/>
      <c r="K18" s="545"/>
      <c r="L18" s="545"/>
      <c r="M18" s="545"/>
      <c r="N18" s="545"/>
      <c r="O18" s="545"/>
      <c r="P18" s="545"/>
      <c r="Q18" s="545"/>
      <c r="R18" s="545"/>
      <c r="S18" s="545"/>
      <c r="T18" s="545"/>
      <c r="U18" s="545"/>
      <c r="V18" s="545"/>
      <c r="W18" s="545"/>
      <c r="X18" s="545"/>
      <c r="Y18" s="545"/>
      <c r="Z18" s="545"/>
      <c r="AA18" s="545"/>
      <c r="AB18" s="545"/>
      <c r="AC18" s="545"/>
      <c r="AD18" s="545"/>
      <c r="AE18" s="545"/>
      <c r="AF18" s="545"/>
      <c r="AG18" s="545"/>
      <c r="AH18" s="545"/>
      <c r="AI18" s="545"/>
      <c r="AJ18" s="545"/>
      <c r="AK18" s="545"/>
      <c r="AL18" s="545"/>
      <c r="AM18" s="545"/>
      <c r="AN18" s="545"/>
      <c r="AO18" s="545"/>
      <c r="AP18" s="545"/>
      <c r="AQ18" s="545"/>
      <c r="AR18" s="545"/>
      <c r="AS18" s="545"/>
      <c r="AT18" s="545"/>
      <c r="AU18" s="545"/>
      <c r="AV18" s="545"/>
      <c r="AW18" s="545"/>
      <c r="AX18" s="545"/>
      <c r="AY18" s="545"/>
      <c r="AZ18" s="545"/>
      <c r="BA18" s="545"/>
      <c r="BB18" s="545"/>
      <c r="BC18" s="545"/>
      <c r="BD18" s="545"/>
      <c r="BE18" s="545"/>
      <c r="BF18" s="545"/>
      <c r="BG18" s="545"/>
      <c r="BH18" s="545"/>
      <c r="BI18" s="545"/>
      <c r="BJ18" s="545"/>
      <c r="BK18" s="545"/>
      <c r="BL18" s="545"/>
      <c r="BM18" s="545"/>
      <c r="BN18" s="545"/>
      <c r="BO18" s="545"/>
      <c r="BP18" s="545"/>
      <c r="BQ18" s="545"/>
      <c r="BR18" s="545"/>
      <c r="BS18" s="545"/>
      <c r="BT18" s="545"/>
      <c r="BU18" s="545"/>
      <c r="BV18" s="545"/>
      <c r="BW18" s="545"/>
      <c r="BX18" s="545"/>
      <c r="BY18" s="545"/>
      <c r="BZ18" s="545"/>
      <c r="CA18" s="545"/>
      <c r="CB18" s="545"/>
      <c r="CC18" s="545"/>
      <c r="CD18" s="545"/>
      <c r="CE18" s="545"/>
      <c r="CF18" s="545"/>
      <c r="CG18" s="545"/>
      <c r="CH18" s="545"/>
      <c r="CI18" s="545"/>
      <c r="CJ18" s="545"/>
      <c r="CK18" s="545"/>
      <c r="CL18" s="545"/>
      <c r="CM18" s="545"/>
      <c r="CN18" s="545"/>
      <c r="CO18" s="545"/>
      <c r="CP18" s="545"/>
      <c r="CQ18" s="545"/>
      <c r="CR18" s="545"/>
      <c r="CS18" s="545"/>
      <c r="CT18" s="545"/>
      <c r="CU18" s="545"/>
      <c r="CV18" s="545"/>
      <c r="CW18" s="545"/>
      <c r="CX18" s="545"/>
      <c r="CY18" s="545"/>
      <c r="CZ18" s="545"/>
      <c r="DA18" s="545"/>
      <c r="DB18" s="545"/>
      <c r="DC18" s="545"/>
      <c r="DD18" s="545"/>
      <c r="DE18" s="545"/>
      <c r="DF18" s="545"/>
      <c r="DG18" s="545"/>
      <c r="DH18" s="545"/>
      <c r="DI18" s="545"/>
      <c r="DJ18" s="545"/>
      <c r="DK18" s="545"/>
      <c r="DL18" s="545"/>
      <c r="DM18" s="545"/>
      <c r="DN18" s="545"/>
      <c r="DO18" s="545"/>
      <c r="DP18" s="545"/>
      <c r="DQ18" s="545"/>
      <c r="DR18" s="545"/>
      <c r="DS18" s="545"/>
      <c r="DT18" s="545"/>
      <c r="DU18" s="545"/>
      <c r="DV18" s="545"/>
      <c r="DW18" s="545"/>
      <c r="DX18" s="545"/>
      <c r="DY18" s="545"/>
      <c r="DZ18" s="545"/>
    </row>
    <row r="19" spans="1:130" ht="12.75">
      <c r="E19" s="553"/>
      <c r="F19" s="553"/>
      <c r="G19" s="544"/>
      <c r="H19" s="545"/>
      <c r="I19" s="545"/>
      <c r="J19" s="545"/>
      <c r="K19" s="545"/>
      <c r="L19" s="545"/>
      <c r="M19" s="545"/>
      <c r="N19" s="545"/>
      <c r="O19" s="545"/>
      <c r="P19" s="545"/>
      <c r="Q19" s="545"/>
      <c r="R19" s="545"/>
      <c r="S19" s="545"/>
      <c r="T19" s="545"/>
      <c r="U19" s="545"/>
      <c r="V19" s="545"/>
      <c r="W19" s="545"/>
      <c r="X19" s="545"/>
      <c r="Y19" s="545"/>
      <c r="Z19" s="545"/>
      <c r="AA19" s="545"/>
      <c r="AB19" s="545"/>
      <c r="AC19" s="545"/>
      <c r="AD19" s="545"/>
      <c r="AE19" s="545"/>
      <c r="AF19" s="545"/>
      <c r="AG19" s="545"/>
      <c r="AH19" s="545"/>
      <c r="AI19" s="545"/>
      <c r="AJ19" s="545"/>
      <c r="AK19" s="545"/>
      <c r="AL19" s="545"/>
      <c r="AM19" s="545"/>
      <c r="AN19" s="545"/>
      <c r="AO19" s="545"/>
      <c r="AP19" s="545"/>
      <c r="AQ19" s="545"/>
      <c r="AR19" s="545"/>
      <c r="AS19" s="545"/>
      <c r="AT19" s="545"/>
      <c r="AU19" s="545"/>
      <c r="AV19" s="545"/>
      <c r="AW19" s="545"/>
      <c r="AX19" s="545"/>
      <c r="AY19" s="545"/>
      <c r="AZ19" s="545"/>
      <c r="BA19" s="545"/>
      <c r="BB19" s="545"/>
      <c r="BC19" s="545"/>
      <c r="BD19" s="545"/>
      <c r="BE19" s="545"/>
      <c r="BF19" s="545"/>
      <c r="BG19" s="545"/>
      <c r="BH19" s="545"/>
      <c r="BI19" s="545"/>
      <c r="BJ19" s="545"/>
      <c r="BK19" s="545"/>
      <c r="BL19" s="545"/>
      <c r="BM19" s="545"/>
      <c r="BN19" s="545"/>
      <c r="BO19" s="545"/>
      <c r="BP19" s="545"/>
      <c r="BQ19" s="545"/>
      <c r="BR19" s="545"/>
      <c r="BS19" s="545"/>
      <c r="BT19" s="545"/>
      <c r="BU19" s="545"/>
      <c r="BV19" s="545"/>
      <c r="BW19" s="545"/>
      <c r="BX19" s="545"/>
      <c r="BY19" s="545"/>
      <c r="BZ19" s="545"/>
      <c r="CA19" s="545"/>
      <c r="CB19" s="545"/>
      <c r="CC19" s="545"/>
      <c r="CD19" s="545"/>
      <c r="CE19" s="545"/>
      <c r="CF19" s="545"/>
      <c r="CG19" s="545"/>
      <c r="CH19" s="545"/>
      <c r="CI19" s="545"/>
      <c r="CJ19" s="545"/>
      <c r="CK19" s="545"/>
      <c r="CL19" s="545"/>
      <c r="CM19" s="545"/>
      <c r="CN19" s="545"/>
      <c r="CO19" s="545"/>
      <c r="CP19" s="545"/>
      <c r="CQ19" s="545"/>
      <c r="CR19" s="545"/>
      <c r="CS19" s="545"/>
      <c r="CT19" s="545"/>
      <c r="CU19" s="545"/>
      <c r="CV19" s="545"/>
      <c r="CW19" s="545"/>
      <c r="CX19" s="545"/>
      <c r="CY19" s="545"/>
      <c r="CZ19" s="545"/>
      <c r="DA19" s="545"/>
      <c r="DB19" s="545"/>
      <c r="DC19" s="545"/>
      <c r="DD19" s="545"/>
      <c r="DE19" s="545"/>
      <c r="DF19" s="545"/>
      <c r="DG19" s="545"/>
      <c r="DH19" s="545"/>
      <c r="DI19" s="545"/>
      <c r="DJ19" s="545"/>
      <c r="DK19" s="545"/>
      <c r="DL19" s="545"/>
      <c r="DM19" s="545"/>
      <c r="DN19" s="545"/>
      <c r="DO19" s="545"/>
      <c r="DP19" s="545"/>
      <c r="DQ19" s="545"/>
      <c r="DR19" s="545"/>
      <c r="DS19" s="545"/>
      <c r="DT19" s="545"/>
      <c r="DU19" s="545"/>
      <c r="DV19" s="545"/>
      <c r="DW19" s="545"/>
      <c r="DX19" s="545"/>
      <c r="DY19" s="545"/>
      <c r="DZ19" s="545"/>
    </row>
    <row r="20" spans="1:130" ht="12.75">
      <c r="E20" s="553"/>
      <c r="F20" s="553"/>
      <c r="G20" s="553"/>
    </row>
    <row r="21" spans="1:130" ht="12.75">
      <c r="E21" s="553"/>
      <c r="F21" s="553"/>
      <c r="G21" s="553"/>
    </row>
    <row r="22" spans="1:130" ht="12.75">
      <c r="E22" s="554"/>
      <c r="F22" s="553"/>
      <c r="G22" s="553"/>
    </row>
    <row r="23" spans="1:130" ht="12.75">
      <c r="E23" s="554"/>
      <c r="F23" s="553"/>
      <c r="G23" s="553"/>
    </row>
    <row r="24" spans="1:130" ht="12.75">
      <c r="E24" s="554"/>
      <c r="F24" s="553"/>
      <c r="G24" s="553"/>
    </row>
    <row r="25" spans="1:130" ht="12.75">
      <c r="E25" s="554"/>
      <c r="F25" s="553"/>
      <c r="G25" s="553"/>
    </row>
    <row r="26" spans="1:130" ht="12.75">
      <c r="E26" s="554"/>
      <c r="F26" s="553"/>
      <c r="G26" s="553"/>
    </row>
    <row r="27" spans="1:130" ht="12.75">
      <c r="E27" s="554"/>
      <c r="F27" s="553"/>
      <c r="G27" s="553"/>
    </row>
    <row r="28" spans="1:130" ht="12.75">
      <c r="E28" s="554"/>
      <c r="F28" s="553"/>
      <c r="G28" s="553"/>
    </row>
    <row r="29" spans="1:130" ht="12.75">
      <c r="E29" s="554"/>
      <c r="F29" s="553"/>
      <c r="G29" s="553"/>
    </row>
    <row r="30" spans="1:130" ht="12.75">
      <c r="E30" s="554"/>
      <c r="F30" s="553"/>
      <c r="G30" s="553"/>
    </row>
    <row r="31" spans="1:130" ht="12.75">
      <c r="E31" s="554"/>
      <c r="F31" s="553"/>
      <c r="G31" s="553"/>
    </row>
    <row r="32" spans="1:130" ht="12.75">
      <c r="E32" s="554"/>
      <c r="F32" s="553"/>
      <c r="G32" s="553"/>
    </row>
    <row r="33" spans="6:7" ht="12.75">
      <c r="F33" s="553"/>
      <c r="G33" s="553"/>
    </row>
    <row r="34" spans="6:7" ht="12.75">
      <c r="F34" s="553"/>
      <c r="G34" s="553"/>
    </row>
    <row r="35" spans="6:7" ht="12.75">
      <c r="F35" s="553"/>
      <c r="G35" s="553"/>
    </row>
    <row r="36" spans="6:7" ht="12.75">
      <c r="F36" s="553"/>
      <c r="G36" s="553"/>
    </row>
    <row r="37" spans="6:7" ht="12.75">
      <c r="F37" s="553"/>
      <c r="G37" s="553"/>
    </row>
    <row r="38" spans="6:7" ht="12.75">
      <c r="F38" s="553"/>
      <c r="G38" s="553"/>
    </row>
    <row r="39" spans="6:7" ht="12.75">
      <c r="F39" s="554"/>
      <c r="G39" s="553"/>
    </row>
    <row r="40" spans="6:7" ht="12.75">
      <c r="F40" s="554"/>
      <c r="G40" s="553"/>
    </row>
    <row r="41" spans="6:7" ht="12.75">
      <c r="F41" s="554"/>
      <c r="G41" s="553"/>
    </row>
    <row r="42" spans="6:7" ht="12.75">
      <c r="F42" s="554"/>
      <c r="G42" s="553"/>
    </row>
    <row r="43" spans="6:7" ht="12.75">
      <c r="F43" s="554"/>
      <c r="G43" s="553"/>
    </row>
    <row r="44" spans="6:7" ht="12.75">
      <c r="F44" s="554"/>
      <c r="G44" s="553"/>
    </row>
    <row r="45" spans="6:7" ht="12.75">
      <c r="F45" s="554"/>
      <c r="G45" s="553"/>
    </row>
    <row r="46" spans="6:7" ht="12.75">
      <c r="F46" s="554"/>
      <c r="G46" s="553"/>
    </row>
    <row r="47" spans="6:7" ht="12.75">
      <c r="F47" s="554"/>
      <c r="G47" s="553"/>
    </row>
    <row r="48" spans="6:7" ht="12.75">
      <c r="F48" s="554"/>
      <c r="G48" s="553"/>
    </row>
    <row r="49" spans="6:7" ht="12.75">
      <c r="F49" s="554"/>
      <c r="G49" s="553"/>
    </row>
    <row r="50" spans="6:7" ht="12.75">
      <c r="G50" s="553"/>
    </row>
    <row r="51" spans="6:7" ht="12.75">
      <c r="G51" s="553"/>
    </row>
    <row r="52" spans="6:7" ht="12.75">
      <c r="G52" s="553"/>
    </row>
    <row r="53" spans="6:7" ht="12.75">
      <c r="G53" s="553"/>
    </row>
    <row r="54" spans="6:7" ht="12.75">
      <c r="G54" s="553"/>
    </row>
    <row r="55" spans="6:7" ht="12.75">
      <c r="G55" s="553"/>
    </row>
    <row r="56" spans="6:7" ht="12.75">
      <c r="G56" s="554"/>
    </row>
    <row r="57" spans="6:7" ht="12.75">
      <c r="G57" s="554"/>
    </row>
    <row r="58" spans="6:7" ht="12.75">
      <c r="G58" s="554"/>
    </row>
    <row r="59" spans="6:7" ht="12.75">
      <c r="G59" s="554"/>
    </row>
    <row r="60" spans="6:7" ht="12.75">
      <c r="G60" s="554"/>
    </row>
    <row r="61" spans="6:7" ht="12.75">
      <c r="G61" s="554"/>
    </row>
    <row r="62" spans="6:7" ht="12.75">
      <c r="G62" s="554"/>
    </row>
    <row r="63" spans="6:7" ht="12.75">
      <c r="G63" s="554"/>
    </row>
    <row r="64" spans="6:7" ht="12.75">
      <c r="G64" s="554"/>
    </row>
    <row r="65" spans="7:7" ht="12.75">
      <c r="G65" s="554"/>
    </row>
    <row r="66" spans="7:7" ht="12.75">
      <c r="G66" s="554"/>
    </row>
  </sheetData>
  <mergeCells count="2">
    <mergeCell ref="C1:D1"/>
    <mergeCell ref="A4:D4"/>
  </mergeCells>
  <printOptions horizontalCentered="1"/>
  <pageMargins left="0.19685039370078741" right="0.19685039370078741" top="0.39370078740157483" bottom="0.19685039370078741" header="0.19685039370078741" footer="0.31496062992125984"/>
  <pageSetup paperSize="9" scale="110" orientation="landscape" r:id="rId1"/>
  <headerFooter alignWithMargins="0">
    <oddFooter>&amp;R&amp;P</oddFooter>
  </headerFooter>
</worksheet>
</file>

<file path=xl/worksheets/sheet44.xml><?xml version="1.0" encoding="utf-8"?>
<worksheet xmlns="http://schemas.openxmlformats.org/spreadsheetml/2006/main" xmlns:r="http://schemas.openxmlformats.org/officeDocument/2006/relationships">
  <sheetPr codeName="Feuil46"/>
  <dimension ref="B1:I802"/>
  <sheetViews>
    <sheetView showZeros="0" topLeftCell="A44" workbookViewId="0">
      <selection activeCell="F25" sqref="F25"/>
    </sheetView>
  </sheetViews>
  <sheetFormatPr baseColWidth="10" defaultColWidth="10.28515625" defaultRowHeight="12.75"/>
  <cols>
    <col min="1" max="16384" width="10.28515625" style="430"/>
  </cols>
  <sheetData>
    <row r="1" spans="2:8" ht="18" customHeight="1">
      <c r="B1" s="429"/>
      <c r="C1" s="429"/>
      <c r="D1" s="429"/>
    </row>
    <row r="2" spans="2:8">
      <c r="B2" s="431"/>
      <c r="C2" s="431"/>
      <c r="D2" s="431"/>
    </row>
    <row r="3" spans="2:8">
      <c r="B3" s="431"/>
      <c r="C3" s="431"/>
      <c r="D3" s="431"/>
    </row>
    <row r="4" spans="2:8">
      <c r="B4" s="431"/>
      <c r="C4" s="431"/>
      <c r="D4" s="431"/>
    </row>
    <row r="5" spans="2:8">
      <c r="B5" s="431"/>
      <c r="C5" s="431"/>
      <c r="D5" s="431"/>
      <c r="G5" s="431"/>
      <c r="H5" s="431"/>
    </row>
    <row r="6" spans="2:8">
      <c r="B6" s="431"/>
      <c r="C6" s="431"/>
      <c r="D6" s="431"/>
    </row>
    <row r="7" spans="2:8">
      <c r="B7" s="431"/>
      <c r="C7" s="431"/>
      <c r="D7" s="431"/>
    </row>
    <row r="8" spans="2:8">
      <c r="B8" s="431"/>
      <c r="C8" s="431"/>
      <c r="D8" s="431"/>
    </row>
    <row r="9" spans="2:8">
      <c r="B9" s="431"/>
      <c r="C9" s="431"/>
      <c r="D9" s="431"/>
    </row>
    <row r="10" spans="2:8">
      <c r="B10" s="431"/>
      <c r="C10" s="431"/>
      <c r="D10" s="431"/>
    </row>
    <row r="11" spans="2:8">
      <c r="B11" s="431"/>
      <c r="C11" s="431"/>
      <c r="D11" s="431"/>
    </row>
    <row r="12" spans="2:8">
      <c r="B12" s="431"/>
      <c r="C12" s="431"/>
      <c r="D12" s="431"/>
    </row>
    <row r="13" spans="2:8">
      <c r="B13" s="431"/>
      <c r="C13" s="431"/>
      <c r="D13" s="431"/>
    </row>
    <row r="14" spans="2:8">
      <c r="B14" s="431"/>
      <c r="C14" s="431"/>
      <c r="D14" s="431"/>
    </row>
    <row r="15" spans="2:8">
      <c r="B15" s="431"/>
      <c r="C15" s="431"/>
      <c r="D15" s="431"/>
    </row>
    <row r="16" spans="2:8">
      <c r="B16" s="431"/>
      <c r="C16" s="431"/>
      <c r="D16" s="431"/>
    </row>
    <row r="17" spans="2:9">
      <c r="B17" s="431"/>
      <c r="C17" s="431"/>
      <c r="D17" s="431"/>
    </row>
    <row r="18" spans="2:9">
      <c r="B18" s="431"/>
      <c r="C18" s="431"/>
      <c r="D18" s="431"/>
    </row>
    <row r="19" spans="2:9">
      <c r="B19" s="431"/>
      <c r="C19" s="431"/>
      <c r="D19" s="431"/>
    </row>
    <row r="20" spans="2:9">
      <c r="B20" s="431"/>
      <c r="C20" s="431"/>
      <c r="D20" s="431"/>
    </row>
    <row r="21" spans="2:9">
      <c r="B21" s="431"/>
      <c r="C21" s="431"/>
      <c r="D21" s="431"/>
    </row>
    <row r="22" spans="2:9">
      <c r="B22" s="431"/>
      <c r="C22" s="431"/>
      <c r="D22" s="431"/>
    </row>
    <row r="23" spans="2:9">
      <c r="B23" s="431"/>
      <c r="C23" s="431"/>
      <c r="D23" s="431"/>
    </row>
    <row r="24" spans="2:9">
      <c r="B24" s="431"/>
      <c r="C24" s="431"/>
      <c r="D24" s="431"/>
    </row>
    <row r="25" spans="2:9">
      <c r="B25" s="431"/>
      <c r="C25" s="431"/>
      <c r="D25" s="431"/>
    </row>
    <row r="26" spans="2:9" ht="13.5" thickBot="1">
      <c r="B26" s="431"/>
      <c r="C26" s="431"/>
      <c r="D26" s="431"/>
    </row>
    <row r="27" spans="2:9" ht="26.25" customHeight="1" thickTop="1">
      <c r="B27" s="1880"/>
      <c r="C27" s="1869"/>
      <c r="D27" s="1869"/>
      <c r="E27" s="1881"/>
      <c r="F27" s="1881"/>
      <c r="G27" s="1881"/>
      <c r="H27" s="1881"/>
      <c r="I27" s="1882"/>
    </row>
    <row r="28" spans="2:9" ht="19.5" customHeight="1">
      <c r="B28" s="432"/>
      <c r="C28" s="433" t="s">
        <v>925</v>
      </c>
      <c r="D28" s="433"/>
      <c r="E28" s="433"/>
      <c r="F28" s="433"/>
      <c r="G28" s="433"/>
      <c r="H28" s="433"/>
      <c r="I28" s="434"/>
    </row>
    <row r="29" spans="2:9" ht="19.5" customHeight="1" thickBot="1">
      <c r="B29" s="1883"/>
      <c r="C29" s="1884"/>
      <c r="D29" s="1884"/>
      <c r="E29" s="1885"/>
      <c r="F29" s="1885"/>
      <c r="G29" s="1885"/>
      <c r="H29" s="1885"/>
      <c r="I29" s="1886"/>
    </row>
    <row r="30" spans="2:9" ht="13.5" thickTop="1">
      <c r="B30" s="435"/>
      <c r="C30" s="435"/>
      <c r="D30" s="435"/>
    </row>
    <row r="31" spans="2:9">
      <c r="B31" s="435"/>
      <c r="C31" s="435"/>
      <c r="D31" s="435"/>
    </row>
    <row r="32" spans="2:9">
      <c r="B32" s="431"/>
      <c r="C32" s="431"/>
      <c r="D32" s="431"/>
    </row>
    <row r="33" spans="2:9" ht="15.75">
      <c r="B33" s="436" t="str">
        <f>'fiche technique'!A1</f>
        <v xml:space="preserve">Année universitaire 2012-2013 </v>
      </c>
      <c r="C33" s="437"/>
      <c r="D33" s="437"/>
      <c r="E33" s="438"/>
      <c r="F33" s="438"/>
      <c r="G33" s="438"/>
      <c r="H33" s="438"/>
      <c r="I33" s="438"/>
    </row>
    <row r="34" spans="2:9">
      <c r="B34" s="431"/>
      <c r="C34" s="431"/>
      <c r="D34" s="431"/>
    </row>
    <row r="35" spans="2:9">
      <c r="B35" s="431"/>
      <c r="C35" s="431"/>
      <c r="D35" s="431"/>
    </row>
    <row r="36" spans="2:9" ht="15.75">
      <c r="B36" s="431"/>
      <c r="C36" s="431"/>
      <c r="D36" s="431"/>
      <c r="E36" s="439"/>
    </row>
    <row r="37" spans="2:9">
      <c r="B37" s="431"/>
      <c r="C37" s="440"/>
      <c r="D37" s="431"/>
    </row>
    <row r="38" spans="2:9">
      <c r="B38" s="431"/>
      <c r="C38" s="440"/>
      <c r="D38" s="431"/>
    </row>
    <row r="39" spans="2:9">
      <c r="B39" s="431"/>
      <c r="C39" s="441"/>
      <c r="D39" s="431"/>
    </row>
    <row r="40" spans="2:9">
      <c r="B40" s="431"/>
      <c r="C40" s="441"/>
      <c r="D40" s="431"/>
    </row>
    <row r="41" spans="2:9">
      <c r="B41" s="431"/>
      <c r="C41" s="442"/>
      <c r="D41" s="431"/>
    </row>
    <row r="42" spans="2:9">
      <c r="B42" s="431"/>
      <c r="C42" s="443"/>
      <c r="D42" s="443"/>
      <c r="E42" s="444"/>
      <c r="F42" s="444"/>
      <c r="G42" s="444"/>
      <c r="H42" s="444"/>
      <c r="I42" s="444"/>
    </row>
    <row r="43" spans="2:9">
      <c r="B43" s="431"/>
      <c r="C43" s="431"/>
      <c r="D43" s="431"/>
    </row>
    <row r="44" spans="2:9">
      <c r="B44" s="431"/>
      <c r="C44" s="431"/>
      <c r="D44" s="431"/>
    </row>
    <row r="45" spans="2:9">
      <c r="B45" s="431"/>
      <c r="C45" s="431"/>
      <c r="D45" s="431"/>
    </row>
    <row r="46" spans="2:9">
      <c r="B46" s="431"/>
      <c r="C46" s="431"/>
      <c r="D46" s="431"/>
    </row>
    <row r="47" spans="2:9">
      <c r="B47" s="431"/>
      <c r="C47" s="431"/>
      <c r="D47" s="431"/>
    </row>
    <row r="48" spans="2:9">
      <c r="B48" s="431"/>
      <c r="C48" s="431"/>
      <c r="D48" s="431"/>
    </row>
    <row r="49" spans="2:9">
      <c r="B49" s="431"/>
      <c r="C49" s="431"/>
      <c r="D49" s="431"/>
    </row>
    <row r="50" spans="2:9">
      <c r="B50" s="431"/>
      <c r="C50" s="431"/>
      <c r="D50" s="431"/>
    </row>
    <row r="51" spans="2:9">
      <c r="B51" s="431"/>
      <c r="C51" s="431"/>
      <c r="D51" s="431"/>
    </row>
    <row r="52" spans="2:9">
      <c r="B52" s="431"/>
      <c r="C52" s="431"/>
      <c r="D52" s="431"/>
      <c r="F52" s="1873"/>
      <c r="G52" s="1873"/>
      <c r="H52" s="1873"/>
    </row>
    <row r="53" spans="2:9" ht="16.5" customHeight="1">
      <c r="B53" s="431"/>
      <c r="C53" s="445" t="s">
        <v>798</v>
      </c>
      <c r="D53" s="446"/>
      <c r="E53" s="437"/>
      <c r="F53" s="437"/>
      <c r="G53" s="438"/>
      <c r="H53" s="438"/>
      <c r="I53" s="446"/>
    </row>
    <row r="54" spans="2:9" ht="16.5" customHeight="1">
      <c r="B54" s="431"/>
      <c r="C54" s="446" t="s">
        <v>799</v>
      </c>
      <c r="D54" s="446"/>
      <c r="E54" s="437"/>
      <c r="F54" s="437"/>
      <c r="G54" s="438"/>
      <c r="H54" s="438"/>
      <c r="I54" s="446"/>
    </row>
    <row r="55" spans="2:9" ht="16.5" customHeight="1">
      <c r="B55" s="431"/>
      <c r="C55" s="445" t="s">
        <v>800</v>
      </c>
      <c r="D55" s="446"/>
      <c r="E55" s="437"/>
      <c r="F55" s="437"/>
      <c r="G55" s="438"/>
      <c r="H55" s="438"/>
      <c r="I55" s="446"/>
    </row>
    <row r="56" spans="2:9">
      <c r="B56" s="431"/>
      <c r="C56" s="1465" t="s">
        <v>1143</v>
      </c>
      <c r="D56" s="446"/>
      <c r="E56" s="437"/>
      <c r="F56" s="437"/>
      <c r="G56" s="438"/>
      <c r="H56" s="438"/>
      <c r="I56" s="446"/>
    </row>
    <row r="57" spans="2:9">
      <c r="B57" s="431"/>
      <c r="C57" s="447" t="s">
        <v>801</v>
      </c>
      <c r="D57" s="446"/>
      <c r="E57" s="446"/>
      <c r="F57" s="446"/>
      <c r="G57" s="446"/>
      <c r="H57" s="446"/>
      <c r="I57" s="446"/>
    </row>
    <row r="58" spans="2:9">
      <c r="B58" s="431"/>
      <c r="C58" s="448"/>
      <c r="D58" s="448"/>
    </row>
    <row r="59" spans="2:9">
      <c r="B59" s="449" t="s">
        <v>802</v>
      </c>
      <c r="C59" s="448"/>
      <c r="D59" s="448"/>
      <c r="I59" s="450" t="str">
        <f>'fiche technique'!A2</f>
        <v>juin 2013</v>
      </c>
    </row>
    <row r="60" spans="2:9">
      <c r="B60" s="448"/>
      <c r="C60" s="448"/>
      <c r="D60" s="448"/>
    </row>
    <row r="61" spans="2:9">
      <c r="B61" s="431"/>
      <c r="C61" s="448"/>
      <c r="D61" s="448"/>
    </row>
    <row r="62" spans="2:9">
      <c r="B62" s="448"/>
      <c r="C62" s="448"/>
      <c r="D62" s="448"/>
    </row>
    <row r="63" spans="2:9">
      <c r="B63" s="448"/>
      <c r="C63" s="448"/>
      <c r="D63" s="448"/>
    </row>
    <row r="64" spans="2:9">
      <c r="B64" s="448"/>
      <c r="C64" s="448"/>
      <c r="D64" s="448"/>
    </row>
    <row r="65" spans="2:4">
      <c r="B65" s="448"/>
      <c r="C65" s="448"/>
      <c r="D65" s="448"/>
    </row>
    <row r="66" spans="2:4">
      <c r="B66" s="448"/>
      <c r="C66" s="448"/>
      <c r="D66" s="448"/>
    </row>
    <row r="67" spans="2:4">
      <c r="B67" s="448"/>
      <c r="C67" s="448"/>
      <c r="D67" s="448"/>
    </row>
    <row r="68" spans="2:4">
      <c r="B68" s="448"/>
      <c r="C68" s="448"/>
      <c r="D68" s="448"/>
    </row>
    <row r="69" spans="2:4">
      <c r="B69" s="448"/>
      <c r="C69" s="448"/>
      <c r="D69" s="448"/>
    </row>
    <row r="70" spans="2:4">
      <c r="B70" s="448"/>
      <c r="C70" s="448"/>
      <c r="D70" s="448"/>
    </row>
    <row r="71" spans="2:4">
      <c r="B71" s="448"/>
      <c r="C71" s="448"/>
      <c r="D71" s="448"/>
    </row>
    <row r="72" spans="2:4">
      <c r="B72" s="448"/>
      <c r="C72" s="448"/>
      <c r="D72" s="448"/>
    </row>
    <row r="73" spans="2:4">
      <c r="B73" s="448"/>
      <c r="C73" s="448"/>
      <c r="D73" s="448"/>
    </row>
    <row r="74" spans="2:4">
      <c r="B74" s="448"/>
      <c r="C74" s="448"/>
      <c r="D74" s="448"/>
    </row>
    <row r="75" spans="2:4">
      <c r="B75" s="448"/>
      <c r="C75" s="448"/>
      <c r="D75" s="448"/>
    </row>
    <row r="76" spans="2:4">
      <c r="B76" s="448"/>
      <c r="C76" s="448"/>
      <c r="D76" s="448"/>
    </row>
    <row r="77" spans="2:4">
      <c r="B77" s="448"/>
      <c r="C77" s="448"/>
      <c r="D77" s="448"/>
    </row>
    <row r="78" spans="2:4">
      <c r="B78" s="448"/>
      <c r="C78" s="448"/>
      <c r="D78" s="448"/>
    </row>
    <row r="79" spans="2:4">
      <c r="B79" s="448"/>
      <c r="C79" s="448"/>
      <c r="D79" s="448"/>
    </row>
    <row r="80" spans="2:4">
      <c r="B80" s="448"/>
      <c r="C80" s="448"/>
      <c r="D80" s="448"/>
    </row>
    <row r="81" spans="2:4">
      <c r="B81" s="448"/>
      <c r="C81" s="448"/>
      <c r="D81" s="448"/>
    </row>
    <row r="82" spans="2:4">
      <c r="B82" s="448"/>
      <c r="C82" s="448"/>
      <c r="D82" s="448"/>
    </row>
    <row r="83" spans="2:4">
      <c r="B83" s="448"/>
      <c r="C83" s="448"/>
      <c r="D83" s="448"/>
    </row>
    <row r="84" spans="2:4">
      <c r="B84" s="448"/>
      <c r="C84" s="448"/>
      <c r="D84" s="448"/>
    </row>
    <row r="85" spans="2:4">
      <c r="B85" s="448"/>
      <c r="C85" s="448"/>
      <c r="D85" s="448"/>
    </row>
    <row r="86" spans="2:4">
      <c r="B86" s="448"/>
      <c r="C86" s="448"/>
      <c r="D86" s="448"/>
    </row>
    <row r="87" spans="2:4">
      <c r="B87" s="448"/>
      <c r="C87" s="448"/>
      <c r="D87" s="448"/>
    </row>
    <row r="88" spans="2:4">
      <c r="B88" s="448"/>
      <c r="C88" s="448"/>
      <c r="D88" s="448"/>
    </row>
    <row r="89" spans="2:4">
      <c r="B89" s="448"/>
      <c r="C89" s="448"/>
      <c r="D89" s="448"/>
    </row>
    <row r="90" spans="2:4">
      <c r="B90" s="448"/>
      <c r="C90" s="448"/>
      <c r="D90" s="448"/>
    </row>
    <row r="91" spans="2:4">
      <c r="B91" s="448"/>
      <c r="C91" s="448"/>
      <c r="D91" s="448"/>
    </row>
    <row r="92" spans="2:4">
      <c r="B92" s="448"/>
      <c r="C92" s="448"/>
      <c r="D92" s="448"/>
    </row>
    <row r="93" spans="2:4">
      <c r="B93" s="448"/>
      <c r="C93" s="448"/>
      <c r="D93" s="448"/>
    </row>
    <row r="94" spans="2:4">
      <c r="B94" s="448"/>
      <c r="C94" s="448"/>
      <c r="D94" s="448"/>
    </row>
    <row r="95" spans="2:4">
      <c r="B95" s="448"/>
      <c r="C95" s="448"/>
      <c r="D95" s="448"/>
    </row>
    <row r="96" spans="2:4">
      <c r="B96" s="448"/>
      <c r="C96" s="448"/>
      <c r="D96" s="448"/>
    </row>
    <row r="97" spans="2:4">
      <c r="B97" s="448"/>
      <c r="C97" s="448"/>
      <c r="D97" s="448"/>
    </row>
    <row r="98" spans="2:4">
      <c r="B98" s="448"/>
      <c r="C98" s="448"/>
      <c r="D98" s="448"/>
    </row>
    <row r="99" spans="2:4">
      <c r="B99" s="448"/>
      <c r="C99" s="448"/>
      <c r="D99" s="448"/>
    </row>
    <row r="100" spans="2:4">
      <c r="B100" s="448"/>
      <c r="C100" s="448"/>
      <c r="D100" s="448"/>
    </row>
    <row r="101" spans="2:4">
      <c r="B101" s="448"/>
      <c r="C101" s="448"/>
      <c r="D101" s="448"/>
    </row>
    <row r="102" spans="2:4">
      <c r="B102" s="448"/>
      <c r="C102" s="448"/>
      <c r="D102" s="448"/>
    </row>
    <row r="103" spans="2:4">
      <c r="B103" s="448"/>
      <c r="C103" s="448"/>
      <c r="D103" s="448"/>
    </row>
    <row r="104" spans="2:4">
      <c r="B104" s="448"/>
      <c r="C104" s="448"/>
      <c r="D104" s="448"/>
    </row>
    <row r="105" spans="2:4">
      <c r="B105" s="448"/>
      <c r="C105" s="448"/>
      <c r="D105" s="448"/>
    </row>
    <row r="106" spans="2:4">
      <c r="B106" s="448"/>
      <c r="C106" s="448"/>
      <c r="D106" s="448"/>
    </row>
    <row r="107" spans="2:4">
      <c r="B107" s="448"/>
      <c r="C107" s="448"/>
      <c r="D107" s="448"/>
    </row>
    <row r="108" spans="2:4">
      <c r="B108" s="448"/>
      <c r="C108" s="448"/>
      <c r="D108" s="448"/>
    </row>
    <row r="109" spans="2:4">
      <c r="B109" s="448"/>
      <c r="C109" s="448"/>
      <c r="D109" s="448"/>
    </row>
    <row r="110" spans="2:4">
      <c r="B110" s="448"/>
      <c r="C110" s="448"/>
      <c r="D110" s="448"/>
    </row>
    <row r="111" spans="2:4">
      <c r="B111" s="448"/>
      <c r="C111" s="448"/>
      <c r="D111" s="448"/>
    </row>
    <row r="112" spans="2:4">
      <c r="B112" s="448"/>
      <c r="C112" s="448"/>
      <c r="D112" s="448"/>
    </row>
    <row r="113" spans="2:4">
      <c r="B113" s="448"/>
      <c r="C113" s="448"/>
      <c r="D113" s="448"/>
    </row>
    <row r="114" spans="2:4">
      <c r="B114" s="448"/>
      <c r="C114" s="448"/>
      <c r="D114" s="448"/>
    </row>
    <row r="115" spans="2:4">
      <c r="B115" s="448"/>
      <c r="C115" s="448"/>
      <c r="D115" s="448"/>
    </row>
    <row r="116" spans="2:4">
      <c r="B116" s="448"/>
      <c r="C116" s="448"/>
      <c r="D116" s="448"/>
    </row>
    <row r="117" spans="2:4">
      <c r="B117" s="448"/>
      <c r="C117" s="448"/>
      <c r="D117" s="448"/>
    </row>
    <row r="118" spans="2:4">
      <c r="B118" s="448"/>
      <c r="C118" s="448"/>
      <c r="D118" s="448"/>
    </row>
    <row r="119" spans="2:4">
      <c r="B119" s="448"/>
      <c r="C119" s="448"/>
      <c r="D119" s="448"/>
    </row>
    <row r="120" spans="2:4">
      <c r="B120" s="448"/>
      <c r="C120" s="448"/>
      <c r="D120" s="448"/>
    </row>
    <row r="121" spans="2:4">
      <c r="B121" s="448"/>
      <c r="C121" s="448"/>
      <c r="D121" s="448"/>
    </row>
    <row r="122" spans="2:4">
      <c r="B122" s="448"/>
      <c r="C122" s="448"/>
      <c r="D122" s="448"/>
    </row>
    <row r="123" spans="2:4">
      <c r="B123" s="448"/>
      <c r="C123" s="448"/>
      <c r="D123" s="448"/>
    </row>
    <row r="124" spans="2:4">
      <c r="B124" s="448"/>
      <c r="C124" s="448"/>
      <c r="D124" s="448"/>
    </row>
    <row r="125" spans="2:4">
      <c r="B125" s="448"/>
      <c r="C125" s="448"/>
      <c r="D125" s="448"/>
    </row>
    <row r="126" spans="2:4">
      <c r="B126" s="448"/>
      <c r="C126" s="448"/>
      <c r="D126" s="448"/>
    </row>
    <row r="127" spans="2:4">
      <c r="B127" s="448"/>
      <c r="C127" s="448"/>
      <c r="D127" s="448"/>
    </row>
    <row r="128" spans="2:4">
      <c r="B128" s="448"/>
      <c r="C128" s="448"/>
      <c r="D128" s="448"/>
    </row>
    <row r="129" spans="2:4">
      <c r="B129" s="448"/>
      <c r="C129" s="448"/>
      <c r="D129" s="448"/>
    </row>
    <row r="130" spans="2:4">
      <c r="B130" s="448"/>
      <c r="C130" s="448"/>
      <c r="D130" s="448"/>
    </row>
    <row r="131" spans="2:4">
      <c r="B131" s="448"/>
      <c r="C131" s="448"/>
      <c r="D131" s="448"/>
    </row>
    <row r="132" spans="2:4">
      <c r="B132" s="448"/>
      <c r="C132" s="448"/>
      <c r="D132" s="448"/>
    </row>
    <row r="133" spans="2:4">
      <c r="B133" s="448"/>
      <c r="C133" s="448"/>
      <c r="D133" s="448"/>
    </row>
    <row r="134" spans="2:4">
      <c r="B134" s="448"/>
      <c r="C134" s="448"/>
      <c r="D134" s="448"/>
    </row>
    <row r="135" spans="2:4">
      <c r="B135" s="448"/>
      <c r="C135" s="448"/>
      <c r="D135" s="448"/>
    </row>
    <row r="136" spans="2:4">
      <c r="B136" s="448"/>
      <c r="C136" s="448"/>
      <c r="D136" s="448"/>
    </row>
    <row r="137" spans="2:4">
      <c r="B137" s="448"/>
      <c r="C137" s="448"/>
      <c r="D137" s="448"/>
    </row>
    <row r="138" spans="2:4">
      <c r="B138" s="448"/>
      <c r="C138" s="448"/>
      <c r="D138" s="448"/>
    </row>
    <row r="139" spans="2:4">
      <c r="B139" s="448"/>
      <c r="C139" s="448"/>
      <c r="D139" s="448"/>
    </row>
    <row r="140" spans="2:4">
      <c r="B140" s="448"/>
      <c r="C140" s="448"/>
      <c r="D140" s="448"/>
    </row>
    <row r="141" spans="2:4">
      <c r="B141" s="448"/>
      <c r="C141" s="448"/>
      <c r="D141" s="448"/>
    </row>
    <row r="142" spans="2:4">
      <c r="B142" s="448"/>
      <c r="C142" s="448"/>
      <c r="D142" s="448"/>
    </row>
    <row r="143" spans="2:4">
      <c r="B143" s="448"/>
      <c r="C143" s="448"/>
      <c r="D143" s="448"/>
    </row>
    <row r="144" spans="2:4">
      <c r="B144" s="448"/>
      <c r="C144" s="448"/>
      <c r="D144" s="448"/>
    </row>
    <row r="145" spans="2:4">
      <c r="B145" s="448"/>
      <c r="C145" s="448"/>
      <c r="D145" s="448"/>
    </row>
    <row r="146" spans="2:4">
      <c r="B146" s="448"/>
      <c r="C146" s="448"/>
      <c r="D146" s="448"/>
    </row>
    <row r="147" spans="2:4">
      <c r="B147" s="448"/>
      <c r="C147" s="448"/>
      <c r="D147" s="448"/>
    </row>
    <row r="148" spans="2:4">
      <c r="B148" s="448"/>
      <c r="C148" s="448"/>
      <c r="D148" s="448"/>
    </row>
    <row r="149" spans="2:4">
      <c r="B149" s="448"/>
      <c r="C149" s="448"/>
      <c r="D149" s="448"/>
    </row>
    <row r="150" spans="2:4">
      <c r="B150" s="448"/>
      <c r="C150" s="448"/>
      <c r="D150" s="448"/>
    </row>
    <row r="151" spans="2:4">
      <c r="B151" s="448"/>
      <c r="C151" s="448"/>
      <c r="D151" s="448"/>
    </row>
    <row r="152" spans="2:4">
      <c r="B152" s="448"/>
      <c r="C152" s="448"/>
      <c r="D152" s="448"/>
    </row>
    <row r="153" spans="2:4">
      <c r="B153" s="448"/>
      <c r="C153" s="448"/>
      <c r="D153" s="448"/>
    </row>
    <row r="154" spans="2:4">
      <c r="B154" s="448"/>
      <c r="C154" s="448"/>
      <c r="D154" s="448"/>
    </row>
    <row r="155" spans="2:4">
      <c r="B155" s="448"/>
      <c r="C155" s="448"/>
      <c r="D155" s="448"/>
    </row>
    <row r="156" spans="2:4">
      <c r="B156" s="448"/>
      <c r="C156" s="448"/>
      <c r="D156" s="448"/>
    </row>
    <row r="157" spans="2:4">
      <c r="B157" s="448"/>
      <c r="C157" s="448"/>
      <c r="D157" s="448"/>
    </row>
    <row r="158" spans="2:4">
      <c r="B158" s="448"/>
      <c r="C158" s="448"/>
      <c r="D158" s="448"/>
    </row>
    <row r="159" spans="2:4">
      <c r="B159" s="448"/>
      <c r="C159" s="448"/>
      <c r="D159" s="448"/>
    </row>
    <row r="160" spans="2:4">
      <c r="B160" s="448"/>
      <c r="C160" s="448"/>
      <c r="D160" s="448"/>
    </row>
    <row r="161" spans="2:4">
      <c r="B161" s="448"/>
      <c r="C161" s="448"/>
      <c r="D161" s="448"/>
    </row>
    <row r="162" spans="2:4">
      <c r="B162" s="448"/>
      <c r="C162" s="448"/>
      <c r="D162" s="448"/>
    </row>
    <row r="163" spans="2:4">
      <c r="B163" s="448"/>
      <c r="C163" s="448"/>
      <c r="D163" s="448"/>
    </row>
    <row r="164" spans="2:4">
      <c r="B164" s="448"/>
      <c r="C164" s="448"/>
      <c r="D164" s="448"/>
    </row>
    <row r="165" spans="2:4">
      <c r="B165" s="448"/>
      <c r="C165" s="448"/>
      <c r="D165" s="448"/>
    </row>
    <row r="166" spans="2:4">
      <c r="B166" s="448"/>
      <c r="C166" s="448"/>
      <c r="D166" s="448"/>
    </row>
    <row r="167" spans="2:4">
      <c r="B167" s="448"/>
      <c r="C167" s="448"/>
      <c r="D167" s="448"/>
    </row>
    <row r="168" spans="2:4">
      <c r="B168" s="448"/>
      <c r="C168" s="448"/>
      <c r="D168" s="448"/>
    </row>
    <row r="169" spans="2:4">
      <c r="B169" s="448"/>
      <c r="C169" s="448"/>
      <c r="D169" s="448"/>
    </row>
    <row r="170" spans="2:4">
      <c r="B170" s="448"/>
      <c r="C170" s="448"/>
      <c r="D170" s="448"/>
    </row>
    <row r="171" spans="2:4">
      <c r="B171" s="448"/>
      <c r="C171" s="448"/>
      <c r="D171" s="448"/>
    </row>
    <row r="172" spans="2:4">
      <c r="B172" s="448"/>
      <c r="C172" s="448"/>
      <c r="D172" s="448"/>
    </row>
    <row r="173" spans="2:4">
      <c r="B173" s="448"/>
      <c r="C173" s="448"/>
      <c r="D173" s="448"/>
    </row>
    <row r="174" spans="2:4">
      <c r="B174" s="448"/>
      <c r="C174" s="448"/>
      <c r="D174" s="448"/>
    </row>
    <row r="175" spans="2:4">
      <c r="B175" s="448"/>
      <c r="C175" s="448"/>
      <c r="D175" s="448"/>
    </row>
    <row r="176" spans="2:4">
      <c r="B176" s="448"/>
      <c r="C176" s="448"/>
      <c r="D176" s="448"/>
    </row>
    <row r="177" spans="2:4">
      <c r="B177" s="448"/>
      <c r="C177" s="448"/>
      <c r="D177" s="448"/>
    </row>
    <row r="178" spans="2:4">
      <c r="B178" s="448"/>
      <c r="C178" s="448"/>
      <c r="D178" s="448"/>
    </row>
    <row r="179" spans="2:4">
      <c r="B179" s="448"/>
      <c r="C179" s="448"/>
      <c r="D179" s="448"/>
    </row>
    <row r="180" spans="2:4">
      <c r="B180" s="448"/>
      <c r="C180" s="448"/>
      <c r="D180" s="448"/>
    </row>
    <row r="181" spans="2:4">
      <c r="B181" s="448"/>
      <c r="C181" s="448"/>
      <c r="D181" s="448"/>
    </row>
    <row r="182" spans="2:4">
      <c r="B182" s="448"/>
      <c r="C182" s="448"/>
      <c r="D182" s="448"/>
    </row>
    <row r="183" spans="2:4">
      <c r="B183" s="448"/>
      <c r="C183" s="448"/>
      <c r="D183" s="448"/>
    </row>
    <row r="184" spans="2:4">
      <c r="B184" s="448"/>
      <c r="C184" s="448"/>
      <c r="D184" s="448"/>
    </row>
    <row r="185" spans="2:4">
      <c r="B185" s="448"/>
      <c r="C185" s="448"/>
      <c r="D185" s="448"/>
    </row>
    <row r="186" spans="2:4">
      <c r="B186" s="448"/>
      <c r="C186" s="448"/>
      <c r="D186" s="448"/>
    </row>
    <row r="187" spans="2:4">
      <c r="B187" s="448"/>
      <c r="C187" s="448"/>
      <c r="D187" s="448"/>
    </row>
    <row r="188" spans="2:4">
      <c r="B188" s="448"/>
      <c r="C188" s="448"/>
      <c r="D188" s="448"/>
    </row>
    <row r="189" spans="2:4">
      <c r="B189" s="448"/>
      <c r="C189" s="448"/>
      <c r="D189" s="448"/>
    </row>
    <row r="190" spans="2:4">
      <c r="B190" s="448"/>
      <c r="C190" s="448"/>
      <c r="D190" s="448"/>
    </row>
    <row r="191" spans="2:4">
      <c r="B191" s="448"/>
      <c r="C191" s="448"/>
      <c r="D191" s="448"/>
    </row>
    <row r="192" spans="2:4">
      <c r="B192" s="448"/>
      <c r="C192" s="448"/>
      <c r="D192" s="448"/>
    </row>
    <row r="193" spans="2:4">
      <c r="B193" s="448"/>
      <c r="C193" s="448"/>
      <c r="D193" s="448"/>
    </row>
    <row r="194" spans="2:4">
      <c r="B194" s="448"/>
      <c r="C194" s="448"/>
      <c r="D194" s="448"/>
    </row>
    <row r="195" spans="2:4">
      <c r="B195" s="448"/>
      <c r="C195" s="448"/>
      <c r="D195" s="448"/>
    </row>
    <row r="196" spans="2:4">
      <c r="B196" s="448"/>
      <c r="C196" s="448"/>
      <c r="D196" s="448"/>
    </row>
    <row r="197" spans="2:4">
      <c r="B197" s="448"/>
      <c r="C197" s="448"/>
      <c r="D197" s="448"/>
    </row>
    <row r="198" spans="2:4">
      <c r="B198" s="448"/>
      <c r="C198" s="448"/>
      <c r="D198" s="448"/>
    </row>
    <row r="199" spans="2:4">
      <c r="B199" s="448"/>
      <c r="C199" s="448"/>
      <c r="D199" s="448"/>
    </row>
    <row r="200" spans="2:4">
      <c r="B200" s="448"/>
      <c r="C200" s="448"/>
      <c r="D200" s="448"/>
    </row>
    <row r="201" spans="2:4">
      <c r="B201" s="448"/>
      <c r="C201" s="448"/>
      <c r="D201" s="448"/>
    </row>
    <row r="202" spans="2:4">
      <c r="B202" s="448"/>
      <c r="C202" s="448"/>
      <c r="D202" s="448"/>
    </row>
    <row r="203" spans="2:4">
      <c r="B203" s="448"/>
      <c r="C203" s="448"/>
      <c r="D203" s="448"/>
    </row>
    <row r="204" spans="2:4">
      <c r="B204" s="448"/>
      <c r="C204" s="448"/>
      <c r="D204" s="448"/>
    </row>
    <row r="205" spans="2:4">
      <c r="B205" s="448"/>
      <c r="C205" s="448"/>
      <c r="D205" s="448"/>
    </row>
    <row r="206" spans="2:4">
      <c r="B206" s="448"/>
      <c r="C206" s="448"/>
      <c r="D206" s="448"/>
    </row>
    <row r="207" spans="2:4">
      <c r="B207" s="448"/>
      <c r="C207" s="448"/>
      <c r="D207" s="448"/>
    </row>
    <row r="208" spans="2:4">
      <c r="B208" s="448"/>
      <c r="C208" s="448"/>
      <c r="D208" s="448"/>
    </row>
    <row r="209" spans="2:4">
      <c r="B209" s="448"/>
      <c r="C209" s="448"/>
      <c r="D209" s="448"/>
    </row>
    <row r="210" spans="2:4">
      <c r="B210" s="448"/>
      <c r="C210" s="448"/>
      <c r="D210" s="448"/>
    </row>
    <row r="211" spans="2:4">
      <c r="B211" s="448"/>
      <c r="C211" s="448"/>
      <c r="D211" s="448"/>
    </row>
    <row r="212" spans="2:4">
      <c r="B212" s="448"/>
      <c r="C212" s="448"/>
      <c r="D212" s="448"/>
    </row>
    <row r="213" spans="2:4">
      <c r="B213" s="448"/>
      <c r="C213" s="448"/>
      <c r="D213" s="448"/>
    </row>
    <row r="214" spans="2:4">
      <c r="B214" s="448"/>
      <c r="C214" s="448"/>
      <c r="D214" s="448"/>
    </row>
    <row r="215" spans="2:4">
      <c r="B215" s="448"/>
      <c r="C215" s="448"/>
      <c r="D215" s="448"/>
    </row>
    <row r="216" spans="2:4">
      <c r="B216" s="448"/>
      <c r="C216" s="448"/>
      <c r="D216" s="448"/>
    </row>
    <row r="217" spans="2:4">
      <c r="B217" s="448"/>
      <c r="C217" s="448"/>
      <c r="D217" s="448"/>
    </row>
    <row r="218" spans="2:4">
      <c r="B218" s="448"/>
      <c r="C218" s="448"/>
      <c r="D218" s="448"/>
    </row>
    <row r="219" spans="2:4">
      <c r="B219" s="448"/>
      <c r="C219" s="448"/>
      <c r="D219" s="448"/>
    </row>
    <row r="220" spans="2:4">
      <c r="B220" s="448"/>
      <c r="C220" s="448"/>
      <c r="D220" s="448"/>
    </row>
    <row r="221" spans="2:4">
      <c r="B221" s="448"/>
      <c r="C221" s="448"/>
      <c r="D221" s="448"/>
    </row>
    <row r="222" spans="2:4">
      <c r="B222" s="448"/>
      <c r="C222" s="448"/>
      <c r="D222" s="448"/>
    </row>
    <row r="223" spans="2:4">
      <c r="B223" s="448"/>
      <c r="C223" s="448"/>
      <c r="D223" s="448"/>
    </row>
    <row r="224" spans="2:4">
      <c r="B224" s="448"/>
      <c r="C224" s="448"/>
      <c r="D224" s="448"/>
    </row>
    <row r="225" spans="2:4">
      <c r="B225" s="448"/>
      <c r="C225" s="448"/>
      <c r="D225" s="448"/>
    </row>
    <row r="226" spans="2:4">
      <c r="B226" s="448"/>
      <c r="C226" s="448"/>
      <c r="D226" s="448"/>
    </row>
    <row r="227" spans="2:4">
      <c r="B227" s="448"/>
      <c r="C227" s="448"/>
      <c r="D227" s="448"/>
    </row>
    <row r="228" spans="2:4">
      <c r="B228" s="448"/>
      <c r="C228" s="448"/>
      <c r="D228" s="448"/>
    </row>
    <row r="229" spans="2:4">
      <c r="B229" s="448"/>
      <c r="C229" s="448"/>
      <c r="D229" s="448"/>
    </row>
    <row r="230" spans="2:4">
      <c r="B230" s="448"/>
      <c r="C230" s="448"/>
      <c r="D230" s="448"/>
    </row>
    <row r="231" spans="2:4">
      <c r="B231" s="448"/>
      <c r="C231" s="448"/>
      <c r="D231" s="448"/>
    </row>
    <row r="232" spans="2:4">
      <c r="B232" s="448"/>
      <c r="C232" s="448"/>
      <c r="D232" s="448"/>
    </row>
    <row r="233" spans="2:4">
      <c r="B233" s="448"/>
      <c r="C233" s="448"/>
      <c r="D233" s="448"/>
    </row>
    <row r="234" spans="2:4">
      <c r="B234" s="448"/>
      <c r="C234" s="448"/>
      <c r="D234" s="448"/>
    </row>
    <row r="235" spans="2:4">
      <c r="B235" s="448"/>
      <c r="C235" s="448"/>
      <c r="D235" s="448"/>
    </row>
    <row r="236" spans="2:4">
      <c r="B236" s="448"/>
      <c r="C236" s="448"/>
      <c r="D236" s="448"/>
    </row>
    <row r="237" spans="2:4">
      <c r="B237" s="448"/>
      <c r="C237" s="448"/>
      <c r="D237" s="448"/>
    </row>
    <row r="238" spans="2:4">
      <c r="B238" s="448"/>
      <c r="C238" s="448"/>
      <c r="D238" s="448"/>
    </row>
    <row r="239" spans="2:4">
      <c r="B239" s="448"/>
      <c r="C239" s="448"/>
      <c r="D239" s="448"/>
    </row>
    <row r="240" spans="2:4">
      <c r="B240" s="448"/>
      <c r="C240" s="448"/>
      <c r="D240" s="448"/>
    </row>
    <row r="241" spans="2:4">
      <c r="B241" s="448"/>
      <c r="C241" s="448"/>
      <c r="D241" s="448"/>
    </row>
    <row r="242" spans="2:4">
      <c r="B242" s="448"/>
      <c r="C242" s="448"/>
      <c r="D242" s="448"/>
    </row>
    <row r="243" spans="2:4">
      <c r="B243" s="448"/>
      <c r="C243" s="448"/>
      <c r="D243" s="448"/>
    </row>
    <row r="244" spans="2:4">
      <c r="B244" s="448"/>
      <c r="C244" s="448"/>
      <c r="D244" s="448"/>
    </row>
    <row r="245" spans="2:4">
      <c r="B245" s="448"/>
      <c r="C245" s="448"/>
      <c r="D245" s="448"/>
    </row>
    <row r="246" spans="2:4">
      <c r="B246" s="448"/>
      <c r="C246" s="448"/>
      <c r="D246" s="448"/>
    </row>
    <row r="247" spans="2:4">
      <c r="B247" s="448"/>
      <c r="C247" s="448"/>
      <c r="D247" s="448"/>
    </row>
    <row r="248" spans="2:4">
      <c r="B248" s="448"/>
      <c r="C248" s="448"/>
      <c r="D248" s="448"/>
    </row>
    <row r="249" spans="2:4">
      <c r="B249" s="448"/>
      <c r="C249" s="448"/>
      <c r="D249" s="448"/>
    </row>
    <row r="250" spans="2:4">
      <c r="B250" s="448"/>
      <c r="C250" s="448"/>
      <c r="D250" s="448"/>
    </row>
    <row r="251" spans="2:4">
      <c r="B251" s="448"/>
      <c r="C251" s="448"/>
      <c r="D251" s="448"/>
    </row>
    <row r="252" spans="2:4">
      <c r="B252" s="448"/>
      <c r="C252" s="448"/>
      <c r="D252" s="448"/>
    </row>
    <row r="253" spans="2:4">
      <c r="B253" s="448"/>
      <c r="C253" s="448"/>
      <c r="D253" s="448"/>
    </row>
    <row r="254" spans="2:4">
      <c r="B254" s="448"/>
      <c r="C254" s="448"/>
      <c r="D254" s="448"/>
    </row>
    <row r="255" spans="2:4">
      <c r="B255" s="448"/>
      <c r="C255" s="448"/>
      <c r="D255" s="448"/>
    </row>
    <row r="256" spans="2:4">
      <c r="B256" s="448"/>
      <c r="C256" s="448"/>
      <c r="D256" s="448"/>
    </row>
    <row r="257" spans="2:4">
      <c r="B257" s="448"/>
      <c r="C257" s="448"/>
      <c r="D257" s="448"/>
    </row>
    <row r="258" spans="2:4">
      <c r="B258" s="448"/>
      <c r="C258" s="448"/>
      <c r="D258" s="448"/>
    </row>
    <row r="259" spans="2:4">
      <c r="B259" s="448"/>
      <c r="C259" s="448"/>
      <c r="D259" s="448"/>
    </row>
    <row r="260" spans="2:4">
      <c r="B260" s="448"/>
      <c r="C260" s="448"/>
      <c r="D260" s="448"/>
    </row>
    <row r="261" spans="2:4">
      <c r="B261" s="448"/>
      <c r="C261" s="448"/>
      <c r="D261" s="448"/>
    </row>
    <row r="262" spans="2:4">
      <c r="B262" s="448"/>
      <c r="C262" s="448"/>
      <c r="D262" s="448"/>
    </row>
    <row r="263" spans="2:4">
      <c r="B263" s="448"/>
      <c r="C263" s="448"/>
      <c r="D263" s="448"/>
    </row>
    <row r="264" spans="2:4">
      <c r="B264" s="448"/>
      <c r="C264" s="448"/>
      <c r="D264" s="448"/>
    </row>
    <row r="265" spans="2:4">
      <c r="B265" s="448"/>
      <c r="C265" s="448"/>
      <c r="D265" s="448"/>
    </row>
    <row r="266" spans="2:4">
      <c r="B266" s="448"/>
      <c r="C266" s="448"/>
      <c r="D266" s="448"/>
    </row>
    <row r="267" spans="2:4">
      <c r="B267" s="448"/>
      <c r="C267" s="448"/>
      <c r="D267" s="448"/>
    </row>
    <row r="268" spans="2:4">
      <c r="B268" s="448"/>
      <c r="C268" s="448"/>
      <c r="D268" s="448"/>
    </row>
    <row r="269" spans="2:4">
      <c r="B269" s="448"/>
      <c r="C269" s="448"/>
      <c r="D269" s="448"/>
    </row>
    <row r="270" spans="2:4">
      <c r="B270" s="448"/>
      <c r="C270" s="448"/>
      <c r="D270" s="448"/>
    </row>
    <row r="271" spans="2:4">
      <c r="B271" s="448"/>
      <c r="C271" s="448"/>
      <c r="D271" s="448"/>
    </row>
    <row r="272" spans="2:4">
      <c r="B272" s="448"/>
      <c r="C272" s="448"/>
      <c r="D272" s="448"/>
    </row>
    <row r="273" spans="2:4">
      <c r="B273" s="448"/>
      <c r="C273" s="448"/>
      <c r="D273" s="448"/>
    </row>
    <row r="274" spans="2:4">
      <c r="B274" s="448"/>
      <c r="C274" s="448"/>
      <c r="D274" s="448"/>
    </row>
    <row r="275" spans="2:4">
      <c r="B275" s="448"/>
      <c r="C275" s="448"/>
      <c r="D275" s="448"/>
    </row>
    <row r="276" spans="2:4">
      <c r="B276" s="448"/>
      <c r="C276" s="448"/>
      <c r="D276" s="448"/>
    </row>
    <row r="277" spans="2:4">
      <c r="B277" s="448"/>
      <c r="C277" s="448"/>
      <c r="D277" s="448"/>
    </row>
    <row r="278" spans="2:4">
      <c r="B278" s="448"/>
      <c r="C278" s="448"/>
      <c r="D278" s="448"/>
    </row>
    <row r="279" spans="2:4">
      <c r="B279" s="448"/>
      <c r="C279" s="448"/>
      <c r="D279" s="448"/>
    </row>
    <row r="280" spans="2:4">
      <c r="B280" s="448"/>
      <c r="C280" s="448"/>
      <c r="D280" s="448"/>
    </row>
    <row r="281" spans="2:4">
      <c r="B281" s="448"/>
      <c r="C281" s="448"/>
      <c r="D281" s="448"/>
    </row>
    <row r="282" spans="2:4">
      <c r="B282" s="448"/>
      <c r="C282" s="448"/>
      <c r="D282" s="448"/>
    </row>
    <row r="283" spans="2:4">
      <c r="B283" s="448"/>
      <c r="C283" s="448"/>
      <c r="D283" s="448"/>
    </row>
    <row r="284" spans="2:4">
      <c r="B284" s="448"/>
      <c r="C284" s="448"/>
      <c r="D284" s="448"/>
    </row>
    <row r="285" spans="2:4">
      <c r="B285" s="448"/>
      <c r="C285" s="448"/>
      <c r="D285" s="448"/>
    </row>
    <row r="286" spans="2:4">
      <c r="B286" s="448"/>
      <c r="C286" s="448"/>
      <c r="D286" s="448"/>
    </row>
    <row r="287" spans="2:4">
      <c r="B287" s="448"/>
      <c r="C287" s="448"/>
      <c r="D287" s="448"/>
    </row>
    <row r="288" spans="2:4">
      <c r="B288" s="448"/>
      <c r="C288" s="448"/>
      <c r="D288" s="448"/>
    </row>
    <row r="289" spans="2:4">
      <c r="B289" s="448"/>
      <c r="C289" s="448"/>
      <c r="D289" s="448"/>
    </row>
    <row r="290" spans="2:4">
      <c r="B290" s="448"/>
      <c r="C290" s="448"/>
      <c r="D290" s="448"/>
    </row>
    <row r="291" spans="2:4">
      <c r="B291" s="448"/>
      <c r="C291" s="448"/>
      <c r="D291" s="448"/>
    </row>
    <row r="292" spans="2:4">
      <c r="B292" s="448"/>
      <c r="C292" s="448"/>
      <c r="D292" s="448"/>
    </row>
    <row r="293" spans="2:4">
      <c r="B293" s="448"/>
      <c r="C293" s="448"/>
      <c r="D293" s="448"/>
    </row>
    <row r="294" spans="2:4">
      <c r="B294" s="448"/>
      <c r="C294" s="448"/>
      <c r="D294" s="448"/>
    </row>
    <row r="295" spans="2:4">
      <c r="B295" s="448"/>
      <c r="C295" s="448"/>
      <c r="D295" s="448"/>
    </row>
    <row r="296" spans="2:4">
      <c r="B296" s="448"/>
      <c r="C296" s="448"/>
      <c r="D296" s="448"/>
    </row>
    <row r="297" spans="2:4">
      <c r="B297" s="448"/>
      <c r="C297" s="448"/>
      <c r="D297" s="448"/>
    </row>
    <row r="298" spans="2:4">
      <c r="B298" s="448"/>
      <c r="C298" s="448"/>
      <c r="D298" s="448"/>
    </row>
    <row r="299" spans="2:4">
      <c r="B299" s="448"/>
      <c r="C299" s="448"/>
      <c r="D299" s="448"/>
    </row>
    <row r="300" spans="2:4">
      <c r="B300" s="448"/>
      <c r="C300" s="448"/>
      <c r="D300" s="448"/>
    </row>
    <row r="301" spans="2:4">
      <c r="B301" s="448"/>
      <c r="C301" s="448"/>
      <c r="D301" s="448"/>
    </row>
    <row r="302" spans="2:4">
      <c r="B302" s="448"/>
      <c r="C302" s="448"/>
      <c r="D302" s="448"/>
    </row>
    <row r="303" spans="2:4">
      <c r="B303" s="448"/>
      <c r="C303" s="448"/>
      <c r="D303" s="448"/>
    </row>
    <row r="304" spans="2:4">
      <c r="B304" s="448"/>
      <c r="C304" s="448"/>
      <c r="D304" s="448"/>
    </row>
    <row r="305" spans="2:4">
      <c r="B305" s="448"/>
      <c r="C305" s="448"/>
      <c r="D305" s="448"/>
    </row>
    <row r="306" spans="2:4">
      <c r="B306" s="448"/>
      <c r="C306" s="448"/>
      <c r="D306" s="448"/>
    </row>
    <row r="307" spans="2:4">
      <c r="B307" s="448"/>
      <c r="C307" s="448"/>
      <c r="D307" s="448"/>
    </row>
    <row r="308" spans="2:4">
      <c r="B308" s="448"/>
      <c r="C308" s="448"/>
      <c r="D308" s="448"/>
    </row>
    <row r="309" spans="2:4">
      <c r="B309" s="448"/>
      <c r="C309" s="448"/>
      <c r="D309" s="448"/>
    </row>
    <row r="310" spans="2:4">
      <c r="B310" s="448"/>
      <c r="C310" s="448"/>
      <c r="D310" s="448"/>
    </row>
    <row r="311" spans="2:4">
      <c r="B311" s="448"/>
      <c r="C311" s="448"/>
      <c r="D311" s="448"/>
    </row>
    <row r="312" spans="2:4">
      <c r="B312" s="448"/>
      <c r="C312" s="448"/>
      <c r="D312" s="448"/>
    </row>
    <row r="313" spans="2:4">
      <c r="B313" s="448"/>
      <c r="C313" s="448"/>
      <c r="D313" s="448"/>
    </row>
    <row r="314" spans="2:4">
      <c r="B314" s="448"/>
      <c r="C314" s="448"/>
      <c r="D314" s="448"/>
    </row>
    <row r="315" spans="2:4">
      <c r="B315" s="448"/>
      <c r="C315" s="448"/>
      <c r="D315" s="448"/>
    </row>
    <row r="316" spans="2:4">
      <c r="B316" s="448"/>
      <c r="C316" s="448"/>
      <c r="D316" s="448"/>
    </row>
    <row r="317" spans="2:4">
      <c r="B317" s="448"/>
      <c r="C317" s="448"/>
      <c r="D317" s="448"/>
    </row>
    <row r="318" spans="2:4">
      <c r="B318" s="448"/>
      <c r="C318" s="448"/>
      <c r="D318" s="448"/>
    </row>
    <row r="319" spans="2:4">
      <c r="B319" s="448"/>
      <c r="C319" s="448"/>
      <c r="D319" s="448"/>
    </row>
    <row r="320" spans="2:4">
      <c r="B320" s="448"/>
      <c r="C320" s="448"/>
      <c r="D320" s="448"/>
    </row>
    <row r="321" spans="2:4">
      <c r="B321" s="448"/>
      <c r="C321" s="448"/>
      <c r="D321" s="448"/>
    </row>
    <row r="322" spans="2:4">
      <c r="B322" s="448"/>
      <c r="C322" s="448"/>
      <c r="D322" s="448"/>
    </row>
    <row r="323" spans="2:4">
      <c r="B323" s="448"/>
      <c r="C323" s="448"/>
      <c r="D323" s="448"/>
    </row>
    <row r="324" spans="2:4">
      <c r="B324" s="448"/>
      <c r="C324" s="448"/>
      <c r="D324" s="448"/>
    </row>
    <row r="325" spans="2:4">
      <c r="B325" s="448"/>
      <c r="C325" s="448"/>
      <c r="D325" s="448"/>
    </row>
    <row r="326" spans="2:4">
      <c r="B326" s="448"/>
      <c r="C326" s="448"/>
      <c r="D326" s="448"/>
    </row>
    <row r="327" spans="2:4">
      <c r="B327" s="448"/>
      <c r="C327" s="448"/>
      <c r="D327" s="448"/>
    </row>
    <row r="328" spans="2:4">
      <c r="B328" s="448"/>
      <c r="C328" s="448"/>
      <c r="D328" s="448"/>
    </row>
    <row r="329" spans="2:4">
      <c r="B329" s="448"/>
      <c r="C329" s="448"/>
      <c r="D329" s="448"/>
    </row>
    <row r="330" spans="2:4">
      <c r="B330" s="448"/>
      <c r="C330" s="448"/>
      <c r="D330" s="448"/>
    </row>
    <row r="331" spans="2:4">
      <c r="B331" s="448"/>
      <c r="C331" s="448"/>
      <c r="D331" s="448"/>
    </row>
    <row r="332" spans="2:4">
      <c r="B332" s="448"/>
      <c r="C332" s="448"/>
      <c r="D332" s="448"/>
    </row>
    <row r="333" spans="2:4">
      <c r="B333" s="448"/>
      <c r="C333" s="448"/>
      <c r="D333" s="448"/>
    </row>
    <row r="334" spans="2:4">
      <c r="B334" s="448"/>
      <c r="C334" s="448"/>
      <c r="D334" s="448"/>
    </row>
    <row r="335" spans="2:4">
      <c r="B335" s="448"/>
      <c r="C335" s="448"/>
      <c r="D335" s="448"/>
    </row>
    <row r="336" spans="2:4">
      <c r="B336" s="448"/>
      <c r="C336" s="448"/>
      <c r="D336" s="448"/>
    </row>
    <row r="337" spans="2:4">
      <c r="B337" s="448"/>
      <c r="C337" s="448"/>
      <c r="D337" s="448"/>
    </row>
    <row r="338" spans="2:4">
      <c r="B338" s="448"/>
      <c r="C338" s="448"/>
      <c r="D338" s="448"/>
    </row>
    <row r="339" spans="2:4">
      <c r="B339" s="448"/>
      <c r="C339" s="448"/>
      <c r="D339" s="448"/>
    </row>
    <row r="340" spans="2:4">
      <c r="B340" s="448"/>
      <c r="C340" s="448"/>
      <c r="D340" s="448"/>
    </row>
    <row r="341" spans="2:4">
      <c r="B341" s="448"/>
      <c r="C341" s="448"/>
      <c r="D341" s="448"/>
    </row>
    <row r="342" spans="2:4">
      <c r="B342" s="448"/>
      <c r="C342" s="448"/>
      <c r="D342" s="448"/>
    </row>
    <row r="343" spans="2:4">
      <c r="B343" s="448"/>
      <c r="C343" s="448"/>
      <c r="D343" s="448"/>
    </row>
    <row r="344" spans="2:4">
      <c r="B344" s="448"/>
      <c r="C344" s="448"/>
      <c r="D344" s="448"/>
    </row>
    <row r="345" spans="2:4">
      <c r="B345" s="448"/>
      <c r="C345" s="448"/>
      <c r="D345" s="448"/>
    </row>
    <row r="346" spans="2:4">
      <c r="B346" s="448"/>
      <c r="C346" s="448"/>
      <c r="D346" s="448"/>
    </row>
    <row r="347" spans="2:4">
      <c r="B347" s="448"/>
      <c r="C347" s="448"/>
      <c r="D347" s="448"/>
    </row>
    <row r="348" spans="2:4">
      <c r="B348" s="448"/>
      <c r="C348" s="448"/>
      <c r="D348" s="448"/>
    </row>
    <row r="349" spans="2:4">
      <c r="B349" s="448"/>
      <c r="C349" s="448"/>
      <c r="D349" s="448"/>
    </row>
    <row r="350" spans="2:4">
      <c r="B350" s="448"/>
      <c r="C350" s="448"/>
      <c r="D350" s="448"/>
    </row>
    <row r="351" spans="2:4">
      <c r="B351" s="448"/>
      <c r="C351" s="448"/>
      <c r="D351" s="448"/>
    </row>
    <row r="352" spans="2:4">
      <c r="B352" s="448"/>
      <c r="C352" s="448"/>
      <c r="D352" s="448"/>
    </row>
    <row r="353" spans="2:4">
      <c r="B353" s="448"/>
      <c r="C353" s="448"/>
      <c r="D353" s="448"/>
    </row>
    <row r="354" spans="2:4">
      <c r="B354" s="448"/>
      <c r="C354" s="448"/>
      <c r="D354" s="448"/>
    </row>
    <row r="355" spans="2:4">
      <c r="B355" s="448"/>
      <c r="C355" s="448"/>
      <c r="D355" s="448"/>
    </row>
    <row r="356" spans="2:4">
      <c r="B356" s="448"/>
      <c r="C356" s="448"/>
      <c r="D356" s="448"/>
    </row>
    <row r="357" spans="2:4">
      <c r="B357" s="448"/>
      <c r="C357" s="448"/>
      <c r="D357" s="448"/>
    </row>
    <row r="358" spans="2:4">
      <c r="B358" s="448"/>
      <c r="C358" s="448"/>
      <c r="D358" s="448"/>
    </row>
    <row r="359" spans="2:4">
      <c r="B359" s="448"/>
      <c r="C359" s="448"/>
      <c r="D359" s="448"/>
    </row>
    <row r="360" spans="2:4">
      <c r="B360" s="448"/>
      <c r="C360" s="448"/>
      <c r="D360" s="448"/>
    </row>
    <row r="361" spans="2:4">
      <c r="B361" s="448"/>
      <c r="C361" s="448"/>
      <c r="D361" s="448"/>
    </row>
    <row r="362" spans="2:4">
      <c r="B362" s="448"/>
      <c r="C362" s="448"/>
      <c r="D362" s="448"/>
    </row>
    <row r="363" spans="2:4">
      <c r="B363" s="448"/>
      <c r="C363" s="448"/>
      <c r="D363" s="448"/>
    </row>
    <row r="364" spans="2:4">
      <c r="B364" s="448"/>
      <c r="C364" s="448"/>
      <c r="D364" s="448"/>
    </row>
    <row r="365" spans="2:4">
      <c r="B365" s="448"/>
      <c r="C365" s="448"/>
      <c r="D365" s="448"/>
    </row>
    <row r="366" spans="2:4">
      <c r="B366" s="448"/>
      <c r="C366" s="448"/>
      <c r="D366" s="448"/>
    </row>
    <row r="367" spans="2:4">
      <c r="B367" s="448"/>
      <c r="C367" s="448"/>
      <c r="D367" s="448"/>
    </row>
    <row r="368" spans="2:4">
      <c r="B368" s="448"/>
      <c r="C368" s="448"/>
      <c r="D368" s="448"/>
    </row>
    <row r="369" spans="2:4">
      <c r="B369" s="448"/>
      <c r="C369" s="448"/>
      <c r="D369" s="448"/>
    </row>
    <row r="370" spans="2:4">
      <c r="B370" s="448"/>
      <c r="C370" s="448"/>
      <c r="D370" s="448"/>
    </row>
    <row r="371" spans="2:4">
      <c r="B371" s="448"/>
      <c r="C371" s="448"/>
      <c r="D371" s="448"/>
    </row>
    <row r="372" spans="2:4">
      <c r="B372" s="448"/>
      <c r="C372" s="448"/>
      <c r="D372" s="448"/>
    </row>
    <row r="373" spans="2:4">
      <c r="B373" s="448"/>
      <c r="C373" s="448"/>
      <c r="D373" s="448"/>
    </row>
    <row r="374" spans="2:4">
      <c r="B374" s="448"/>
      <c r="C374" s="448"/>
      <c r="D374" s="448"/>
    </row>
    <row r="375" spans="2:4">
      <c r="B375" s="448"/>
      <c r="C375" s="448"/>
      <c r="D375" s="448"/>
    </row>
    <row r="376" spans="2:4">
      <c r="B376" s="448"/>
      <c r="C376" s="448"/>
      <c r="D376" s="448"/>
    </row>
    <row r="377" spans="2:4">
      <c r="B377" s="448"/>
      <c r="C377" s="448"/>
      <c r="D377" s="448"/>
    </row>
    <row r="378" spans="2:4">
      <c r="B378" s="448"/>
      <c r="C378" s="448"/>
      <c r="D378" s="448"/>
    </row>
    <row r="379" spans="2:4">
      <c r="B379" s="448"/>
      <c r="C379" s="448"/>
      <c r="D379" s="448"/>
    </row>
    <row r="380" spans="2:4">
      <c r="B380" s="448"/>
      <c r="C380" s="448"/>
      <c r="D380" s="448"/>
    </row>
    <row r="381" spans="2:4">
      <c r="B381" s="448"/>
      <c r="C381" s="448"/>
      <c r="D381" s="448"/>
    </row>
    <row r="382" spans="2:4">
      <c r="B382" s="448"/>
      <c r="C382" s="448"/>
      <c r="D382" s="448"/>
    </row>
    <row r="383" spans="2:4">
      <c r="B383" s="448"/>
      <c r="C383" s="448"/>
      <c r="D383" s="448"/>
    </row>
    <row r="384" spans="2:4">
      <c r="B384" s="448"/>
      <c r="C384" s="448"/>
      <c r="D384" s="448"/>
    </row>
    <row r="385" spans="2:4">
      <c r="B385" s="448"/>
      <c r="C385" s="448"/>
      <c r="D385" s="448"/>
    </row>
    <row r="386" spans="2:4">
      <c r="B386" s="448"/>
      <c r="C386" s="448"/>
      <c r="D386" s="448"/>
    </row>
    <row r="387" spans="2:4">
      <c r="B387" s="448"/>
      <c r="C387" s="448"/>
      <c r="D387" s="448"/>
    </row>
    <row r="388" spans="2:4">
      <c r="B388" s="448"/>
      <c r="C388" s="448"/>
      <c r="D388" s="448"/>
    </row>
    <row r="389" spans="2:4">
      <c r="B389" s="448"/>
      <c r="C389" s="448"/>
      <c r="D389" s="448"/>
    </row>
    <row r="390" spans="2:4">
      <c r="B390" s="448"/>
      <c r="C390" s="448"/>
      <c r="D390" s="448"/>
    </row>
    <row r="391" spans="2:4">
      <c r="B391" s="448"/>
      <c r="C391" s="448"/>
      <c r="D391" s="448"/>
    </row>
    <row r="392" spans="2:4">
      <c r="B392" s="448"/>
      <c r="C392" s="448"/>
      <c r="D392" s="448"/>
    </row>
    <row r="393" spans="2:4">
      <c r="B393" s="448"/>
      <c r="C393" s="448"/>
      <c r="D393" s="448"/>
    </row>
    <row r="394" spans="2:4">
      <c r="B394" s="448"/>
      <c r="C394" s="448"/>
      <c r="D394" s="448"/>
    </row>
    <row r="395" spans="2:4">
      <c r="B395" s="448"/>
      <c r="C395" s="448"/>
      <c r="D395" s="448"/>
    </row>
    <row r="396" spans="2:4">
      <c r="B396" s="448"/>
      <c r="C396" s="448"/>
      <c r="D396" s="448"/>
    </row>
    <row r="397" spans="2:4">
      <c r="B397" s="448"/>
      <c r="C397" s="448"/>
      <c r="D397" s="448"/>
    </row>
    <row r="398" spans="2:4">
      <c r="B398" s="448"/>
      <c r="C398" s="448"/>
      <c r="D398" s="448"/>
    </row>
    <row r="399" spans="2:4">
      <c r="B399" s="448"/>
      <c r="C399" s="448"/>
      <c r="D399" s="448"/>
    </row>
    <row r="400" spans="2:4">
      <c r="B400" s="448"/>
      <c r="C400" s="448"/>
      <c r="D400" s="448"/>
    </row>
    <row r="401" spans="2:4">
      <c r="B401" s="448"/>
      <c r="C401" s="448"/>
      <c r="D401" s="448"/>
    </row>
    <row r="402" spans="2:4">
      <c r="B402" s="448"/>
      <c r="C402" s="448"/>
      <c r="D402" s="448"/>
    </row>
    <row r="403" spans="2:4">
      <c r="B403" s="448"/>
      <c r="C403" s="448"/>
      <c r="D403" s="448"/>
    </row>
    <row r="404" spans="2:4">
      <c r="B404" s="448"/>
      <c r="C404" s="448"/>
      <c r="D404" s="448"/>
    </row>
    <row r="405" spans="2:4">
      <c r="B405" s="448"/>
      <c r="C405" s="448"/>
      <c r="D405" s="448"/>
    </row>
    <row r="406" spans="2:4">
      <c r="B406" s="448"/>
      <c r="C406" s="448"/>
      <c r="D406" s="448"/>
    </row>
    <row r="407" spans="2:4">
      <c r="B407" s="448"/>
      <c r="C407" s="448"/>
      <c r="D407" s="448"/>
    </row>
    <row r="408" spans="2:4">
      <c r="B408" s="448"/>
      <c r="C408" s="448"/>
      <c r="D408" s="448"/>
    </row>
    <row r="409" spans="2:4">
      <c r="B409" s="448"/>
      <c r="C409" s="448"/>
      <c r="D409" s="448"/>
    </row>
    <row r="410" spans="2:4">
      <c r="B410" s="448"/>
      <c r="C410" s="448"/>
      <c r="D410" s="448"/>
    </row>
    <row r="411" spans="2:4">
      <c r="B411" s="448"/>
      <c r="C411" s="448"/>
      <c r="D411" s="448"/>
    </row>
    <row r="412" spans="2:4">
      <c r="B412" s="448"/>
      <c r="C412" s="448"/>
      <c r="D412" s="448"/>
    </row>
    <row r="413" spans="2:4">
      <c r="B413" s="448"/>
      <c r="C413" s="448"/>
      <c r="D413" s="448"/>
    </row>
    <row r="414" spans="2:4">
      <c r="B414" s="448"/>
      <c r="C414" s="448"/>
      <c r="D414" s="448"/>
    </row>
    <row r="415" spans="2:4">
      <c r="B415" s="448"/>
      <c r="C415" s="448"/>
      <c r="D415" s="448"/>
    </row>
    <row r="416" spans="2:4">
      <c r="B416" s="448"/>
      <c r="C416" s="448"/>
      <c r="D416" s="448"/>
    </row>
    <row r="417" spans="2:4">
      <c r="B417" s="448"/>
      <c r="C417" s="448"/>
      <c r="D417" s="448"/>
    </row>
    <row r="418" spans="2:4">
      <c r="B418" s="448"/>
      <c r="C418" s="448"/>
      <c r="D418" s="448"/>
    </row>
    <row r="419" spans="2:4">
      <c r="B419" s="448"/>
      <c r="C419" s="448"/>
      <c r="D419" s="448"/>
    </row>
    <row r="420" spans="2:4">
      <c r="B420" s="448"/>
      <c r="C420" s="448"/>
      <c r="D420" s="448"/>
    </row>
    <row r="421" spans="2:4">
      <c r="B421" s="448"/>
      <c r="C421" s="448"/>
      <c r="D421" s="448"/>
    </row>
    <row r="422" spans="2:4">
      <c r="B422" s="448"/>
      <c r="C422" s="448"/>
      <c r="D422" s="448"/>
    </row>
    <row r="423" spans="2:4">
      <c r="B423" s="448"/>
      <c r="C423" s="448"/>
      <c r="D423" s="448"/>
    </row>
    <row r="424" spans="2:4">
      <c r="B424" s="448"/>
      <c r="C424" s="448"/>
      <c r="D424" s="448"/>
    </row>
    <row r="425" spans="2:4">
      <c r="B425" s="448"/>
      <c r="C425" s="448"/>
      <c r="D425" s="448"/>
    </row>
    <row r="426" spans="2:4">
      <c r="B426" s="448"/>
      <c r="C426" s="448"/>
      <c r="D426" s="448"/>
    </row>
    <row r="427" spans="2:4">
      <c r="B427" s="448"/>
      <c r="C427" s="448"/>
      <c r="D427" s="448"/>
    </row>
    <row r="428" spans="2:4">
      <c r="B428" s="448"/>
      <c r="C428" s="448"/>
      <c r="D428" s="448"/>
    </row>
    <row r="429" spans="2:4">
      <c r="B429" s="448"/>
      <c r="C429" s="448"/>
      <c r="D429" s="448"/>
    </row>
    <row r="430" spans="2:4">
      <c r="B430" s="448"/>
      <c r="C430" s="448"/>
      <c r="D430" s="448"/>
    </row>
    <row r="431" spans="2:4">
      <c r="B431" s="448"/>
      <c r="C431" s="448"/>
      <c r="D431" s="448"/>
    </row>
    <row r="432" spans="2:4">
      <c r="B432" s="448"/>
      <c r="C432" s="448"/>
      <c r="D432" s="448"/>
    </row>
    <row r="433" spans="2:4">
      <c r="B433" s="448"/>
      <c r="C433" s="448"/>
      <c r="D433" s="448"/>
    </row>
    <row r="434" spans="2:4">
      <c r="B434" s="448"/>
      <c r="C434" s="448"/>
      <c r="D434" s="448"/>
    </row>
    <row r="435" spans="2:4">
      <c r="B435" s="448"/>
      <c r="C435" s="448"/>
      <c r="D435" s="448"/>
    </row>
    <row r="436" spans="2:4">
      <c r="B436" s="448"/>
      <c r="C436" s="448"/>
      <c r="D436" s="448"/>
    </row>
    <row r="437" spans="2:4">
      <c r="B437" s="448"/>
      <c r="C437" s="448"/>
      <c r="D437" s="448"/>
    </row>
    <row r="438" spans="2:4">
      <c r="B438" s="448"/>
      <c r="C438" s="448"/>
      <c r="D438" s="448"/>
    </row>
    <row r="439" spans="2:4">
      <c r="B439" s="448"/>
      <c r="C439" s="448"/>
      <c r="D439" s="448"/>
    </row>
    <row r="440" spans="2:4">
      <c r="B440" s="448"/>
      <c r="C440" s="448"/>
      <c r="D440" s="448"/>
    </row>
    <row r="441" spans="2:4">
      <c r="B441" s="448"/>
      <c r="C441" s="448"/>
      <c r="D441" s="448"/>
    </row>
    <row r="442" spans="2:4">
      <c r="B442" s="448"/>
      <c r="C442" s="448"/>
      <c r="D442" s="448"/>
    </row>
    <row r="443" spans="2:4">
      <c r="B443" s="448"/>
      <c r="C443" s="448"/>
      <c r="D443" s="448"/>
    </row>
    <row r="444" spans="2:4">
      <c r="B444" s="448"/>
      <c r="C444" s="448"/>
      <c r="D444" s="448"/>
    </row>
    <row r="445" spans="2:4">
      <c r="B445" s="448"/>
      <c r="C445" s="448"/>
      <c r="D445" s="448"/>
    </row>
    <row r="446" spans="2:4">
      <c r="B446" s="448"/>
      <c r="C446" s="448"/>
      <c r="D446" s="448"/>
    </row>
    <row r="447" spans="2:4">
      <c r="B447" s="448"/>
      <c r="C447" s="448"/>
      <c r="D447" s="448"/>
    </row>
    <row r="448" spans="2:4">
      <c r="B448" s="448"/>
      <c r="C448" s="448"/>
      <c r="D448" s="448"/>
    </row>
    <row r="449" spans="2:4">
      <c r="B449" s="448"/>
      <c r="C449" s="448"/>
      <c r="D449" s="448"/>
    </row>
    <row r="450" spans="2:4">
      <c r="B450" s="448"/>
      <c r="C450" s="448"/>
      <c r="D450" s="448"/>
    </row>
    <row r="451" spans="2:4">
      <c r="B451" s="448"/>
      <c r="C451" s="448"/>
      <c r="D451" s="448"/>
    </row>
    <row r="452" spans="2:4">
      <c r="B452" s="448"/>
      <c r="C452" s="448"/>
      <c r="D452" s="448"/>
    </row>
    <row r="453" spans="2:4">
      <c r="B453" s="448"/>
      <c r="C453" s="448"/>
      <c r="D453" s="448"/>
    </row>
    <row r="454" spans="2:4">
      <c r="B454" s="448"/>
      <c r="C454" s="448"/>
      <c r="D454" s="448"/>
    </row>
    <row r="455" spans="2:4">
      <c r="B455" s="448"/>
      <c r="C455" s="448"/>
      <c r="D455" s="448"/>
    </row>
    <row r="456" spans="2:4">
      <c r="B456" s="448"/>
      <c r="C456" s="448"/>
      <c r="D456" s="448"/>
    </row>
    <row r="457" spans="2:4">
      <c r="B457" s="448"/>
      <c r="C457" s="448"/>
      <c r="D457" s="448"/>
    </row>
    <row r="458" spans="2:4">
      <c r="B458" s="448"/>
      <c r="C458" s="448"/>
      <c r="D458" s="448"/>
    </row>
    <row r="459" spans="2:4">
      <c r="B459" s="448"/>
      <c r="C459" s="448"/>
      <c r="D459" s="448"/>
    </row>
    <row r="460" spans="2:4">
      <c r="B460" s="448"/>
      <c r="C460" s="448"/>
      <c r="D460" s="448"/>
    </row>
    <row r="461" spans="2:4">
      <c r="B461" s="448"/>
      <c r="C461" s="448"/>
      <c r="D461" s="448"/>
    </row>
    <row r="462" spans="2:4">
      <c r="B462" s="448"/>
      <c r="C462" s="448"/>
      <c r="D462" s="448"/>
    </row>
    <row r="463" spans="2:4">
      <c r="B463" s="448"/>
      <c r="C463" s="448"/>
      <c r="D463" s="448"/>
    </row>
    <row r="464" spans="2:4">
      <c r="B464" s="448"/>
      <c r="C464" s="448"/>
      <c r="D464" s="448"/>
    </row>
    <row r="465" spans="2:4">
      <c r="B465" s="448"/>
      <c r="C465" s="448"/>
      <c r="D465" s="448"/>
    </row>
    <row r="466" spans="2:4">
      <c r="B466" s="448"/>
      <c r="C466" s="448"/>
      <c r="D466" s="448"/>
    </row>
    <row r="467" spans="2:4">
      <c r="B467" s="448"/>
      <c r="C467" s="448"/>
      <c r="D467" s="448"/>
    </row>
    <row r="468" spans="2:4">
      <c r="B468" s="448"/>
      <c r="C468" s="448"/>
      <c r="D468" s="448"/>
    </row>
    <row r="469" spans="2:4">
      <c r="B469" s="448"/>
      <c r="C469" s="448"/>
      <c r="D469" s="448"/>
    </row>
    <row r="470" spans="2:4">
      <c r="B470" s="448"/>
      <c r="C470" s="448"/>
      <c r="D470" s="448"/>
    </row>
    <row r="471" spans="2:4">
      <c r="B471" s="448"/>
      <c r="C471" s="448"/>
      <c r="D471" s="448"/>
    </row>
    <row r="472" spans="2:4">
      <c r="B472" s="448"/>
      <c r="C472" s="448"/>
      <c r="D472" s="448"/>
    </row>
    <row r="473" spans="2:4">
      <c r="B473" s="448"/>
      <c r="C473" s="448"/>
      <c r="D473" s="448"/>
    </row>
    <row r="474" spans="2:4">
      <c r="B474" s="448"/>
      <c r="C474" s="448"/>
      <c r="D474" s="448"/>
    </row>
    <row r="475" spans="2:4">
      <c r="B475" s="448"/>
      <c r="C475" s="448"/>
      <c r="D475" s="448"/>
    </row>
    <row r="476" spans="2:4">
      <c r="B476" s="448"/>
      <c r="C476" s="448"/>
      <c r="D476" s="448"/>
    </row>
    <row r="477" spans="2:4">
      <c r="B477" s="448"/>
      <c r="C477" s="448"/>
      <c r="D477" s="448"/>
    </row>
    <row r="478" spans="2:4">
      <c r="B478" s="448"/>
      <c r="C478" s="448"/>
      <c r="D478" s="448"/>
    </row>
    <row r="479" spans="2:4">
      <c r="B479" s="448"/>
      <c r="C479" s="448"/>
      <c r="D479" s="448"/>
    </row>
    <row r="480" spans="2:4">
      <c r="B480" s="448"/>
      <c r="C480" s="448"/>
      <c r="D480" s="448"/>
    </row>
    <row r="481" spans="2:4">
      <c r="B481" s="448"/>
      <c r="C481" s="448"/>
      <c r="D481" s="448"/>
    </row>
    <row r="482" spans="2:4">
      <c r="B482" s="448"/>
      <c r="C482" s="448"/>
      <c r="D482" s="448"/>
    </row>
    <row r="483" spans="2:4">
      <c r="B483" s="448"/>
      <c r="C483" s="448"/>
      <c r="D483" s="448"/>
    </row>
    <row r="484" spans="2:4">
      <c r="B484" s="448"/>
      <c r="C484" s="448"/>
      <c r="D484" s="448"/>
    </row>
    <row r="485" spans="2:4">
      <c r="B485" s="448"/>
      <c r="C485" s="448"/>
      <c r="D485" s="448"/>
    </row>
    <row r="486" spans="2:4">
      <c r="B486" s="448"/>
      <c r="C486" s="448"/>
      <c r="D486" s="448"/>
    </row>
    <row r="487" spans="2:4">
      <c r="B487" s="448"/>
      <c r="C487" s="448"/>
      <c r="D487" s="448"/>
    </row>
    <row r="488" spans="2:4">
      <c r="B488" s="448"/>
      <c r="C488" s="448"/>
      <c r="D488" s="448"/>
    </row>
    <row r="489" spans="2:4">
      <c r="B489" s="448"/>
      <c r="C489" s="448"/>
      <c r="D489" s="448"/>
    </row>
    <row r="490" spans="2:4">
      <c r="B490" s="448"/>
      <c r="C490" s="448"/>
      <c r="D490" s="448"/>
    </row>
    <row r="491" spans="2:4">
      <c r="B491" s="448"/>
      <c r="C491" s="448"/>
      <c r="D491" s="448"/>
    </row>
    <row r="492" spans="2:4">
      <c r="B492" s="448"/>
      <c r="C492" s="448"/>
      <c r="D492" s="448"/>
    </row>
    <row r="493" spans="2:4">
      <c r="B493" s="448"/>
      <c r="C493" s="448"/>
      <c r="D493" s="448"/>
    </row>
    <row r="494" spans="2:4">
      <c r="B494" s="448"/>
      <c r="C494" s="448"/>
      <c r="D494" s="448"/>
    </row>
    <row r="495" spans="2:4">
      <c r="B495" s="448"/>
      <c r="C495" s="448"/>
      <c r="D495" s="448"/>
    </row>
    <row r="496" spans="2:4">
      <c r="B496" s="448"/>
      <c r="C496" s="448"/>
      <c r="D496" s="448"/>
    </row>
    <row r="497" spans="2:4">
      <c r="B497" s="448"/>
      <c r="C497" s="448"/>
      <c r="D497" s="448"/>
    </row>
    <row r="498" spans="2:4">
      <c r="B498" s="448"/>
      <c r="C498" s="448"/>
      <c r="D498" s="448"/>
    </row>
    <row r="499" spans="2:4">
      <c r="B499" s="448"/>
      <c r="C499" s="448"/>
      <c r="D499" s="448"/>
    </row>
    <row r="500" spans="2:4">
      <c r="B500" s="448"/>
      <c r="C500" s="448"/>
      <c r="D500" s="448"/>
    </row>
    <row r="501" spans="2:4">
      <c r="B501" s="448"/>
      <c r="C501" s="448"/>
      <c r="D501" s="448"/>
    </row>
    <row r="502" spans="2:4">
      <c r="B502" s="448"/>
      <c r="C502" s="448"/>
      <c r="D502" s="448"/>
    </row>
    <row r="503" spans="2:4">
      <c r="B503" s="448"/>
      <c r="C503" s="448"/>
      <c r="D503" s="448"/>
    </row>
    <row r="504" spans="2:4">
      <c r="B504" s="448"/>
      <c r="C504" s="448"/>
      <c r="D504" s="448"/>
    </row>
    <row r="505" spans="2:4">
      <c r="B505" s="448"/>
      <c r="C505" s="448"/>
      <c r="D505" s="448"/>
    </row>
    <row r="506" spans="2:4">
      <c r="B506" s="448"/>
      <c r="C506" s="448"/>
      <c r="D506" s="448"/>
    </row>
    <row r="507" spans="2:4">
      <c r="B507" s="448"/>
      <c r="C507" s="448"/>
      <c r="D507" s="448"/>
    </row>
    <row r="508" spans="2:4">
      <c r="B508" s="448"/>
      <c r="C508" s="448"/>
      <c r="D508" s="448"/>
    </row>
    <row r="509" spans="2:4">
      <c r="B509" s="448"/>
      <c r="C509" s="448"/>
      <c r="D509" s="448"/>
    </row>
    <row r="510" spans="2:4">
      <c r="B510" s="448"/>
      <c r="C510" s="448"/>
      <c r="D510" s="448"/>
    </row>
    <row r="511" spans="2:4">
      <c r="B511" s="448"/>
      <c r="C511" s="448"/>
      <c r="D511" s="448"/>
    </row>
    <row r="512" spans="2:4">
      <c r="B512" s="448"/>
      <c r="C512" s="448"/>
      <c r="D512" s="448"/>
    </row>
    <row r="513" spans="2:4">
      <c r="B513" s="448"/>
      <c r="C513" s="448"/>
      <c r="D513" s="448"/>
    </row>
    <row r="514" spans="2:4">
      <c r="B514" s="448"/>
      <c r="C514" s="448"/>
      <c r="D514" s="448"/>
    </row>
    <row r="515" spans="2:4">
      <c r="B515" s="448"/>
      <c r="C515" s="448"/>
      <c r="D515" s="448"/>
    </row>
    <row r="516" spans="2:4">
      <c r="B516" s="448"/>
      <c r="C516" s="448"/>
      <c r="D516" s="448"/>
    </row>
    <row r="517" spans="2:4">
      <c r="B517" s="448"/>
      <c r="C517" s="448"/>
      <c r="D517" s="448"/>
    </row>
    <row r="518" spans="2:4">
      <c r="B518" s="448"/>
      <c r="C518" s="448"/>
      <c r="D518" s="448"/>
    </row>
    <row r="519" spans="2:4">
      <c r="B519" s="448"/>
      <c r="C519" s="448"/>
      <c r="D519" s="448"/>
    </row>
    <row r="520" spans="2:4">
      <c r="B520" s="448"/>
      <c r="C520" s="448"/>
      <c r="D520" s="448"/>
    </row>
    <row r="521" spans="2:4">
      <c r="B521" s="448"/>
      <c r="C521" s="448"/>
      <c r="D521" s="448"/>
    </row>
    <row r="522" spans="2:4">
      <c r="B522" s="448"/>
      <c r="C522" s="448"/>
      <c r="D522" s="448"/>
    </row>
    <row r="523" spans="2:4">
      <c r="B523" s="448"/>
      <c r="C523" s="448"/>
      <c r="D523" s="448"/>
    </row>
    <row r="524" spans="2:4">
      <c r="B524" s="448"/>
      <c r="C524" s="448"/>
      <c r="D524" s="448"/>
    </row>
    <row r="525" spans="2:4">
      <c r="B525" s="448"/>
      <c r="C525" s="448"/>
      <c r="D525" s="448"/>
    </row>
    <row r="526" spans="2:4">
      <c r="B526" s="448"/>
      <c r="C526" s="448"/>
      <c r="D526" s="448"/>
    </row>
    <row r="527" spans="2:4">
      <c r="B527" s="448"/>
      <c r="C527" s="448"/>
      <c r="D527" s="448"/>
    </row>
    <row r="528" spans="2:4">
      <c r="B528" s="448"/>
      <c r="C528" s="448"/>
      <c r="D528" s="448"/>
    </row>
    <row r="529" spans="2:4">
      <c r="B529" s="448"/>
      <c r="C529" s="448"/>
      <c r="D529" s="448"/>
    </row>
    <row r="530" spans="2:4">
      <c r="B530" s="448"/>
      <c r="C530" s="448"/>
      <c r="D530" s="448"/>
    </row>
    <row r="531" spans="2:4">
      <c r="B531" s="448"/>
      <c r="C531" s="448"/>
      <c r="D531" s="448"/>
    </row>
    <row r="532" spans="2:4">
      <c r="B532" s="448"/>
      <c r="C532" s="448"/>
      <c r="D532" s="448"/>
    </row>
    <row r="533" spans="2:4">
      <c r="B533" s="448"/>
      <c r="C533" s="448"/>
      <c r="D533" s="448"/>
    </row>
    <row r="534" spans="2:4">
      <c r="B534" s="448"/>
      <c r="C534" s="448"/>
      <c r="D534" s="448"/>
    </row>
    <row r="535" spans="2:4">
      <c r="B535" s="448"/>
      <c r="C535" s="448"/>
      <c r="D535" s="448"/>
    </row>
    <row r="536" spans="2:4">
      <c r="B536" s="448"/>
      <c r="C536" s="448"/>
      <c r="D536" s="448"/>
    </row>
    <row r="537" spans="2:4">
      <c r="B537" s="448"/>
      <c r="C537" s="448"/>
      <c r="D537" s="448"/>
    </row>
    <row r="538" spans="2:4">
      <c r="B538" s="448"/>
      <c r="C538" s="448"/>
      <c r="D538" s="448"/>
    </row>
    <row r="539" spans="2:4">
      <c r="B539" s="448"/>
      <c r="C539" s="448"/>
      <c r="D539" s="448"/>
    </row>
    <row r="540" spans="2:4">
      <c r="B540" s="448"/>
      <c r="C540" s="448"/>
      <c r="D540" s="448"/>
    </row>
    <row r="541" spans="2:4">
      <c r="B541" s="448"/>
      <c r="C541" s="448"/>
      <c r="D541" s="448"/>
    </row>
    <row r="542" spans="2:4">
      <c r="B542" s="448"/>
      <c r="C542" s="448"/>
      <c r="D542" s="448"/>
    </row>
    <row r="543" spans="2:4">
      <c r="B543" s="448"/>
      <c r="C543" s="448"/>
      <c r="D543" s="448"/>
    </row>
    <row r="544" spans="2:4">
      <c r="B544" s="448"/>
      <c r="C544" s="448"/>
      <c r="D544" s="448"/>
    </row>
    <row r="545" spans="2:4">
      <c r="B545" s="448"/>
      <c r="C545" s="448"/>
      <c r="D545" s="448"/>
    </row>
    <row r="546" spans="2:4">
      <c r="B546" s="448"/>
      <c r="C546" s="448"/>
      <c r="D546" s="448"/>
    </row>
    <row r="547" spans="2:4">
      <c r="B547" s="448"/>
      <c r="C547" s="448"/>
      <c r="D547" s="448"/>
    </row>
    <row r="548" spans="2:4">
      <c r="B548" s="448"/>
      <c r="C548" s="448"/>
      <c r="D548" s="448"/>
    </row>
    <row r="549" spans="2:4">
      <c r="B549" s="448"/>
      <c r="C549" s="448"/>
      <c r="D549" s="448"/>
    </row>
    <row r="550" spans="2:4">
      <c r="B550" s="448"/>
      <c r="C550" s="448"/>
      <c r="D550" s="448"/>
    </row>
    <row r="551" spans="2:4">
      <c r="B551" s="448"/>
      <c r="C551" s="448"/>
      <c r="D551" s="448"/>
    </row>
    <row r="552" spans="2:4">
      <c r="B552" s="448"/>
      <c r="C552" s="448"/>
      <c r="D552" s="448"/>
    </row>
    <row r="553" spans="2:4">
      <c r="B553" s="448"/>
      <c r="C553" s="448"/>
      <c r="D553" s="448"/>
    </row>
    <row r="554" spans="2:4">
      <c r="B554" s="448"/>
      <c r="C554" s="448"/>
      <c r="D554" s="448"/>
    </row>
    <row r="555" spans="2:4">
      <c r="B555" s="448"/>
      <c r="C555" s="448"/>
      <c r="D555" s="448"/>
    </row>
    <row r="556" spans="2:4">
      <c r="B556" s="448"/>
      <c r="C556" s="448"/>
      <c r="D556" s="448"/>
    </row>
    <row r="557" spans="2:4">
      <c r="B557" s="448"/>
      <c r="C557" s="448"/>
      <c r="D557" s="448"/>
    </row>
    <row r="558" spans="2:4">
      <c r="B558" s="448"/>
      <c r="C558" s="448"/>
      <c r="D558" s="448"/>
    </row>
    <row r="559" spans="2:4">
      <c r="B559" s="448"/>
      <c r="C559" s="448"/>
      <c r="D559" s="448"/>
    </row>
    <row r="560" spans="2:4">
      <c r="B560" s="448"/>
      <c r="C560" s="448"/>
      <c r="D560" s="448"/>
    </row>
    <row r="561" spans="2:4">
      <c r="B561" s="448"/>
      <c r="C561" s="448"/>
      <c r="D561" s="448"/>
    </row>
    <row r="562" spans="2:4">
      <c r="B562" s="448"/>
      <c r="C562" s="448"/>
      <c r="D562" s="448"/>
    </row>
    <row r="563" spans="2:4">
      <c r="B563" s="448"/>
      <c r="C563" s="448"/>
      <c r="D563" s="448"/>
    </row>
    <row r="564" spans="2:4">
      <c r="B564" s="448"/>
      <c r="C564" s="448"/>
      <c r="D564" s="448"/>
    </row>
    <row r="565" spans="2:4">
      <c r="B565" s="448"/>
      <c r="C565" s="448"/>
      <c r="D565" s="448"/>
    </row>
    <row r="566" spans="2:4">
      <c r="B566" s="448"/>
      <c r="C566" s="448"/>
      <c r="D566" s="448"/>
    </row>
    <row r="567" spans="2:4">
      <c r="B567" s="448"/>
      <c r="C567" s="448"/>
      <c r="D567" s="448"/>
    </row>
    <row r="568" spans="2:4">
      <c r="B568" s="448"/>
      <c r="C568" s="448"/>
      <c r="D568" s="448"/>
    </row>
    <row r="569" spans="2:4">
      <c r="B569" s="448"/>
      <c r="C569" s="448"/>
      <c r="D569" s="448"/>
    </row>
    <row r="570" spans="2:4">
      <c r="B570" s="448"/>
      <c r="C570" s="448"/>
      <c r="D570" s="448"/>
    </row>
    <row r="571" spans="2:4">
      <c r="B571" s="448"/>
      <c r="C571" s="448"/>
      <c r="D571" s="448"/>
    </row>
    <row r="572" spans="2:4">
      <c r="B572" s="448"/>
      <c r="C572" s="448"/>
      <c r="D572" s="448"/>
    </row>
    <row r="573" spans="2:4">
      <c r="B573" s="448"/>
      <c r="C573" s="448"/>
      <c r="D573" s="448"/>
    </row>
    <row r="574" spans="2:4">
      <c r="B574" s="448"/>
      <c r="C574" s="448"/>
      <c r="D574" s="448"/>
    </row>
    <row r="575" spans="2:4">
      <c r="B575" s="448"/>
      <c r="C575" s="448"/>
      <c r="D575" s="448"/>
    </row>
    <row r="576" spans="2:4">
      <c r="B576" s="448"/>
      <c r="C576" s="448"/>
      <c r="D576" s="448"/>
    </row>
    <row r="577" spans="2:4">
      <c r="B577" s="448"/>
      <c r="C577" s="448"/>
      <c r="D577" s="448"/>
    </row>
    <row r="578" spans="2:4">
      <c r="B578" s="448"/>
      <c r="C578" s="448"/>
      <c r="D578" s="448"/>
    </row>
    <row r="579" spans="2:4">
      <c r="B579" s="448"/>
      <c r="C579" s="448"/>
      <c r="D579" s="448"/>
    </row>
    <row r="580" spans="2:4">
      <c r="B580" s="448"/>
      <c r="C580" s="448"/>
      <c r="D580" s="448"/>
    </row>
    <row r="581" spans="2:4">
      <c r="B581" s="448"/>
      <c r="C581" s="448"/>
      <c r="D581" s="448"/>
    </row>
    <row r="582" spans="2:4">
      <c r="B582" s="448"/>
      <c r="C582" s="448"/>
      <c r="D582" s="448"/>
    </row>
    <row r="583" spans="2:4">
      <c r="B583" s="448"/>
      <c r="C583" s="448"/>
      <c r="D583" s="448"/>
    </row>
    <row r="584" spans="2:4">
      <c r="B584" s="448"/>
      <c r="C584" s="448"/>
      <c r="D584" s="448"/>
    </row>
    <row r="585" spans="2:4">
      <c r="B585" s="448"/>
      <c r="C585" s="448"/>
      <c r="D585" s="448"/>
    </row>
    <row r="586" spans="2:4">
      <c r="B586" s="448"/>
      <c r="C586" s="448"/>
      <c r="D586" s="448"/>
    </row>
    <row r="587" spans="2:4">
      <c r="B587" s="448"/>
      <c r="C587" s="448"/>
      <c r="D587" s="448"/>
    </row>
    <row r="588" spans="2:4">
      <c r="B588" s="448"/>
      <c r="C588" s="448"/>
      <c r="D588" s="448"/>
    </row>
    <row r="589" spans="2:4">
      <c r="B589" s="448"/>
      <c r="C589" s="448"/>
      <c r="D589" s="448"/>
    </row>
    <row r="590" spans="2:4">
      <c r="B590" s="448"/>
      <c r="C590" s="448"/>
      <c r="D590" s="448"/>
    </row>
    <row r="591" spans="2:4">
      <c r="B591" s="448"/>
      <c r="C591" s="448"/>
      <c r="D591" s="448"/>
    </row>
    <row r="592" spans="2:4">
      <c r="B592" s="448"/>
      <c r="C592" s="448"/>
      <c r="D592" s="448"/>
    </row>
    <row r="593" spans="2:4">
      <c r="B593" s="448"/>
      <c r="C593" s="448"/>
      <c r="D593" s="448"/>
    </row>
    <row r="594" spans="2:4">
      <c r="B594" s="448"/>
      <c r="C594" s="448"/>
      <c r="D594" s="448"/>
    </row>
    <row r="595" spans="2:4">
      <c r="B595" s="448"/>
      <c r="C595" s="448"/>
      <c r="D595" s="448"/>
    </row>
    <row r="596" spans="2:4">
      <c r="B596" s="448"/>
      <c r="C596" s="448"/>
      <c r="D596" s="448"/>
    </row>
    <row r="597" spans="2:4">
      <c r="B597" s="448"/>
      <c r="C597" s="448"/>
      <c r="D597" s="448"/>
    </row>
    <row r="598" spans="2:4">
      <c r="B598" s="448"/>
      <c r="C598" s="448"/>
      <c r="D598" s="448"/>
    </row>
    <row r="599" spans="2:4">
      <c r="B599" s="448"/>
      <c r="C599" s="448"/>
      <c r="D599" s="448"/>
    </row>
    <row r="600" spans="2:4">
      <c r="B600" s="448"/>
      <c r="C600" s="448"/>
      <c r="D600" s="448"/>
    </row>
    <row r="601" spans="2:4">
      <c r="B601" s="448"/>
      <c r="C601" s="448"/>
      <c r="D601" s="448"/>
    </row>
    <row r="602" spans="2:4">
      <c r="B602" s="448"/>
      <c r="C602" s="448"/>
      <c r="D602" s="448"/>
    </row>
    <row r="603" spans="2:4">
      <c r="B603" s="448"/>
      <c r="C603" s="448"/>
      <c r="D603" s="448"/>
    </row>
    <row r="604" spans="2:4">
      <c r="B604" s="448"/>
      <c r="C604" s="448"/>
      <c r="D604" s="448"/>
    </row>
    <row r="605" spans="2:4">
      <c r="B605" s="448"/>
      <c r="C605" s="448"/>
      <c r="D605" s="448"/>
    </row>
    <row r="606" spans="2:4">
      <c r="B606" s="448"/>
      <c r="C606" s="448"/>
      <c r="D606" s="448"/>
    </row>
    <row r="607" spans="2:4">
      <c r="B607" s="448"/>
      <c r="C607" s="448"/>
      <c r="D607" s="448"/>
    </row>
    <row r="608" spans="2:4">
      <c r="B608" s="448"/>
      <c r="C608" s="448"/>
      <c r="D608" s="448"/>
    </row>
    <row r="609" spans="2:4">
      <c r="B609" s="448"/>
      <c r="C609" s="448"/>
      <c r="D609" s="448"/>
    </row>
    <row r="610" spans="2:4">
      <c r="B610" s="448"/>
      <c r="C610" s="448"/>
      <c r="D610" s="448"/>
    </row>
    <row r="611" spans="2:4">
      <c r="B611" s="448"/>
      <c r="C611" s="448"/>
      <c r="D611" s="448"/>
    </row>
    <row r="612" spans="2:4">
      <c r="B612" s="448"/>
      <c r="C612" s="448"/>
      <c r="D612" s="448"/>
    </row>
    <row r="613" spans="2:4">
      <c r="B613" s="448"/>
      <c r="C613" s="448"/>
      <c r="D613" s="448"/>
    </row>
    <row r="614" spans="2:4">
      <c r="B614" s="448"/>
      <c r="C614" s="448"/>
      <c r="D614" s="448"/>
    </row>
    <row r="615" spans="2:4">
      <c r="B615" s="448"/>
      <c r="C615" s="448"/>
      <c r="D615" s="448"/>
    </row>
    <row r="616" spans="2:4">
      <c r="B616" s="448"/>
      <c r="C616" s="448"/>
      <c r="D616" s="448"/>
    </row>
    <row r="617" spans="2:4">
      <c r="B617" s="448"/>
      <c r="C617" s="448"/>
      <c r="D617" s="448"/>
    </row>
    <row r="618" spans="2:4">
      <c r="B618" s="448"/>
      <c r="C618" s="448"/>
      <c r="D618" s="448"/>
    </row>
    <row r="619" spans="2:4">
      <c r="B619" s="448"/>
      <c r="C619" s="448"/>
      <c r="D619" s="448"/>
    </row>
    <row r="620" spans="2:4">
      <c r="B620" s="448"/>
      <c r="C620" s="448"/>
      <c r="D620" s="448"/>
    </row>
    <row r="621" spans="2:4">
      <c r="B621" s="448"/>
      <c r="C621" s="448"/>
      <c r="D621" s="448"/>
    </row>
    <row r="622" spans="2:4">
      <c r="B622" s="448"/>
      <c r="C622" s="448"/>
      <c r="D622" s="448"/>
    </row>
    <row r="623" spans="2:4">
      <c r="B623" s="448"/>
      <c r="C623" s="448"/>
      <c r="D623" s="448"/>
    </row>
    <row r="624" spans="2:4">
      <c r="B624" s="448"/>
      <c r="C624" s="448"/>
      <c r="D624" s="448"/>
    </row>
    <row r="625" spans="2:4">
      <c r="B625" s="448"/>
      <c r="C625" s="448"/>
      <c r="D625" s="448"/>
    </row>
    <row r="626" spans="2:4">
      <c r="B626" s="448"/>
      <c r="C626" s="448"/>
      <c r="D626" s="448"/>
    </row>
    <row r="627" spans="2:4">
      <c r="B627" s="448"/>
      <c r="C627" s="448"/>
      <c r="D627" s="448"/>
    </row>
    <row r="628" spans="2:4">
      <c r="B628" s="448"/>
      <c r="C628" s="448"/>
      <c r="D628" s="448"/>
    </row>
    <row r="629" spans="2:4">
      <c r="B629" s="448"/>
      <c r="C629" s="448"/>
      <c r="D629" s="448"/>
    </row>
    <row r="630" spans="2:4">
      <c r="B630" s="448"/>
      <c r="C630" s="448"/>
      <c r="D630" s="448"/>
    </row>
    <row r="631" spans="2:4">
      <c r="B631" s="448"/>
      <c r="C631" s="448"/>
      <c r="D631" s="448"/>
    </row>
    <row r="632" spans="2:4">
      <c r="B632" s="448"/>
      <c r="C632" s="448"/>
      <c r="D632" s="448"/>
    </row>
    <row r="633" spans="2:4">
      <c r="B633" s="448"/>
      <c r="C633" s="448"/>
      <c r="D633" s="448"/>
    </row>
    <row r="634" spans="2:4">
      <c r="B634" s="448"/>
      <c r="C634" s="448"/>
      <c r="D634" s="448"/>
    </row>
    <row r="635" spans="2:4">
      <c r="B635" s="448"/>
      <c r="C635" s="448"/>
      <c r="D635" s="448"/>
    </row>
    <row r="636" spans="2:4">
      <c r="B636" s="448"/>
      <c r="C636" s="448"/>
      <c r="D636" s="448"/>
    </row>
    <row r="637" spans="2:4">
      <c r="B637" s="448"/>
      <c r="C637" s="448"/>
      <c r="D637" s="448"/>
    </row>
    <row r="638" spans="2:4">
      <c r="B638" s="448"/>
      <c r="C638" s="448"/>
      <c r="D638" s="448"/>
    </row>
    <row r="639" spans="2:4">
      <c r="B639" s="448"/>
      <c r="C639" s="448"/>
      <c r="D639" s="448"/>
    </row>
    <row r="640" spans="2:4">
      <c r="B640" s="448"/>
      <c r="C640" s="448"/>
      <c r="D640" s="448"/>
    </row>
    <row r="641" spans="2:4">
      <c r="B641" s="448"/>
      <c r="C641" s="448"/>
      <c r="D641" s="448"/>
    </row>
    <row r="642" spans="2:4">
      <c r="B642" s="448"/>
      <c r="C642" s="448"/>
      <c r="D642" s="448"/>
    </row>
    <row r="643" spans="2:4">
      <c r="B643" s="448"/>
      <c r="C643" s="448"/>
      <c r="D643" s="448"/>
    </row>
    <row r="644" spans="2:4">
      <c r="B644" s="448"/>
      <c r="C644" s="448"/>
      <c r="D644" s="448"/>
    </row>
    <row r="645" spans="2:4">
      <c r="B645" s="448"/>
      <c r="C645" s="448"/>
      <c r="D645" s="448"/>
    </row>
    <row r="646" spans="2:4">
      <c r="B646" s="448"/>
      <c r="C646" s="448"/>
      <c r="D646" s="448"/>
    </row>
    <row r="647" spans="2:4">
      <c r="B647" s="448"/>
      <c r="C647" s="448"/>
      <c r="D647" s="448"/>
    </row>
    <row r="648" spans="2:4">
      <c r="B648" s="448"/>
      <c r="C648" s="448"/>
      <c r="D648" s="448"/>
    </row>
    <row r="649" spans="2:4">
      <c r="B649" s="448"/>
      <c r="C649" s="448"/>
      <c r="D649" s="448"/>
    </row>
    <row r="650" spans="2:4">
      <c r="B650" s="448"/>
      <c r="C650" s="448"/>
      <c r="D650" s="448"/>
    </row>
    <row r="651" spans="2:4">
      <c r="B651" s="448"/>
      <c r="C651" s="448"/>
      <c r="D651" s="448"/>
    </row>
    <row r="652" spans="2:4">
      <c r="B652" s="448"/>
      <c r="C652" s="448"/>
      <c r="D652" s="448"/>
    </row>
    <row r="653" spans="2:4">
      <c r="B653" s="448"/>
      <c r="C653" s="448"/>
      <c r="D653" s="448"/>
    </row>
    <row r="654" spans="2:4">
      <c r="B654" s="448"/>
      <c r="C654" s="448"/>
      <c r="D654" s="448"/>
    </row>
    <row r="655" spans="2:4">
      <c r="B655" s="448"/>
      <c r="C655" s="448"/>
      <c r="D655" s="448"/>
    </row>
    <row r="656" spans="2:4">
      <c r="B656" s="448"/>
      <c r="C656" s="448"/>
      <c r="D656" s="448"/>
    </row>
    <row r="657" spans="2:4">
      <c r="B657" s="448"/>
      <c r="C657" s="448"/>
      <c r="D657" s="448"/>
    </row>
    <row r="658" spans="2:4">
      <c r="B658" s="448"/>
      <c r="C658" s="448"/>
      <c r="D658" s="448"/>
    </row>
    <row r="659" spans="2:4">
      <c r="B659" s="448"/>
      <c r="C659" s="448"/>
      <c r="D659" s="448"/>
    </row>
    <row r="660" spans="2:4">
      <c r="B660" s="448"/>
      <c r="C660" s="448"/>
      <c r="D660" s="448"/>
    </row>
    <row r="661" spans="2:4">
      <c r="B661" s="448"/>
      <c r="C661" s="448"/>
      <c r="D661" s="448"/>
    </row>
    <row r="662" spans="2:4">
      <c r="B662" s="448"/>
      <c r="C662" s="448"/>
      <c r="D662" s="448"/>
    </row>
    <row r="663" spans="2:4">
      <c r="B663" s="448"/>
      <c r="C663" s="448"/>
      <c r="D663" s="448"/>
    </row>
    <row r="664" spans="2:4">
      <c r="B664" s="448"/>
      <c r="C664" s="448"/>
      <c r="D664" s="448"/>
    </row>
    <row r="665" spans="2:4">
      <c r="B665" s="448"/>
      <c r="C665" s="448"/>
      <c r="D665" s="448"/>
    </row>
    <row r="666" spans="2:4">
      <c r="B666" s="448"/>
      <c r="C666" s="448"/>
      <c r="D666" s="448"/>
    </row>
    <row r="667" spans="2:4">
      <c r="B667" s="448"/>
      <c r="C667" s="448"/>
      <c r="D667" s="448"/>
    </row>
    <row r="668" spans="2:4">
      <c r="B668" s="448"/>
      <c r="C668" s="448"/>
      <c r="D668" s="448"/>
    </row>
    <row r="669" spans="2:4">
      <c r="B669" s="448"/>
      <c r="C669" s="448"/>
      <c r="D669" s="448"/>
    </row>
    <row r="670" spans="2:4">
      <c r="B670" s="448"/>
      <c r="C670" s="448"/>
      <c r="D670" s="448"/>
    </row>
    <row r="671" spans="2:4">
      <c r="B671" s="448"/>
      <c r="C671" s="448"/>
      <c r="D671" s="448"/>
    </row>
    <row r="672" spans="2:4">
      <c r="B672" s="448"/>
      <c r="C672" s="448"/>
      <c r="D672" s="448"/>
    </row>
    <row r="673" spans="2:4">
      <c r="B673" s="448"/>
      <c r="C673" s="448"/>
      <c r="D673" s="448"/>
    </row>
    <row r="674" spans="2:4">
      <c r="B674" s="448"/>
      <c r="C674" s="448"/>
      <c r="D674" s="448"/>
    </row>
    <row r="675" spans="2:4">
      <c r="B675" s="448"/>
      <c r="C675" s="448"/>
      <c r="D675" s="448"/>
    </row>
    <row r="676" spans="2:4">
      <c r="B676" s="448"/>
      <c r="C676" s="448"/>
      <c r="D676" s="448"/>
    </row>
    <row r="677" spans="2:4">
      <c r="B677" s="448"/>
      <c r="C677" s="448"/>
      <c r="D677" s="448"/>
    </row>
    <row r="678" spans="2:4">
      <c r="B678" s="448"/>
      <c r="C678" s="448"/>
      <c r="D678" s="448"/>
    </row>
    <row r="679" spans="2:4">
      <c r="B679" s="448"/>
      <c r="C679" s="448"/>
      <c r="D679" s="448"/>
    </row>
    <row r="680" spans="2:4">
      <c r="B680" s="448"/>
      <c r="C680" s="448"/>
      <c r="D680" s="448"/>
    </row>
    <row r="681" spans="2:4">
      <c r="B681" s="448"/>
      <c r="C681" s="448"/>
      <c r="D681" s="448"/>
    </row>
    <row r="682" spans="2:4">
      <c r="B682" s="448"/>
      <c r="C682" s="448"/>
      <c r="D682" s="448"/>
    </row>
    <row r="683" spans="2:4">
      <c r="B683" s="448"/>
      <c r="C683" s="448"/>
      <c r="D683" s="448"/>
    </row>
    <row r="684" spans="2:4">
      <c r="B684" s="448"/>
      <c r="C684" s="448"/>
      <c r="D684" s="448"/>
    </row>
    <row r="685" spans="2:4">
      <c r="B685" s="448"/>
      <c r="C685" s="448"/>
      <c r="D685" s="448"/>
    </row>
    <row r="686" spans="2:4">
      <c r="B686" s="448"/>
      <c r="C686" s="448"/>
      <c r="D686" s="448"/>
    </row>
    <row r="687" spans="2:4">
      <c r="B687" s="448"/>
      <c r="C687" s="448"/>
      <c r="D687" s="448"/>
    </row>
    <row r="688" spans="2:4">
      <c r="B688" s="448"/>
      <c r="C688" s="448"/>
      <c r="D688" s="448"/>
    </row>
    <row r="689" spans="2:4">
      <c r="B689" s="448"/>
      <c r="C689" s="448"/>
      <c r="D689" s="448"/>
    </row>
    <row r="690" spans="2:4">
      <c r="B690" s="448"/>
      <c r="C690" s="448"/>
      <c r="D690" s="448"/>
    </row>
    <row r="691" spans="2:4">
      <c r="B691" s="448"/>
      <c r="C691" s="448"/>
      <c r="D691" s="448"/>
    </row>
    <row r="692" spans="2:4">
      <c r="B692" s="448"/>
      <c r="C692" s="448"/>
      <c r="D692" s="448"/>
    </row>
    <row r="693" spans="2:4">
      <c r="B693" s="448"/>
      <c r="C693" s="448"/>
      <c r="D693" s="448"/>
    </row>
    <row r="694" spans="2:4">
      <c r="B694" s="448"/>
      <c r="C694" s="448"/>
      <c r="D694" s="448"/>
    </row>
    <row r="695" spans="2:4">
      <c r="B695" s="448"/>
      <c r="C695" s="448"/>
      <c r="D695" s="448"/>
    </row>
    <row r="696" spans="2:4">
      <c r="B696" s="448"/>
      <c r="C696" s="448"/>
      <c r="D696" s="448"/>
    </row>
    <row r="697" spans="2:4">
      <c r="B697" s="448"/>
      <c r="C697" s="448"/>
      <c r="D697" s="448"/>
    </row>
    <row r="698" spans="2:4">
      <c r="B698" s="448"/>
      <c r="C698" s="448"/>
      <c r="D698" s="448"/>
    </row>
    <row r="699" spans="2:4">
      <c r="B699" s="448"/>
      <c r="C699" s="448"/>
      <c r="D699" s="448"/>
    </row>
    <row r="700" spans="2:4">
      <c r="B700" s="448"/>
      <c r="C700" s="448"/>
      <c r="D700" s="448"/>
    </row>
    <row r="701" spans="2:4">
      <c r="B701" s="448"/>
      <c r="C701" s="448"/>
      <c r="D701" s="448"/>
    </row>
    <row r="702" spans="2:4">
      <c r="B702" s="448"/>
      <c r="C702" s="448"/>
      <c r="D702" s="448"/>
    </row>
    <row r="703" spans="2:4">
      <c r="B703" s="448"/>
      <c r="C703" s="448"/>
      <c r="D703" s="448"/>
    </row>
    <row r="704" spans="2:4">
      <c r="B704" s="448"/>
      <c r="C704" s="448"/>
      <c r="D704" s="448"/>
    </row>
    <row r="705" spans="2:4">
      <c r="B705" s="448"/>
      <c r="C705" s="448"/>
      <c r="D705" s="448"/>
    </row>
    <row r="706" spans="2:4">
      <c r="B706" s="448"/>
      <c r="C706" s="448"/>
      <c r="D706" s="448"/>
    </row>
    <row r="707" spans="2:4">
      <c r="B707" s="448"/>
      <c r="C707" s="448"/>
      <c r="D707" s="448"/>
    </row>
    <row r="708" spans="2:4">
      <c r="B708" s="448"/>
      <c r="C708" s="448"/>
      <c r="D708" s="448"/>
    </row>
    <row r="709" spans="2:4">
      <c r="B709" s="448"/>
      <c r="C709" s="448"/>
      <c r="D709" s="448"/>
    </row>
    <row r="710" spans="2:4">
      <c r="B710" s="448"/>
      <c r="C710" s="448"/>
      <c r="D710" s="448"/>
    </row>
    <row r="711" spans="2:4">
      <c r="B711" s="448"/>
      <c r="C711" s="448"/>
      <c r="D711" s="448"/>
    </row>
    <row r="712" spans="2:4">
      <c r="B712" s="448"/>
      <c r="C712" s="448"/>
      <c r="D712" s="448"/>
    </row>
    <row r="713" spans="2:4">
      <c r="B713" s="448"/>
      <c r="C713" s="448"/>
      <c r="D713" s="448"/>
    </row>
    <row r="714" spans="2:4">
      <c r="B714" s="448"/>
      <c r="C714" s="448"/>
      <c r="D714" s="448"/>
    </row>
    <row r="715" spans="2:4">
      <c r="B715" s="448"/>
      <c r="C715" s="448"/>
      <c r="D715" s="448"/>
    </row>
    <row r="716" spans="2:4">
      <c r="B716" s="448"/>
      <c r="C716" s="448"/>
      <c r="D716" s="448"/>
    </row>
    <row r="717" spans="2:4">
      <c r="B717" s="448"/>
      <c r="C717" s="448"/>
      <c r="D717" s="448"/>
    </row>
    <row r="718" spans="2:4">
      <c r="B718" s="448"/>
      <c r="C718" s="448"/>
      <c r="D718" s="448"/>
    </row>
    <row r="719" spans="2:4">
      <c r="B719" s="448"/>
      <c r="C719" s="448"/>
      <c r="D719" s="448"/>
    </row>
    <row r="720" spans="2:4">
      <c r="B720" s="448"/>
      <c r="C720" s="448"/>
      <c r="D720" s="448"/>
    </row>
    <row r="721" spans="2:4">
      <c r="B721" s="448"/>
      <c r="C721" s="448"/>
      <c r="D721" s="448"/>
    </row>
    <row r="722" spans="2:4">
      <c r="B722" s="448"/>
      <c r="C722" s="448"/>
      <c r="D722" s="448"/>
    </row>
    <row r="723" spans="2:4">
      <c r="B723" s="448"/>
      <c r="C723" s="448"/>
      <c r="D723" s="448"/>
    </row>
    <row r="724" spans="2:4">
      <c r="B724" s="448"/>
      <c r="C724" s="448"/>
      <c r="D724" s="448"/>
    </row>
    <row r="725" spans="2:4">
      <c r="B725" s="448"/>
      <c r="C725" s="448"/>
      <c r="D725" s="448"/>
    </row>
    <row r="726" spans="2:4">
      <c r="B726" s="448"/>
      <c r="C726" s="448"/>
      <c r="D726" s="448"/>
    </row>
    <row r="727" spans="2:4">
      <c r="B727" s="448"/>
      <c r="C727" s="448"/>
      <c r="D727" s="448"/>
    </row>
    <row r="728" spans="2:4">
      <c r="B728" s="448"/>
      <c r="C728" s="448"/>
      <c r="D728" s="448"/>
    </row>
    <row r="729" spans="2:4">
      <c r="B729" s="448"/>
      <c r="C729" s="448"/>
      <c r="D729" s="448"/>
    </row>
    <row r="730" spans="2:4">
      <c r="B730" s="448"/>
      <c r="C730" s="448"/>
      <c r="D730" s="448"/>
    </row>
    <row r="731" spans="2:4">
      <c r="B731" s="448"/>
      <c r="C731" s="448"/>
      <c r="D731" s="448"/>
    </row>
    <row r="732" spans="2:4">
      <c r="B732" s="448"/>
      <c r="C732" s="448"/>
      <c r="D732" s="448"/>
    </row>
    <row r="733" spans="2:4">
      <c r="B733" s="448"/>
      <c r="C733" s="448"/>
      <c r="D733" s="448"/>
    </row>
    <row r="734" spans="2:4">
      <c r="B734" s="448"/>
      <c r="C734" s="448"/>
      <c r="D734" s="448"/>
    </row>
    <row r="735" spans="2:4">
      <c r="B735" s="448"/>
      <c r="C735" s="448"/>
      <c r="D735" s="448"/>
    </row>
    <row r="736" spans="2:4">
      <c r="B736" s="448"/>
      <c r="C736" s="448"/>
      <c r="D736" s="448"/>
    </row>
    <row r="737" spans="2:4">
      <c r="B737" s="448"/>
      <c r="C737" s="448"/>
      <c r="D737" s="448"/>
    </row>
    <row r="738" spans="2:4">
      <c r="B738" s="448"/>
      <c r="C738" s="448"/>
      <c r="D738" s="448"/>
    </row>
    <row r="739" spans="2:4">
      <c r="B739" s="448"/>
      <c r="C739" s="448"/>
      <c r="D739" s="448"/>
    </row>
    <row r="740" spans="2:4">
      <c r="B740" s="448"/>
      <c r="C740" s="448"/>
      <c r="D740" s="448"/>
    </row>
    <row r="741" spans="2:4">
      <c r="B741" s="448"/>
      <c r="C741" s="448"/>
      <c r="D741" s="448"/>
    </row>
    <row r="742" spans="2:4">
      <c r="B742" s="448"/>
      <c r="C742" s="448"/>
      <c r="D742" s="448"/>
    </row>
    <row r="743" spans="2:4">
      <c r="B743" s="448"/>
      <c r="C743" s="448"/>
      <c r="D743" s="448"/>
    </row>
    <row r="744" spans="2:4">
      <c r="B744" s="448"/>
      <c r="C744" s="448"/>
      <c r="D744" s="448"/>
    </row>
    <row r="745" spans="2:4">
      <c r="B745" s="448"/>
      <c r="C745" s="448"/>
      <c r="D745" s="448"/>
    </row>
    <row r="746" spans="2:4">
      <c r="B746" s="448"/>
      <c r="C746" s="448"/>
      <c r="D746" s="448"/>
    </row>
    <row r="747" spans="2:4">
      <c r="B747" s="448"/>
      <c r="C747" s="448"/>
      <c r="D747" s="448"/>
    </row>
    <row r="748" spans="2:4">
      <c r="B748" s="448"/>
      <c r="C748" s="448"/>
      <c r="D748" s="448"/>
    </row>
    <row r="749" spans="2:4">
      <c r="B749" s="448"/>
      <c r="C749" s="448"/>
      <c r="D749" s="448"/>
    </row>
    <row r="750" spans="2:4">
      <c r="B750" s="448"/>
      <c r="C750" s="448"/>
      <c r="D750" s="448"/>
    </row>
    <row r="751" spans="2:4">
      <c r="B751" s="448"/>
      <c r="C751" s="448"/>
      <c r="D751" s="448"/>
    </row>
    <row r="752" spans="2:4">
      <c r="B752" s="448"/>
      <c r="C752" s="448"/>
      <c r="D752" s="448"/>
    </row>
    <row r="753" spans="2:4">
      <c r="B753" s="448"/>
      <c r="C753" s="448"/>
      <c r="D753" s="448"/>
    </row>
    <row r="754" spans="2:4">
      <c r="B754" s="448"/>
      <c r="C754" s="448"/>
      <c r="D754" s="448"/>
    </row>
    <row r="755" spans="2:4">
      <c r="B755" s="448"/>
      <c r="C755" s="448"/>
      <c r="D755" s="448"/>
    </row>
    <row r="756" spans="2:4">
      <c r="B756" s="448"/>
      <c r="C756" s="448"/>
      <c r="D756" s="448"/>
    </row>
    <row r="757" spans="2:4">
      <c r="B757" s="448"/>
      <c r="C757" s="448"/>
      <c r="D757" s="448"/>
    </row>
    <row r="758" spans="2:4">
      <c r="B758" s="448"/>
      <c r="C758" s="448"/>
      <c r="D758" s="448"/>
    </row>
    <row r="759" spans="2:4">
      <c r="B759" s="448"/>
      <c r="C759" s="448"/>
      <c r="D759" s="448"/>
    </row>
    <row r="760" spans="2:4">
      <c r="B760" s="448"/>
      <c r="C760" s="448"/>
      <c r="D760" s="448"/>
    </row>
    <row r="761" spans="2:4">
      <c r="B761" s="448"/>
      <c r="C761" s="448"/>
      <c r="D761" s="448"/>
    </row>
    <row r="762" spans="2:4">
      <c r="B762" s="448"/>
      <c r="C762" s="448"/>
      <c r="D762" s="448"/>
    </row>
    <row r="763" spans="2:4">
      <c r="B763" s="448"/>
      <c r="C763" s="448"/>
      <c r="D763" s="448"/>
    </row>
    <row r="764" spans="2:4">
      <c r="B764" s="448"/>
      <c r="C764" s="448"/>
      <c r="D764" s="448"/>
    </row>
    <row r="765" spans="2:4">
      <c r="B765" s="448"/>
      <c r="C765" s="448"/>
      <c r="D765" s="448"/>
    </row>
    <row r="766" spans="2:4">
      <c r="B766" s="448"/>
      <c r="C766" s="448"/>
      <c r="D766" s="448"/>
    </row>
    <row r="767" spans="2:4">
      <c r="B767" s="448"/>
      <c r="C767" s="448"/>
      <c r="D767" s="448"/>
    </row>
    <row r="768" spans="2:4">
      <c r="B768" s="448"/>
      <c r="C768" s="448"/>
      <c r="D768" s="448"/>
    </row>
    <row r="769" spans="2:4">
      <c r="B769" s="448"/>
      <c r="C769" s="448"/>
      <c r="D769" s="448"/>
    </row>
    <row r="770" spans="2:4">
      <c r="B770" s="448"/>
      <c r="C770" s="448"/>
      <c r="D770" s="448"/>
    </row>
    <row r="771" spans="2:4">
      <c r="B771" s="448"/>
      <c r="C771" s="448"/>
      <c r="D771" s="448"/>
    </row>
    <row r="772" spans="2:4">
      <c r="B772" s="448"/>
      <c r="C772" s="448"/>
      <c r="D772" s="448"/>
    </row>
    <row r="773" spans="2:4">
      <c r="B773" s="448"/>
      <c r="C773" s="448"/>
      <c r="D773" s="448"/>
    </row>
    <row r="774" spans="2:4">
      <c r="B774" s="448"/>
      <c r="C774" s="448"/>
      <c r="D774" s="448"/>
    </row>
    <row r="775" spans="2:4">
      <c r="B775" s="448"/>
      <c r="C775" s="448"/>
      <c r="D775" s="448"/>
    </row>
    <row r="776" spans="2:4">
      <c r="B776" s="448"/>
      <c r="C776" s="448"/>
      <c r="D776" s="448"/>
    </row>
    <row r="777" spans="2:4">
      <c r="B777" s="448"/>
      <c r="C777" s="448"/>
      <c r="D777" s="448"/>
    </row>
    <row r="778" spans="2:4">
      <c r="B778" s="448"/>
      <c r="C778" s="448"/>
      <c r="D778" s="448"/>
    </row>
    <row r="779" spans="2:4">
      <c r="B779" s="448"/>
      <c r="C779" s="448"/>
      <c r="D779" s="448"/>
    </row>
    <row r="780" spans="2:4">
      <c r="B780" s="448"/>
      <c r="C780" s="448"/>
      <c r="D780" s="448"/>
    </row>
    <row r="781" spans="2:4">
      <c r="B781" s="448"/>
      <c r="C781" s="448"/>
      <c r="D781" s="448"/>
    </row>
    <row r="782" spans="2:4">
      <c r="B782" s="448"/>
      <c r="C782" s="448"/>
      <c r="D782" s="448"/>
    </row>
    <row r="783" spans="2:4">
      <c r="B783" s="448"/>
      <c r="C783" s="448"/>
      <c r="D783" s="448"/>
    </row>
    <row r="784" spans="2:4">
      <c r="B784" s="448"/>
      <c r="C784" s="448"/>
      <c r="D784" s="448"/>
    </row>
    <row r="785" spans="2:4">
      <c r="B785" s="448"/>
      <c r="C785" s="448"/>
      <c r="D785" s="448"/>
    </row>
    <row r="786" spans="2:4">
      <c r="B786" s="448"/>
      <c r="C786" s="448"/>
      <c r="D786" s="448"/>
    </row>
    <row r="787" spans="2:4">
      <c r="B787" s="448"/>
      <c r="C787" s="448"/>
      <c r="D787" s="448"/>
    </row>
    <row r="788" spans="2:4">
      <c r="B788" s="448"/>
      <c r="C788" s="448"/>
      <c r="D788" s="448"/>
    </row>
    <row r="789" spans="2:4">
      <c r="B789" s="448"/>
      <c r="C789" s="448"/>
      <c r="D789" s="448"/>
    </row>
    <row r="790" spans="2:4">
      <c r="B790" s="448"/>
      <c r="C790" s="448"/>
      <c r="D790" s="448"/>
    </row>
    <row r="791" spans="2:4">
      <c r="B791" s="448"/>
      <c r="C791" s="448"/>
      <c r="D791" s="448"/>
    </row>
    <row r="792" spans="2:4">
      <c r="B792" s="448"/>
      <c r="C792" s="448"/>
      <c r="D792" s="448"/>
    </row>
    <row r="793" spans="2:4">
      <c r="B793" s="448"/>
      <c r="C793" s="448"/>
      <c r="D793" s="448"/>
    </row>
    <row r="794" spans="2:4">
      <c r="B794" s="448"/>
      <c r="C794" s="448"/>
      <c r="D794" s="448"/>
    </row>
    <row r="795" spans="2:4">
      <c r="B795" s="448"/>
      <c r="C795" s="448"/>
      <c r="D795" s="448"/>
    </row>
    <row r="796" spans="2:4">
      <c r="B796" s="448"/>
      <c r="C796" s="448"/>
      <c r="D796" s="448"/>
    </row>
    <row r="797" spans="2:4">
      <c r="B797" s="448"/>
      <c r="C797" s="448"/>
      <c r="D797" s="448"/>
    </row>
    <row r="798" spans="2:4">
      <c r="B798" s="448"/>
      <c r="C798" s="448"/>
      <c r="D798" s="448"/>
    </row>
    <row r="799" spans="2:4">
      <c r="B799" s="448"/>
      <c r="C799" s="448"/>
      <c r="D799" s="448"/>
    </row>
    <row r="800" spans="2:4">
      <c r="B800" s="448"/>
      <c r="C800" s="448"/>
      <c r="D800" s="448"/>
    </row>
    <row r="801" spans="2:4">
      <c r="B801" s="448"/>
      <c r="C801" s="448"/>
      <c r="D801" s="448"/>
    </row>
    <row r="802" spans="2:4">
      <c r="B802" s="448"/>
      <c r="C802" s="448"/>
      <c r="D802" s="448"/>
    </row>
  </sheetData>
  <mergeCells count="3">
    <mergeCell ref="B27:I27"/>
    <mergeCell ref="B29:I29"/>
    <mergeCell ref="F52:H52"/>
  </mergeCells>
  <phoneticPr fontId="11" type="noConversion"/>
  <pageMargins left="0.39370078740157483" right="0" top="0.39370078740157483" bottom="0.59055118110236227" header="0.51181102362204722" footer="0.51181102362204722"/>
  <pageSetup paperSize="9" scale="95" orientation="portrait" r:id="rId1"/>
  <headerFooter alignWithMargins="0">
    <oddFooter>&amp;CPage &amp;P</oddFooter>
  </headerFooter>
  <drawing r:id="rId2"/>
</worksheet>
</file>

<file path=xl/worksheets/sheet45.xml><?xml version="1.0" encoding="utf-8"?>
<worksheet xmlns="http://schemas.openxmlformats.org/spreadsheetml/2006/main" xmlns:r="http://schemas.openxmlformats.org/officeDocument/2006/relationships">
  <sheetPr codeName="Feuil47"/>
  <dimension ref="A1:J60"/>
  <sheetViews>
    <sheetView showZeros="0" workbookViewId="0"/>
  </sheetViews>
  <sheetFormatPr baseColWidth="10" defaultRowHeight="15.75"/>
  <cols>
    <col min="1" max="1" width="13.85546875" style="608" customWidth="1"/>
    <col min="2" max="2" width="7.28515625" style="567" customWidth="1"/>
    <col min="3" max="3" width="23.28515625" style="568" customWidth="1"/>
    <col min="4" max="4" width="7.42578125" style="569" customWidth="1"/>
    <col min="5" max="5" width="67" style="570" customWidth="1"/>
    <col min="6" max="6" width="59.5703125" style="570" customWidth="1"/>
    <col min="7" max="7" width="30.140625" style="570" customWidth="1"/>
    <col min="8" max="8" width="11.85546875" style="570" customWidth="1"/>
    <col min="9" max="9" width="24.5703125" style="570" customWidth="1"/>
    <col min="10" max="16384" width="11.42578125" style="569"/>
  </cols>
  <sheetData>
    <row r="1" spans="1:10" ht="18.75">
      <c r="A1" s="566" t="s">
        <v>634</v>
      </c>
      <c r="B1" s="682"/>
      <c r="C1" s="682" t="s">
        <v>935</v>
      </c>
      <c r="D1" s="682"/>
      <c r="E1" s="682"/>
    </row>
    <row r="2" spans="1:10" ht="9" customHeight="1">
      <c r="A2" s="566"/>
      <c r="B2" s="682"/>
      <c r="C2" s="682"/>
      <c r="D2" s="682"/>
      <c r="E2" s="682"/>
    </row>
    <row r="3" spans="1:10" ht="24" customHeight="1">
      <c r="A3" s="571" t="s">
        <v>867</v>
      </c>
      <c r="B3" s="572" t="s">
        <v>780</v>
      </c>
      <c r="C3" s="572" t="s">
        <v>868</v>
      </c>
      <c r="D3" s="573" t="s">
        <v>5</v>
      </c>
      <c r="E3" s="572" t="s">
        <v>869</v>
      </c>
    </row>
    <row r="4" spans="1:10" ht="15.75" customHeight="1">
      <c r="A4" s="1993" t="s">
        <v>126</v>
      </c>
      <c r="B4" s="1990">
        <v>1</v>
      </c>
      <c r="C4" s="1990" t="s">
        <v>870</v>
      </c>
      <c r="D4" s="574">
        <v>1</v>
      </c>
      <c r="E4" s="575" t="s">
        <v>13</v>
      </c>
    </row>
    <row r="5" spans="1:10" ht="15.75" customHeight="1">
      <c r="A5" s="1991"/>
      <c r="B5" s="1990"/>
      <c r="C5" s="1990"/>
      <c r="D5" s="576">
        <v>2</v>
      </c>
      <c r="E5" s="577" t="s">
        <v>16</v>
      </c>
    </row>
    <row r="6" spans="1:10" ht="15.75" customHeight="1">
      <c r="A6" s="1991"/>
      <c r="B6" s="1990"/>
      <c r="C6" s="1990"/>
      <c r="D6" s="576">
        <v>3</v>
      </c>
      <c r="E6" s="577" t="s">
        <v>19</v>
      </c>
    </row>
    <row r="7" spans="1:10" ht="15.75" customHeight="1">
      <c r="A7" s="1991"/>
      <c r="B7" s="1990"/>
      <c r="C7" s="1990"/>
      <c r="D7" s="578">
        <v>4</v>
      </c>
      <c r="E7" s="579" t="s">
        <v>22</v>
      </c>
    </row>
    <row r="8" spans="1:10" ht="15.75" customHeight="1">
      <c r="A8" s="1991"/>
      <c r="B8" s="1990">
        <v>2</v>
      </c>
      <c r="C8" s="1994" t="s">
        <v>871</v>
      </c>
      <c r="D8" s="574">
        <v>5</v>
      </c>
      <c r="E8" s="575" t="s">
        <v>24</v>
      </c>
    </row>
    <row r="9" spans="1:10" ht="15.75" customHeight="1">
      <c r="A9" s="1992"/>
      <c r="B9" s="1990"/>
      <c r="C9" s="1990"/>
      <c r="D9" s="578">
        <v>6</v>
      </c>
      <c r="E9" s="580" t="s">
        <v>26</v>
      </c>
    </row>
    <row r="10" spans="1:10" ht="15.75" customHeight="1">
      <c r="A10" s="1993" t="s">
        <v>872</v>
      </c>
      <c r="B10" s="1990" t="s">
        <v>918</v>
      </c>
      <c r="C10" s="1990" t="s">
        <v>873</v>
      </c>
      <c r="D10" s="581">
        <v>7</v>
      </c>
      <c r="E10" s="582" t="s">
        <v>29</v>
      </c>
    </row>
    <row r="11" spans="1:10" ht="15.75" customHeight="1">
      <c r="A11" s="1991"/>
      <c r="B11" s="1990"/>
      <c r="C11" s="1990"/>
      <c r="D11" s="591">
        <v>8</v>
      </c>
      <c r="E11" s="584" t="s">
        <v>31</v>
      </c>
    </row>
    <row r="12" spans="1:10" ht="15.75" customHeight="1">
      <c r="A12" s="1991"/>
      <c r="B12" s="1990"/>
      <c r="C12" s="1990"/>
      <c r="D12" s="591">
        <v>9</v>
      </c>
      <c r="E12" s="584" t="s">
        <v>34</v>
      </c>
    </row>
    <row r="13" spans="1:10" ht="15.75" customHeight="1">
      <c r="A13" s="1991"/>
      <c r="B13" s="1990"/>
      <c r="C13" s="1990"/>
      <c r="D13" s="591">
        <v>10</v>
      </c>
      <c r="E13" s="584" t="s">
        <v>37</v>
      </c>
      <c r="F13" s="586"/>
      <c r="G13" s="586"/>
      <c r="H13" s="586"/>
      <c r="I13" s="586"/>
      <c r="J13" s="587"/>
    </row>
    <row r="14" spans="1:10" ht="15.75" customHeight="1">
      <c r="A14" s="1991"/>
      <c r="B14" s="1990" t="s">
        <v>874</v>
      </c>
      <c r="C14" s="1990" t="s">
        <v>875</v>
      </c>
      <c r="D14" s="583">
        <v>11</v>
      </c>
      <c r="E14" s="575" t="s">
        <v>39</v>
      </c>
      <c r="F14" s="569"/>
      <c r="G14" s="569"/>
      <c r="H14" s="569"/>
      <c r="I14" s="569"/>
    </row>
    <row r="15" spans="1:10" ht="15.75" customHeight="1">
      <c r="A15" s="1991"/>
      <c r="B15" s="1990"/>
      <c r="C15" s="1990"/>
      <c r="D15" s="591">
        <v>12</v>
      </c>
      <c r="E15" s="577" t="s">
        <v>41</v>
      </c>
      <c r="F15" s="569"/>
      <c r="G15" s="569"/>
      <c r="H15" s="569"/>
      <c r="I15" s="569"/>
    </row>
    <row r="16" spans="1:10" ht="15.75" customHeight="1">
      <c r="A16" s="1991"/>
      <c r="B16" s="1990"/>
      <c r="C16" s="1990"/>
      <c r="D16" s="591">
        <v>13</v>
      </c>
      <c r="E16" s="577" t="s">
        <v>43</v>
      </c>
      <c r="F16" s="569"/>
      <c r="G16" s="569"/>
      <c r="H16" s="569"/>
      <c r="I16" s="569"/>
    </row>
    <row r="17" spans="1:9" ht="26.25" customHeight="1">
      <c r="A17" s="1991"/>
      <c r="B17" s="1990"/>
      <c r="C17" s="1990"/>
      <c r="D17" s="591">
        <v>14</v>
      </c>
      <c r="E17" s="592" t="s">
        <v>876</v>
      </c>
      <c r="F17" s="569"/>
      <c r="G17" s="569"/>
      <c r="H17" s="569"/>
      <c r="I17" s="569"/>
    </row>
    <row r="18" spans="1:9" ht="27" customHeight="1">
      <c r="A18" s="1991"/>
      <c r="B18" s="1990"/>
      <c r="C18" s="1990"/>
      <c r="D18" s="662">
        <v>15</v>
      </c>
      <c r="E18" s="588" t="s">
        <v>47</v>
      </c>
      <c r="F18" s="569"/>
      <c r="G18" s="569"/>
      <c r="H18" s="569"/>
      <c r="I18" s="569"/>
    </row>
    <row r="19" spans="1:9" ht="19.5" customHeight="1">
      <c r="A19" s="1991"/>
      <c r="B19" s="1990" t="s">
        <v>877</v>
      </c>
      <c r="C19" s="1990" t="s">
        <v>878</v>
      </c>
      <c r="D19" s="581">
        <v>16</v>
      </c>
      <c r="E19" s="575" t="s">
        <v>49</v>
      </c>
    </row>
    <row r="20" spans="1:9" ht="15.75" customHeight="1">
      <c r="A20" s="1991"/>
      <c r="B20" s="1990"/>
      <c r="C20" s="1990"/>
      <c r="D20" s="583">
        <v>17</v>
      </c>
      <c r="E20" s="577" t="s">
        <v>51</v>
      </c>
    </row>
    <row r="21" spans="1:9" ht="42" customHeight="1">
      <c r="A21" s="1991"/>
      <c r="B21" s="1990"/>
      <c r="C21" s="1990"/>
      <c r="D21" s="583">
        <v>18</v>
      </c>
      <c r="E21" s="589" t="s">
        <v>879</v>
      </c>
    </row>
    <row r="22" spans="1:9" ht="15.75" customHeight="1">
      <c r="A22" s="1991"/>
      <c r="B22" s="1990"/>
      <c r="C22" s="1990"/>
      <c r="D22" s="583">
        <v>19</v>
      </c>
      <c r="E22" s="580" t="s">
        <v>55</v>
      </c>
    </row>
    <row r="23" spans="1:9" ht="15.75" customHeight="1">
      <c r="A23" s="1991"/>
      <c r="B23" s="594"/>
      <c r="C23" s="595"/>
      <c r="D23" s="590">
        <v>20</v>
      </c>
      <c r="E23" s="584" t="s">
        <v>57</v>
      </c>
    </row>
    <row r="24" spans="1:9" ht="27" customHeight="1">
      <c r="A24" s="1991"/>
      <c r="B24" s="1990" t="s">
        <v>880</v>
      </c>
      <c r="C24" s="1990" t="s">
        <v>881</v>
      </c>
      <c r="D24" s="591">
        <v>21</v>
      </c>
      <c r="E24" s="592" t="s">
        <v>882</v>
      </c>
      <c r="F24" s="593"/>
      <c r="G24" s="593"/>
      <c r="H24" s="593"/>
      <c r="I24" s="593"/>
    </row>
    <row r="25" spans="1:9" ht="27" customHeight="1">
      <c r="A25" s="1991"/>
      <c r="B25" s="1990"/>
      <c r="C25" s="1990"/>
      <c r="D25" s="583">
        <v>22</v>
      </c>
      <c r="E25" s="592" t="s">
        <v>883</v>
      </c>
      <c r="F25" s="593"/>
      <c r="G25" s="593"/>
      <c r="H25" s="593"/>
      <c r="I25" s="593"/>
    </row>
    <row r="26" spans="1:9" ht="15.75" customHeight="1">
      <c r="A26" s="1991"/>
      <c r="B26" s="1990"/>
      <c r="C26" s="1990"/>
      <c r="D26" s="583">
        <v>23</v>
      </c>
      <c r="E26" s="577" t="s">
        <v>63</v>
      </c>
    </row>
    <row r="27" spans="1:9" ht="15.75" customHeight="1">
      <c r="A27" s="1991"/>
      <c r="B27" s="1990"/>
      <c r="C27" s="1990"/>
      <c r="D27" s="585">
        <v>24</v>
      </c>
      <c r="E27" s="580" t="s">
        <v>65</v>
      </c>
    </row>
    <row r="28" spans="1:9" ht="15.75" customHeight="1">
      <c r="A28" s="1991"/>
      <c r="B28" s="1990" t="s">
        <v>969</v>
      </c>
      <c r="C28" s="1990" t="s">
        <v>884</v>
      </c>
      <c r="D28" s="581">
        <v>70</v>
      </c>
      <c r="E28" s="575" t="s">
        <v>67</v>
      </c>
    </row>
    <row r="29" spans="1:9" ht="15.75" customHeight="1">
      <c r="A29" s="1991"/>
      <c r="B29" s="1990"/>
      <c r="C29" s="1990"/>
      <c r="D29" s="583">
        <v>71</v>
      </c>
      <c r="E29" s="577" t="s">
        <v>69</v>
      </c>
    </row>
    <row r="30" spans="1:9" ht="15.75" customHeight="1">
      <c r="A30" s="1991"/>
      <c r="B30" s="1990"/>
      <c r="C30" s="1990"/>
      <c r="D30" s="583">
        <v>72</v>
      </c>
      <c r="E30" s="577" t="s">
        <v>70</v>
      </c>
    </row>
    <row r="31" spans="1:9" ht="15.75" customHeight="1">
      <c r="A31" s="1991"/>
      <c r="B31" s="1990"/>
      <c r="C31" s="1990"/>
      <c r="D31" s="583">
        <v>73</v>
      </c>
      <c r="E31" s="580" t="s">
        <v>72</v>
      </c>
    </row>
    <row r="32" spans="1:9" ht="15.75" customHeight="1">
      <c r="A32" s="1991"/>
      <c r="B32" s="594" t="s">
        <v>968</v>
      </c>
      <c r="C32" s="595" t="s">
        <v>885</v>
      </c>
      <c r="D32" s="585">
        <v>74</v>
      </c>
      <c r="E32" s="597" t="s">
        <v>74</v>
      </c>
    </row>
    <row r="33" spans="1:5" ht="15.75" customHeight="1">
      <c r="A33" s="1992"/>
      <c r="B33" s="594">
        <v>20</v>
      </c>
      <c r="C33" s="595" t="s">
        <v>886</v>
      </c>
      <c r="D33" s="596">
        <v>75</v>
      </c>
      <c r="E33" s="597" t="s">
        <v>781</v>
      </c>
    </row>
    <row r="34" spans="1:5" ht="15.75" customHeight="1">
      <c r="A34" s="1993" t="s">
        <v>129</v>
      </c>
      <c r="B34" s="1990" t="s">
        <v>887</v>
      </c>
      <c r="C34" s="1990" t="s">
        <v>80</v>
      </c>
      <c r="D34" s="598">
        <v>25</v>
      </c>
      <c r="E34" s="575" t="s">
        <v>80</v>
      </c>
    </row>
    <row r="35" spans="1:5" ht="15.75" customHeight="1">
      <c r="A35" s="1991"/>
      <c r="B35" s="1990"/>
      <c r="C35" s="1990"/>
      <c r="D35" s="599">
        <v>26</v>
      </c>
      <c r="E35" s="580" t="s">
        <v>81</v>
      </c>
    </row>
    <row r="36" spans="1:5" ht="15.75" customHeight="1">
      <c r="A36" s="1991"/>
      <c r="B36" s="969" t="s">
        <v>888</v>
      </c>
      <c r="C36" s="572" t="s">
        <v>83</v>
      </c>
      <c r="D36" s="600">
        <v>27</v>
      </c>
      <c r="E36" s="584" t="s">
        <v>83</v>
      </c>
    </row>
    <row r="37" spans="1:5" ht="15.75" customHeight="1">
      <c r="A37" s="1991"/>
      <c r="B37" s="1990">
        <v>6</v>
      </c>
      <c r="C37" s="1990" t="s">
        <v>889</v>
      </c>
      <c r="D37" s="598">
        <v>28</v>
      </c>
      <c r="E37" s="575" t="s">
        <v>84</v>
      </c>
    </row>
    <row r="38" spans="1:5" ht="15.75" customHeight="1">
      <c r="A38" s="1991"/>
      <c r="B38" s="1990"/>
      <c r="C38" s="1990"/>
      <c r="D38" s="601">
        <v>29</v>
      </c>
      <c r="E38" s="577" t="s">
        <v>85</v>
      </c>
    </row>
    <row r="39" spans="1:5" ht="15.75" customHeight="1">
      <c r="A39" s="1991"/>
      <c r="B39" s="1990"/>
      <c r="C39" s="1990"/>
      <c r="D39" s="599">
        <v>30</v>
      </c>
      <c r="E39" s="580" t="s">
        <v>86</v>
      </c>
    </row>
    <row r="40" spans="1:5" ht="15.75" customHeight="1">
      <c r="A40" s="1991"/>
      <c r="B40" s="1990">
        <v>7</v>
      </c>
      <c r="C40" s="1990" t="s">
        <v>890</v>
      </c>
      <c r="D40" s="598">
        <v>31</v>
      </c>
      <c r="E40" s="575" t="s">
        <v>87</v>
      </c>
    </row>
    <row r="41" spans="1:5" ht="15.75" customHeight="1">
      <c r="A41" s="1991"/>
      <c r="B41" s="1990"/>
      <c r="C41" s="1990"/>
      <c r="D41" s="601">
        <v>32</v>
      </c>
      <c r="E41" s="577" t="s">
        <v>88</v>
      </c>
    </row>
    <row r="42" spans="1:5" ht="15.75" customHeight="1">
      <c r="A42" s="1991"/>
      <c r="B42" s="1990"/>
      <c r="C42" s="1990"/>
      <c r="D42" s="599">
        <v>33</v>
      </c>
      <c r="E42" s="580" t="s">
        <v>89</v>
      </c>
    </row>
    <row r="43" spans="1:5" ht="15.75" customHeight="1">
      <c r="A43" s="1991"/>
      <c r="B43" s="1990">
        <v>8</v>
      </c>
      <c r="C43" s="1990" t="s">
        <v>891</v>
      </c>
      <c r="D43" s="598">
        <v>34</v>
      </c>
      <c r="E43" s="575" t="s">
        <v>90</v>
      </c>
    </row>
    <row r="44" spans="1:5" ht="15.75" customHeight="1">
      <c r="A44" s="1991"/>
      <c r="B44" s="1990"/>
      <c r="C44" s="1990"/>
      <c r="D44" s="601">
        <v>35</v>
      </c>
      <c r="E44" s="577" t="s">
        <v>91</v>
      </c>
    </row>
    <row r="45" spans="1:5" ht="15.75" customHeight="1">
      <c r="A45" s="1991"/>
      <c r="B45" s="1990"/>
      <c r="C45" s="1990"/>
      <c r="D45" s="601">
        <v>36</v>
      </c>
      <c r="E45" s="577" t="s">
        <v>92</v>
      </c>
    </row>
    <row r="46" spans="1:5" ht="15.75" customHeight="1">
      <c r="A46" s="1991"/>
      <c r="B46" s="1990"/>
      <c r="C46" s="1990"/>
      <c r="D46" s="599">
        <v>37</v>
      </c>
      <c r="E46" s="580" t="s">
        <v>93</v>
      </c>
    </row>
    <row r="47" spans="1:5" ht="15.75" customHeight="1">
      <c r="A47" s="1991"/>
      <c r="B47" s="1990">
        <v>9</v>
      </c>
      <c r="C47" s="1994" t="s">
        <v>892</v>
      </c>
      <c r="D47" s="601">
        <v>60</v>
      </c>
      <c r="E47" s="575" t="s">
        <v>94</v>
      </c>
    </row>
    <row r="48" spans="1:5" ht="15.75" customHeight="1">
      <c r="A48" s="1991"/>
      <c r="B48" s="1990"/>
      <c r="C48" s="1990"/>
      <c r="D48" s="601">
        <v>61</v>
      </c>
      <c r="E48" s="577" t="s">
        <v>95</v>
      </c>
    </row>
    <row r="49" spans="1:5" ht="15.75" customHeight="1">
      <c r="A49" s="1991"/>
      <c r="B49" s="1990"/>
      <c r="C49" s="1990"/>
      <c r="D49" s="601">
        <v>62</v>
      </c>
      <c r="E49" s="577" t="s">
        <v>96</v>
      </c>
    </row>
    <row r="50" spans="1:5" ht="15.75" customHeight="1">
      <c r="A50" s="1991"/>
      <c r="B50" s="1990"/>
      <c r="C50" s="1990"/>
      <c r="D50" s="602">
        <v>63</v>
      </c>
      <c r="E50" s="580" t="s">
        <v>212</v>
      </c>
    </row>
    <row r="51" spans="1:5" ht="15.75" customHeight="1">
      <c r="A51" s="1991"/>
      <c r="B51" s="1990">
        <v>10</v>
      </c>
      <c r="C51" s="1990" t="s">
        <v>893</v>
      </c>
      <c r="D51" s="598">
        <v>64</v>
      </c>
      <c r="E51" s="575" t="s">
        <v>97</v>
      </c>
    </row>
    <row r="52" spans="1:5" ht="15.75" customHeight="1">
      <c r="A52" s="1991"/>
      <c r="B52" s="1990"/>
      <c r="C52" s="1990"/>
      <c r="D52" s="601">
        <v>65</v>
      </c>
      <c r="E52" s="577" t="s">
        <v>98</v>
      </c>
    </row>
    <row r="53" spans="1:5" ht="15.75" customHeight="1">
      <c r="A53" s="1991"/>
      <c r="B53" s="1990"/>
      <c r="C53" s="1990"/>
      <c r="D53" s="601">
        <v>66</v>
      </c>
      <c r="E53" s="577" t="s">
        <v>99</v>
      </c>
    </row>
    <row r="54" spans="1:5" ht="15.75" customHeight="1">
      <c r="A54" s="1991"/>
      <c r="B54" s="1990"/>
      <c r="C54" s="1990"/>
      <c r="D54" s="601">
        <v>67</v>
      </c>
      <c r="E54" s="577" t="s">
        <v>100</v>
      </c>
    </row>
    <row r="55" spans="1:5" ht="15.75" customHeight="1">
      <c r="A55" s="1991"/>
      <c r="B55" s="1990"/>
      <c r="C55" s="1990"/>
      <c r="D55" s="601">
        <v>68</v>
      </c>
      <c r="E55" s="577" t="s">
        <v>101</v>
      </c>
    </row>
    <row r="56" spans="1:5" ht="15.75" customHeight="1">
      <c r="A56" s="1992"/>
      <c r="B56" s="1990"/>
      <c r="C56" s="1990"/>
      <c r="D56" s="599">
        <v>69</v>
      </c>
      <c r="E56" s="580" t="s">
        <v>102</v>
      </c>
    </row>
    <row r="57" spans="1:5" ht="15.75" customHeight="1">
      <c r="A57" s="1991" t="s">
        <v>130</v>
      </c>
      <c r="B57" s="1990">
        <v>11</v>
      </c>
      <c r="C57" s="604"/>
      <c r="D57" s="603">
        <v>85</v>
      </c>
      <c r="E57" s="575" t="s">
        <v>209</v>
      </c>
    </row>
    <row r="58" spans="1:5" ht="15.75" customHeight="1">
      <c r="A58" s="1991"/>
      <c r="B58" s="1990"/>
      <c r="C58" s="604" t="s">
        <v>629</v>
      </c>
      <c r="D58" s="605">
        <v>86</v>
      </c>
      <c r="E58" s="577" t="s">
        <v>210</v>
      </c>
    </row>
    <row r="59" spans="1:5" ht="15.75" customHeight="1">
      <c r="A59" s="1992"/>
      <c r="B59" s="1990"/>
      <c r="C59" s="968"/>
      <c r="D59" s="606">
        <v>87</v>
      </c>
      <c r="E59" s="580" t="s">
        <v>211</v>
      </c>
    </row>
    <row r="60" spans="1:5" ht="15.75" customHeight="1">
      <c r="A60" s="569"/>
      <c r="D60" s="607"/>
    </row>
  </sheetData>
  <mergeCells count="31">
    <mergeCell ref="B14:B18"/>
    <mergeCell ref="B24:B27"/>
    <mergeCell ref="A4:A9"/>
    <mergeCell ref="B4:B7"/>
    <mergeCell ref="C4:C7"/>
    <mergeCell ref="B8:B9"/>
    <mergeCell ref="C8:C9"/>
    <mergeCell ref="C14:C18"/>
    <mergeCell ref="B10:B13"/>
    <mergeCell ref="B19:B22"/>
    <mergeCell ref="A10:A33"/>
    <mergeCell ref="B28:B31"/>
    <mergeCell ref="C24:C27"/>
    <mergeCell ref="C28:C31"/>
    <mergeCell ref="C19:C22"/>
    <mergeCell ref="C10:C13"/>
    <mergeCell ref="C51:C56"/>
    <mergeCell ref="B43:B46"/>
    <mergeCell ref="B40:B42"/>
    <mergeCell ref="C40:C42"/>
    <mergeCell ref="A57:A59"/>
    <mergeCell ref="B57:B59"/>
    <mergeCell ref="A34:A56"/>
    <mergeCell ref="B34:B35"/>
    <mergeCell ref="C34:C35"/>
    <mergeCell ref="C43:C46"/>
    <mergeCell ref="B51:B56"/>
    <mergeCell ref="C47:C50"/>
    <mergeCell ref="C37:C39"/>
    <mergeCell ref="B47:B50"/>
    <mergeCell ref="B37:B39"/>
  </mergeCells>
  <printOptions horizontalCentered="1"/>
  <pageMargins left="0.19685039370078741" right="0.19685039370078741" top="0.19685039370078741" bottom="0.19685039370078741" header="0" footer="0"/>
  <pageSetup paperSize="9" scale="80" orientation="portrait" r:id="rId1"/>
  <headerFooter alignWithMargins="0">
    <oddFooter>&amp;R&amp;P</oddFooter>
  </headerFooter>
</worksheet>
</file>

<file path=xl/worksheets/sheet46.xml><?xml version="1.0" encoding="utf-8"?>
<worksheet xmlns="http://schemas.openxmlformats.org/spreadsheetml/2006/main" xmlns:r="http://schemas.openxmlformats.org/officeDocument/2006/relationships">
  <sheetPr codeName="Feuil48"/>
  <dimension ref="A1:H18"/>
  <sheetViews>
    <sheetView workbookViewId="0">
      <selection activeCell="A4" sqref="A4"/>
    </sheetView>
  </sheetViews>
  <sheetFormatPr baseColWidth="10" defaultRowHeight="12.75"/>
  <cols>
    <col min="1" max="1" width="75" customWidth="1"/>
  </cols>
  <sheetData>
    <row r="1" spans="1:8" ht="15.75">
      <c r="A1" s="468" t="s">
        <v>1160</v>
      </c>
      <c r="B1" s="476"/>
      <c r="C1" s="476"/>
      <c r="D1" s="476"/>
      <c r="E1" s="476"/>
      <c r="F1" s="476"/>
      <c r="G1" s="476"/>
      <c r="H1" s="478" t="s">
        <v>217</v>
      </c>
    </row>
    <row r="2" spans="1:8" ht="15">
      <c r="A2" s="1537" t="s">
        <v>1161</v>
      </c>
      <c r="B2" s="476"/>
      <c r="C2" s="476"/>
      <c r="D2" s="476"/>
      <c r="E2" s="476"/>
      <c r="F2" s="476"/>
      <c r="G2" s="476"/>
      <c r="H2" s="478" t="s">
        <v>223</v>
      </c>
    </row>
    <row r="3" spans="1:8">
      <c r="A3" s="469" t="s">
        <v>1171</v>
      </c>
      <c r="B3" s="476"/>
      <c r="C3" s="476"/>
      <c r="D3" s="476"/>
      <c r="E3" s="476"/>
      <c r="F3" s="476"/>
      <c r="G3" s="476"/>
      <c r="H3" s="473" t="s">
        <v>218</v>
      </c>
    </row>
    <row r="4" spans="1:8">
      <c r="A4" s="970" t="s">
        <v>1162</v>
      </c>
      <c r="B4" s="476"/>
      <c r="C4" s="476"/>
      <c r="D4" s="476"/>
      <c r="E4" s="476"/>
      <c r="F4" s="476"/>
      <c r="G4" s="476"/>
      <c r="H4" s="473" t="s">
        <v>219</v>
      </c>
    </row>
    <row r="5" spans="1:8">
      <c r="A5" s="1538" t="s">
        <v>1184</v>
      </c>
      <c r="B5" s="476"/>
      <c r="C5" s="476"/>
      <c r="D5" s="476"/>
      <c r="E5" s="476"/>
      <c r="F5" s="476"/>
      <c r="G5" s="476"/>
      <c r="H5" s="473" t="s">
        <v>220</v>
      </c>
    </row>
    <row r="6" spans="1:8" ht="15.75">
      <c r="A6" s="1539" t="s">
        <v>1163</v>
      </c>
      <c r="B6" s="476"/>
      <c r="C6" s="476"/>
      <c r="D6" s="476"/>
      <c r="E6" s="476"/>
      <c r="F6" s="476"/>
      <c r="G6" s="476"/>
      <c r="H6" s="477" t="s">
        <v>221</v>
      </c>
    </row>
    <row r="7" spans="1:8" s="1573" customFormat="1" ht="15.75">
      <c r="A7" s="1539" t="s">
        <v>1177</v>
      </c>
      <c r="B7" s="476"/>
      <c r="C7" s="476"/>
      <c r="D7" s="476"/>
      <c r="E7" s="476"/>
      <c r="F7" s="476"/>
      <c r="G7" s="476"/>
      <c r="H7" s="477"/>
    </row>
    <row r="8" spans="1:8">
      <c r="A8" s="1540" t="s">
        <v>1164</v>
      </c>
      <c r="B8" s="476"/>
      <c r="C8" s="476"/>
      <c r="D8" s="476"/>
      <c r="E8" s="476"/>
      <c r="F8" s="476"/>
      <c r="G8" s="476"/>
    </row>
    <row r="9" spans="1:8">
      <c r="A9" s="1032"/>
      <c r="B9" s="476"/>
      <c r="C9" s="476"/>
      <c r="D9" s="476"/>
      <c r="E9" s="476"/>
      <c r="F9" s="476"/>
      <c r="G9" s="476"/>
    </row>
    <row r="10" spans="1:8">
      <c r="A10" s="469" t="s">
        <v>1165</v>
      </c>
      <c r="B10" s="476"/>
      <c r="C10" s="476"/>
      <c r="D10" s="476"/>
      <c r="E10" s="476"/>
      <c r="F10" s="476"/>
      <c r="G10" s="476"/>
    </row>
    <row r="11" spans="1:8" s="978" customFormat="1">
      <c r="A11" s="1541" t="s">
        <v>1166</v>
      </c>
      <c r="B11" s="476"/>
      <c r="C11" s="476"/>
      <c r="D11" s="476"/>
      <c r="E11" s="476"/>
      <c r="F11" s="476"/>
      <c r="G11" s="476"/>
    </row>
    <row r="12" spans="1:8" s="978" customFormat="1">
      <c r="A12" s="1032">
        <v>61</v>
      </c>
      <c r="B12" s="475" t="s">
        <v>222</v>
      </c>
      <c r="C12" s="476"/>
      <c r="D12" s="476"/>
      <c r="E12" s="476"/>
      <c r="F12" s="476"/>
      <c r="G12" s="476"/>
    </row>
    <row r="13" spans="1:8">
      <c r="A13" s="1032">
        <v>16</v>
      </c>
      <c r="B13" s="475" t="s">
        <v>933</v>
      </c>
      <c r="C13" s="476"/>
      <c r="D13" s="476"/>
      <c r="E13" s="476"/>
      <c r="F13" s="476"/>
      <c r="G13" s="476"/>
    </row>
    <row r="14" spans="1:8" s="1030" customFormat="1">
      <c r="A14" s="469" t="s">
        <v>1167</v>
      </c>
      <c r="B14" s="475"/>
      <c r="C14" s="476"/>
      <c r="D14" s="476"/>
      <c r="E14" s="476"/>
      <c r="F14" s="476"/>
      <c r="G14" s="476"/>
    </row>
    <row r="15" spans="1:8" s="1030" customFormat="1">
      <c r="A15" s="1541" t="s">
        <v>1168</v>
      </c>
      <c r="B15" s="475"/>
      <c r="C15" s="476"/>
      <c r="D15" s="476"/>
      <c r="E15" s="476"/>
      <c r="F15" s="476"/>
      <c r="G15" s="476"/>
    </row>
    <row r="16" spans="1:8">
      <c r="A16" s="1541" t="s">
        <v>1169</v>
      </c>
    </row>
    <row r="18" spans="1:1">
      <c r="A18" s="473" t="s">
        <v>1185</v>
      </c>
    </row>
  </sheetData>
  <phoneticPr fontId="72"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sheetPr codeName="Feuil49"/>
  <dimension ref="A1:J70"/>
  <sheetViews>
    <sheetView workbookViewId="0">
      <selection activeCell="Q32" sqref="Q32"/>
    </sheetView>
  </sheetViews>
  <sheetFormatPr baseColWidth="10" defaultRowHeight="12.75"/>
  <cols>
    <col min="1" max="1" width="15.42578125" style="380" customWidth="1"/>
    <col min="2" max="16384" width="11.42578125" style="380"/>
  </cols>
  <sheetData>
    <row r="1" spans="1:10">
      <c r="A1" s="378" t="s">
        <v>125</v>
      </c>
      <c r="B1" s="379" t="s">
        <v>131</v>
      </c>
    </row>
    <row r="2" spans="1:10">
      <c r="A2" s="381" t="s">
        <v>12</v>
      </c>
      <c r="B2" s="382">
        <v>205</v>
      </c>
      <c r="I2" s="380" t="s">
        <v>12</v>
      </c>
      <c r="J2" s="380">
        <v>205</v>
      </c>
    </row>
    <row r="3" spans="1:10">
      <c r="A3" s="383" t="s">
        <v>15</v>
      </c>
      <c r="B3" s="384">
        <v>182</v>
      </c>
      <c r="I3" s="380" t="s">
        <v>15</v>
      </c>
      <c r="J3" s="380">
        <v>182</v>
      </c>
    </row>
    <row r="4" spans="1:10">
      <c r="A4" s="383" t="s">
        <v>18</v>
      </c>
      <c r="B4" s="384">
        <v>21</v>
      </c>
      <c r="I4" s="380" t="s">
        <v>18</v>
      </c>
      <c r="J4" s="380">
        <v>21</v>
      </c>
    </row>
    <row r="5" spans="1:10">
      <c r="A5" s="383" t="s">
        <v>21</v>
      </c>
      <c r="B5" s="384">
        <v>88</v>
      </c>
      <c r="I5" s="380" t="s">
        <v>21</v>
      </c>
      <c r="J5" s="380">
        <v>88</v>
      </c>
    </row>
    <row r="6" spans="1:10">
      <c r="A6" s="383" t="s">
        <v>23</v>
      </c>
      <c r="B6" s="384">
        <v>279</v>
      </c>
      <c r="I6" s="380" t="s">
        <v>23</v>
      </c>
      <c r="J6" s="380">
        <v>279</v>
      </c>
    </row>
    <row r="7" spans="1:10">
      <c r="A7" s="385" t="s">
        <v>25</v>
      </c>
      <c r="B7" s="384">
        <v>263</v>
      </c>
      <c r="I7" s="380" t="s">
        <v>25</v>
      </c>
      <c r="J7" s="380">
        <v>263</v>
      </c>
    </row>
    <row r="8" spans="1:10">
      <c r="A8" s="387" t="s">
        <v>126</v>
      </c>
      <c r="B8" s="388">
        <f>SUM(B2:B7)</f>
        <v>1038</v>
      </c>
      <c r="I8" s="380" t="s">
        <v>28</v>
      </c>
      <c r="J8" s="380">
        <v>35</v>
      </c>
    </row>
    <row r="9" spans="1:10">
      <c r="A9" s="381" t="s">
        <v>28</v>
      </c>
      <c r="B9" s="382">
        <v>35</v>
      </c>
      <c r="I9" s="380" t="s">
        <v>30</v>
      </c>
      <c r="J9" s="380">
        <v>6</v>
      </c>
    </row>
    <row r="10" spans="1:10">
      <c r="A10" s="383" t="s">
        <v>30</v>
      </c>
      <c r="B10" s="384">
        <v>6</v>
      </c>
      <c r="I10" s="380" t="s">
        <v>33</v>
      </c>
      <c r="J10" s="380">
        <v>27</v>
      </c>
    </row>
    <row r="11" spans="1:10">
      <c r="A11" s="383" t="s">
        <v>33</v>
      </c>
      <c r="B11" s="384">
        <v>27</v>
      </c>
      <c r="I11" s="380" t="s">
        <v>36</v>
      </c>
      <c r="J11" s="380">
        <v>10</v>
      </c>
    </row>
    <row r="12" spans="1:10">
      <c r="A12" s="383" t="s">
        <v>36</v>
      </c>
      <c r="B12" s="384">
        <v>10</v>
      </c>
      <c r="I12" s="380" t="s">
        <v>38</v>
      </c>
      <c r="J12" s="380">
        <v>52</v>
      </c>
    </row>
    <row r="13" spans="1:10">
      <c r="A13" s="383" t="s">
        <v>38</v>
      </c>
      <c r="B13" s="384">
        <v>52</v>
      </c>
      <c r="I13" s="380" t="s">
        <v>40</v>
      </c>
      <c r="J13" s="380">
        <v>15</v>
      </c>
    </row>
    <row r="14" spans="1:10">
      <c r="A14" s="383" t="s">
        <v>40</v>
      </c>
      <c r="B14" s="384">
        <v>15</v>
      </c>
      <c r="I14" s="380" t="s">
        <v>42</v>
      </c>
      <c r="J14" s="380">
        <v>7</v>
      </c>
    </row>
    <row r="15" spans="1:10">
      <c r="A15" s="383" t="s">
        <v>42</v>
      </c>
      <c r="B15" s="384">
        <v>7</v>
      </c>
      <c r="I15" s="380" t="s">
        <v>44</v>
      </c>
      <c r="J15" s="380">
        <v>70</v>
      </c>
    </row>
    <row r="16" spans="1:10">
      <c r="A16" s="383" t="s">
        <v>44</v>
      </c>
      <c r="B16" s="384">
        <v>70</v>
      </c>
      <c r="I16" s="380" t="s">
        <v>46</v>
      </c>
      <c r="J16" s="380">
        <v>22</v>
      </c>
    </row>
    <row r="17" spans="1:10">
      <c r="A17" s="383" t="s">
        <v>46</v>
      </c>
      <c r="B17" s="384">
        <v>22</v>
      </c>
      <c r="I17" s="380" t="s">
        <v>48</v>
      </c>
      <c r="J17" s="380">
        <v>28</v>
      </c>
    </row>
    <row r="18" spans="1:10">
      <c r="A18" s="383" t="s">
        <v>48</v>
      </c>
      <c r="B18" s="384">
        <v>28</v>
      </c>
      <c r="I18" s="380" t="s">
        <v>50</v>
      </c>
      <c r="J18" s="380">
        <v>33</v>
      </c>
    </row>
    <row r="19" spans="1:10">
      <c r="A19" s="383" t="s">
        <v>50</v>
      </c>
      <c r="B19" s="384">
        <v>33</v>
      </c>
      <c r="I19" s="380" t="s">
        <v>52</v>
      </c>
      <c r="J19" s="380">
        <v>39</v>
      </c>
    </row>
    <row r="20" spans="1:10">
      <c r="A20" s="383" t="s">
        <v>52</v>
      </c>
      <c r="B20" s="384">
        <v>39</v>
      </c>
      <c r="I20" s="380" t="s">
        <v>54</v>
      </c>
      <c r="J20" s="380">
        <v>38</v>
      </c>
    </row>
    <row r="21" spans="1:10">
      <c r="A21" s="383" t="s">
        <v>54</v>
      </c>
      <c r="B21" s="384">
        <v>38</v>
      </c>
      <c r="I21" s="380" t="s">
        <v>56</v>
      </c>
      <c r="J21" s="380">
        <v>6</v>
      </c>
    </row>
    <row r="22" spans="1:10">
      <c r="A22" s="383" t="s">
        <v>56</v>
      </c>
      <c r="B22" s="384">
        <v>6</v>
      </c>
      <c r="I22" s="380" t="s">
        <v>58</v>
      </c>
      <c r="J22" s="380">
        <v>45</v>
      </c>
    </row>
    <row r="23" spans="1:10">
      <c r="A23" s="383" t="s">
        <v>58</v>
      </c>
      <c r="B23" s="384">
        <v>45</v>
      </c>
      <c r="I23" s="380" t="s">
        <v>60</v>
      </c>
      <c r="J23" s="380">
        <v>51</v>
      </c>
    </row>
    <row r="24" spans="1:10">
      <c r="A24" s="383" t="s">
        <v>60</v>
      </c>
      <c r="B24" s="384">
        <v>51</v>
      </c>
      <c r="I24" s="380" t="s">
        <v>62</v>
      </c>
      <c r="J24" s="380">
        <v>36</v>
      </c>
    </row>
    <row r="25" spans="1:10">
      <c r="A25" s="383" t="s">
        <v>62</v>
      </c>
      <c r="B25" s="384">
        <v>36</v>
      </c>
      <c r="I25" s="380" t="s">
        <v>64</v>
      </c>
      <c r="J25" s="380">
        <v>16</v>
      </c>
    </row>
    <row r="26" spans="1:10">
      <c r="A26" s="383" t="s">
        <v>64</v>
      </c>
      <c r="B26" s="384">
        <v>16</v>
      </c>
      <c r="I26" s="380" t="s">
        <v>79</v>
      </c>
      <c r="J26" s="380">
        <v>170</v>
      </c>
    </row>
    <row r="27" spans="1:10">
      <c r="A27" s="383" t="s">
        <v>66</v>
      </c>
      <c r="B27" s="384">
        <v>18</v>
      </c>
      <c r="I27" s="380" t="s">
        <v>746</v>
      </c>
      <c r="J27" s="380">
        <v>157</v>
      </c>
    </row>
    <row r="28" spans="1:10">
      <c r="A28" s="383" t="s">
        <v>68</v>
      </c>
      <c r="B28" s="384">
        <v>19</v>
      </c>
      <c r="I28" s="380" t="s">
        <v>747</v>
      </c>
      <c r="J28" s="380">
        <v>197</v>
      </c>
    </row>
    <row r="29" spans="1:10">
      <c r="A29" s="383" t="s">
        <v>127</v>
      </c>
      <c r="B29" s="384">
        <v>6</v>
      </c>
      <c r="I29" s="380" t="s">
        <v>417</v>
      </c>
      <c r="J29" s="380">
        <v>99</v>
      </c>
    </row>
    <row r="30" spans="1:10">
      <c r="A30" s="383">
        <v>74</v>
      </c>
      <c r="B30" s="384">
        <v>6</v>
      </c>
      <c r="I30" s="380" t="s">
        <v>418</v>
      </c>
      <c r="J30" s="380">
        <v>31</v>
      </c>
    </row>
    <row r="31" spans="1:10">
      <c r="A31" s="383">
        <v>76</v>
      </c>
      <c r="B31" s="384">
        <v>2</v>
      </c>
      <c r="I31" s="380" t="s">
        <v>419</v>
      </c>
      <c r="J31" s="380">
        <v>49</v>
      </c>
    </row>
    <row r="32" spans="1:10">
      <c r="A32" s="387" t="s">
        <v>128</v>
      </c>
      <c r="B32" s="388">
        <f>SUM(B9:B31)</f>
        <v>587</v>
      </c>
      <c r="I32" s="380" t="s">
        <v>420</v>
      </c>
      <c r="J32" s="380">
        <v>76</v>
      </c>
    </row>
    <row r="33" spans="1:10">
      <c r="A33" s="381" t="s">
        <v>79</v>
      </c>
      <c r="B33" s="382">
        <v>170</v>
      </c>
      <c r="I33" s="380" t="s">
        <v>421</v>
      </c>
      <c r="J33" s="380">
        <v>76</v>
      </c>
    </row>
    <row r="34" spans="1:10">
      <c r="A34" s="383" t="s">
        <v>746</v>
      </c>
      <c r="B34" s="384">
        <v>157</v>
      </c>
      <c r="I34" s="380" t="s">
        <v>422</v>
      </c>
      <c r="J34" s="380">
        <v>41</v>
      </c>
    </row>
    <row r="35" spans="1:10">
      <c r="A35" s="383" t="s">
        <v>747</v>
      </c>
      <c r="B35" s="384">
        <v>197</v>
      </c>
      <c r="I35" s="380" t="s">
        <v>423</v>
      </c>
      <c r="J35" s="380">
        <v>29</v>
      </c>
    </row>
    <row r="36" spans="1:10">
      <c r="A36" s="383" t="s">
        <v>417</v>
      </c>
      <c r="B36" s="384">
        <v>99</v>
      </c>
      <c r="I36" s="380" t="s">
        <v>597</v>
      </c>
      <c r="J36" s="380">
        <v>48</v>
      </c>
    </row>
    <row r="37" spans="1:10">
      <c r="A37" s="383" t="s">
        <v>418</v>
      </c>
      <c r="B37" s="384">
        <v>31</v>
      </c>
      <c r="I37" s="380" t="s">
        <v>598</v>
      </c>
      <c r="J37" s="380">
        <v>19</v>
      </c>
    </row>
    <row r="38" spans="1:10">
      <c r="A38" s="383" t="s">
        <v>419</v>
      </c>
      <c r="B38" s="384">
        <v>49</v>
      </c>
      <c r="I38" s="380" t="s">
        <v>599</v>
      </c>
      <c r="J38" s="380">
        <v>17</v>
      </c>
    </row>
    <row r="39" spans="1:10">
      <c r="A39" s="383" t="s">
        <v>420</v>
      </c>
      <c r="B39" s="384">
        <v>76</v>
      </c>
      <c r="I39" s="380" t="s">
        <v>622</v>
      </c>
      <c r="J39" s="380">
        <v>130</v>
      </c>
    </row>
    <row r="40" spans="1:10">
      <c r="A40" s="383" t="s">
        <v>421</v>
      </c>
      <c r="B40" s="384">
        <v>76</v>
      </c>
      <c r="I40" s="380" t="s">
        <v>623</v>
      </c>
      <c r="J40" s="380">
        <v>69</v>
      </c>
    </row>
    <row r="41" spans="1:10">
      <c r="A41" s="383" t="s">
        <v>422</v>
      </c>
      <c r="B41" s="384">
        <v>41</v>
      </c>
      <c r="I41" s="380" t="s">
        <v>624</v>
      </c>
      <c r="J41" s="380">
        <v>59</v>
      </c>
    </row>
    <row r="42" spans="1:10">
      <c r="A42" s="383" t="s">
        <v>423</v>
      </c>
      <c r="B42" s="384">
        <v>29</v>
      </c>
      <c r="I42" s="380" t="s">
        <v>625</v>
      </c>
      <c r="J42" s="380">
        <v>47</v>
      </c>
    </row>
    <row r="43" spans="1:10">
      <c r="A43" s="383" t="s">
        <v>597</v>
      </c>
      <c r="B43" s="384">
        <v>48</v>
      </c>
      <c r="I43" s="380" t="s">
        <v>626</v>
      </c>
      <c r="J43" s="380">
        <v>28</v>
      </c>
    </row>
    <row r="44" spans="1:10">
      <c r="A44" s="383" t="s">
        <v>598</v>
      </c>
      <c r="B44" s="384">
        <v>19</v>
      </c>
      <c r="I44" s="380" t="s">
        <v>627</v>
      </c>
      <c r="J44" s="380">
        <v>24</v>
      </c>
    </row>
    <row r="45" spans="1:10">
      <c r="A45" s="383" t="s">
        <v>599</v>
      </c>
      <c r="B45" s="384">
        <v>17</v>
      </c>
      <c r="I45" s="380" t="s">
        <v>748</v>
      </c>
      <c r="J45" s="380">
        <v>17</v>
      </c>
    </row>
    <row r="46" spans="1:10">
      <c r="A46" s="383" t="s">
        <v>622</v>
      </c>
      <c r="B46" s="384">
        <v>130</v>
      </c>
      <c r="I46" s="380" t="s">
        <v>749</v>
      </c>
      <c r="J46" s="380">
        <v>20</v>
      </c>
    </row>
    <row r="47" spans="1:10">
      <c r="A47" s="383" t="s">
        <v>623</v>
      </c>
      <c r="B47" s="384">
        <v>69</v>
      </c>
      <c r="I47" s="380" t="s">
        <v>750</v>
      </c>
      <c r="J47" s="380">
        <v>14</v>
      </c>
    </row>
    <row r="48" spans="1:10">
      <c r="A48" s="383" t="s">
        <v>624</v>
      </c>
      <c r="B48" s="384">
        <v>59</v>
      </c>
      <c r="I48" s="380" t="s">
        <v>751</v>
      </c>
      <c r="J48" s="380">
        <v>16</v>
      </c>
    </row>
    <row r="49" spans="1:10">
      <c r="A49" s="383" t="s">
        <v>625</v>
      </c>
      <c r="B49" s="384">
        <v>47</v>
      </c>
      <c r="I49" s="380" t="s">
        <v>66</v>
      </c>
      <c r="J49" s="380">
        <v>18</v>
      </c>
    </row>
    <row r="50" spans="1:10">
      <c r="A50" s="383" t="s">
        <v>626</v>
      </c>
      <c r="B50" s="384">
        <v>28</v>
      </c>
      <c r="I50" s="380" t="s">
        <v>68</v>
      </c>
      <c r="J50" s="380">
        <v>19</v>
      </c>
    </row>
    <row r="51" spans="1:10">
      <c r="A51" s="383" t="s">
        <v>627</v>
      </c>
      <c r="B51" s="384">
        <v>24</v>
      </c>
      <c r="I51" s="380" t="s">
        <v>127</v>
      </c>
      <c r="J51" s="380">
        <v>6</v>
      </c>
    </row>
    <row r="52" spans="1:10">
      <c r="A52" s="383" t="s">
        <v>748</v>
      </c>
      <c r="B52" s="384">
        <v>17</v>
      </c>
      <c r="I52" s="380" t="s">
        <v>73</v>
      </c>
      <c r="J52" s="380">
        <v>6</v>
      </c>
    </row>
    <row r="53" spans="1:10">
      <c r="A53" s="383" t="s">
        <v>749</v>
      </c>
      <c r="B53" s="384">
        <v>20</v>
      </c>
      <c r="I53" s="380" t="s">
        <v>1009</v>
      </c>
      <c r="J53" s="380">
        <v>2</v>
      </c>
    </row>
    <row r="54" spans="1:10">
      <c r="A54" s="383" t="s">
        <v>750</v>
      </c>
      <c r="B54" s="384">
        <v>14</v>
      </c>
      <c r="I54" s="380" t="s">
        <v>369</v>
      </c>
      <c r="J54" s="380">
        <v>7</v>
      </c>
    </row>
    <row r="55" spans="1:10">
      <c r="A55" s="385" t="s">
        <v>751</v>
      </c>
      <c r="B55" s="386">
        <v>16</v>
      </c>
      <c r="I55" s="380" t="s">
        <v>370</v>
      </c>
      <c r="J55" s="380">
        <v>15</v>
      </c>
    </row>
    <row r="56" spans="1:10">
      <c r="A56" s="387" t="s">
        <v>129</v>
      </c>
      <c r="B56" s="388">
        <f>SUM(B33:B55)</f>
        <v>1433</v>
      </c>
      <c r="I56" s="380" t="s">
        <v>371</v>
      </c>
      <c r="J56" s="380">
        <v>2</v>
      </c>
    </row>
    <row r="57" spans="1:10">
      <c r="A57" s="381" t="s">
        <v>369</v>
      </c>
      <c r="B57" s="382">
        <v>7</v>
      </c>
      <c r="I57" s="380" t="s">
        <v>1010</v>
      </c>
      <c r="J57" s="380">
        <v>322</v>
      </c>
    </row>
    <row r="58" spans="1:10">
      <c r="A58" s="383" t="s">
        <v>370</v>
      </c>
      <c r="B58" s="384">
        <v>15</v>
      </c>
      <c r="I58" s="380" t="s">
        <v>1011</v>
      </c>
      <c r="J58" s="380">
        <v>3404</v>
      </c>
    </row>
    <row r="59" spans="1:10">
      <c r="A59" s="385" t="s">
        <v>371</v>
      </c>
      <c r="B59" s="386">
        <v>2</v>
      </c>
    </row>
    <row r="60" spans="1:10">
      <c r="A60" s="387" t="s">
        <v>130</v>
      </c>
      <c r="B60" s="388">
        <f>SUM(B57:B59)</f>
        <v>24</v>
      </c>
    </row>
    <row r="61" spans="1:10">
      <c r="A61" s="389" t="s">
        <v>447</v>
      </c>
      <c r="B61" s="390">
        <f>B8+B32+B56+B60</f>
        <v>3082</v>
      </c>
    </row>
    <row r="63" spans="1:10">
      <c r="A63" s="391" t="s">
        <v>132</v>
      </c>
    </row>
    <row r="65" spans="1:2" ht="14.25">
      <c r="A65" s="394" t="s">
        <v>134</v>
      </c>
      <c r="B65" s="394">
        <v>240</v>
      </c>
    </row>
    <row r="66" spans="1:2" ht="14.25">
      <c r="A66" s="394" t="s">
        <v>135</v>
      </c>
      <c r="B66" s="394">
        <v>46</v>
      </c>
    </row>
    <row r="67" spans="1:2" ht="14.25">
      <c r="A67" s="394" t="s">
        <v>136</v>
      </c>
      <c r="B67" s="394">
        <v>30</v>
      </c>
    </row>
    <row r="68" spans="1:2" ht="14.25">
      <c r="A68" s="394" t="s">
        <v>1005</v>
      </c>
      <c r="B68" s="394">
        <v>6</v>
      </c>
    </row>
    <row r="69" spans="1:2" ht="14.25">
      <c r="A69" s="395" t="s">
        <v>550</v>
      </c>
      <c r="B69" s="395">
        <f>SUM(B65:B68)</f>
        <v>322</v>
      </c>
    </row>
    <row r="70" spans="1:2" ht="14.25">
      <c r="A70" s="392" t="s">
        <v>133</v>
      </c>
      <c r="B70" s="393">
        <f>B61+B69</f>
        <v>3404</v>
      </c>
    </row>
  </sheetData>
  <phoneticPr fontId="10" type="noConversion"/>
  <pageMargins left="0.78740157499999996" right="0.78740157499999996" top="0.984251969" bottom="0.984251969" header="0.4921259845" footer="0.4921259845"/>
  <headerFooter alignWithMargins="0"/>
</worksheet>
</file>

<file path=xl/worksheets/sheet48.xml><?xml version="1.0" encoding="utf-8"?>
<worksheet xmlns="http://schemas.openxmlformats.org/spreadsheetml/2006/main" xmlns:r="http://schemas.openxmlformats.org/officeDocument/2006/relationships">
  <sheetPr codeName="Feuil50"/>
  <dimension ref="A1:D58"/>
  <sheetViews>
    <sheetView workbookViewId="0">
      <selection activeCell="A3" sqref="A3:D58"/>
    </sheetView>
  </sheetViews>
  <sheetFormatPr baseColWidth="10" defaultRowHeight="12.75"/>
  <sheetData>
    <row r="1" spans="1:4">
      <c r="A1" t="s">
        <v>1013</v>
      </c>
    </row>
    <row r="2" spans="1:4">
      <c r="A2" t="s">
        <v>1015</v>
      </c>
      <c r="B2" t="s">
        <v>550</v>
      </c>
    </row>
    <row r="3" spans="1:4" ht="15">
      <c r="A3" s="1278" t="s">
        <v>1016</v>
      </c>
      <c r="B3" s="1278">
        <v>5</v>
      </c>
      <c r="C3" s="1278" t="s">
        <v>1002</v>
      </c>
      <c r="D3" s="1278">
        <v>9</v>
      </c>
    </row>
    <row r="4" spans="1:4" ht="15">
      <c r="A4" s="1278" t="s">
        <v>1017</v>
      </c>
      <c r="B4" s="1278">
        <v>67</v>
      </c>
      <c r="C4" s="1278" t="s">
        <v>1057</v>
      </c>
      <c r="D4" s="1278">
        <v>22</v>
      </c>
    </row>
    <row r="5" spans="1:4" ht="15">
      <c r="A5" s="1278" t="s">
        <v>1018</v>
      </c>
      <c r="B5" s="1278">
        <v>10</v>
      </c>
      <c r="C5" s="1278" t="s">
        <v>1058</v>
      </c>
      <c r="D5" s="1278">
        <v>12</v>
      </c>
    </row>
    <row r="6" spans="1:4" ht="15">
      <c r="A6" s="1278" t="s">
        <v>660</v>
      </c>
      <c r="B6" s="1278">
        <v>9</v>
      </c>
      <c r="C6" s="1278" t="s">
        <v>1059</v>
      </c>
      <c r="D6" s="1278">
        <v>4</v>
      </c>
    </row>
    <row r="7" spans="1:4" ht="15">
      <c r="A7" s="1278" t="s">
        <v>588</v>
      </c>
      <c r="B7" s="1278">
        <v>6</v>
      </c>
      <c r="C7" s="1278" t="s">
        <v>1060</v>
      </c>
      <c r="D7" s="1278">
        <v>3</v>
      </c>
    </row>
    <row r="8" spans="1:4" ht="15">
      <c r="A8" s="1278" t="s">
        <v>1019</v>
      </c>
      <c r="B8" s="1278">
        <v>4</v>
      </c>
      <c r="C8" s="1278" t="s">
        <v>687</v>
      </c>
      <c r="D8" s="1278">
        <v>5</v>
      </c>
    </row>
    <row r="9" spans="1:4" ht="15">
      <c r="A9" s="1278" t="s">
        <v>1020</v>
      </c>
      <c r="B9" s="1278">
        <v>22</v>
      </c>
      <c r="C9" s="1278" t="s">
        <v>436</v>
      </c>
      <c r="D9" s="1278">
        <v>30</v>
      </c>
    </row>
    <row r="10" spans="1:4" ht="15">
      <c r="A10" s="1278" t="s">
        <v>996</v>
      </c>
      <c r="B10" s="1278">
        <v>7</v>
      </c>
      <c r="C10" s="1278" t="s">
        <v>1003</v>
      </c>
      <c r="D10" s="1278">
        <v>1</v>
      </c>
    </row>
    <row r="11" spans="1:4" ht="15">
      <c r="A11" s="1278" t="s">
        <v>1021</v>
      </c>
      <c r="B11" s="1278">
        <v>16</v>
      </c>
      <c r="C11" s="1278" t="s">
        <v>658</v>
      </c>
      <c r="D11" s="1278">
        <v>19</v>
      </c>
    </row>
    <row r="12" spans="1:4" ht="15">
      <c r="A12" s="1278" t="s">
        <v>1022</v>
      </c>
      <c r="B12" s="1278">
        <v>15</v>
      </c>
      <c r="C12" s="1278" t="s">
        <v>661</v>
      </c>
      <c r="D12" s="1278">
        <v>21</v>
      </c>
    </row>
    <row r="13" spans="1:4" ht="15">
      <c r="A13" s="1278" t="s">
        <v>1023</v>
      </c>
      <c r="B13" s="1278">
        <v>2</v>
      </c>
      <c r="C13" s="1278" t="s">
        <v>1061</v>
      </c>
      <c r="D13" s="1278">
        <v>37</v>
      </c>
    </row>
    <row r="14" spans="1:4" ht="15">
      <c r="A14" s="1278" t="s">
        <v>485</v>
      </c>
      <c r="B14" s="1278">
        <v>22</v>
      </c>
      <c r="C14" s="1278" t="s">
        <v>1062</v>
      </c>
      <c r="D14" s="1278">
        <v>1</v>
      </c>
    </row>
    <row r="15" spans="1:4" ht="15">
      <c r="A15" s="1278" t="s">
        <v>1024</v>
      </c>
      <c r="B15" s="1278">
        <v>2</v>
      </c>
      <c r="C15" s="1278" t="s">
        <v>1063</v>
      </c>
      <c r="D15" s="1278">
        <v>15</v>
      </c>
    </row>
    <row r="16" spans="1:4" ht="15">
      <c r="A16" s="1278" t="s">
        <v>1025</v>
      </c>
      <c r="B16" s="1278">
        <v>2</v>
      </c>
      <c r="C16" s="1278" t="s">
        <v>1064</v>
      </c>
      <c r="D16" s="1278">
        <v>39</v>
      </c>
    </row>
    <row r="17" spans="1:4" ht="15">
      <c r="A17" s="1278" t="s">
        <v>997</v>
      </c>
      <c r="B17" s="1278">
        <v>3</v>
      </c>
      <c r="C17" s="1278" t="s">
        <v>998</v>
      </c>
      <c r="D17" s="1278">
        <v>3</v>
      </c>
    </row>
    <row r="18" spans="1:4" ht="15">
      <c r="A18" s="1278" t="s">
        <v>1026</v>
      </c>
      <c r="B18" s="1278">
        <v>29</v>
      </c>
      <c r="C18" s="1278" t="s">
        <v>999</v>
      </c>
      <c r="D18" s="1278">
        <v>10</v>
      </c>
    </row>
    <row r="19" spans="1:4" ht="15">
      <c r="A19" s="1278" t="s">
        <v>1027</v>
      </c>
      <c r="B19" s="1278">
        <v>2</v>
      </c>
      <c r="C19" s="1278" t="s">
        <v>1065</v>
      </c>
      <c r="D19" s="1278">
        <v>18</v>
      </c>
    </row>
    <row r="20" spans="1:4" ht="15">
      <c r="A20" s="1278" t="s">
        <v>494</v>
      </c>
      <c r="B20" s="1278">
        <v>8</v>
      </c>
      <c r="C20" s="1278" t="s">
        <v>1066</v>
      </c>
      <c r="D20" s="1278">
        <v>28</v>
      </c>
    </row>
    <row r="21" spans="1:4" ht="15">
      <c r="A21" s="1278" t="s">
        <v>501</v>
      </c>
      <c r="B21" s="1278">
        <v>20</v>
      </c>
      <c r="C21" s="1278" t="s">
        <v>1067</v>
      </c>
      <c r="D21" s="1278">
        <v>31</v>
      </c>
    </row>
    <row r="22" spans="1:4" ht="15">
      <c r="A22" s="1278" t="s">
        <v>1012</v>
      </c>
      <c r="B22" s="1278">
        <v>99</v>
      </c>
      <c r="C22" s="1278" t="s">
        <v>1068</v>
      </c>
      <c r="D22" s="1278">
        <v>24</v>
      </c>
    </row>
    <row r="23" spans="1:4" ht="15">
      <c r="A23" s="1278" t="s">
        <v>1028</v>
      </c>
      <c r="B23" s="1278">
        <v>1</v>
      </c>
      <c r="C23" s="1278" t="s">
        <v>1006</v>
      </c>
      <c r="D23" s="1278">
        <v>41</v>
      </c>
    </row>
    <row r="24" spans="1:4" ht="15">
      <c r="A24" s="1278" t="s">
        <v>1029</v>
      </c>
      <c r="B24" s="1278">
        <v>1</v>
      </c>
      <c r="C24" s="1278" t="s">
        <v>1007</v>
      </c>
      <c r="D24" s="1278">
        <v>22</v>
      </c>
    </row>
    <row r="25" spans="1:4" ht="15">
      <c r="A25" s="1278" t="s">
        <v>1030</v>
      </c>
      <c r="B25" s="1278">
        <v>4</v>
      </c>
      <c r="C25" s="1278" t="s">
        <v>1069</v>
      </c>
      <c r="D25" s="1278">
        <v>22</v>
      </c>
    </row>
    <row r="26" spans="1:4" ht="15">
      <c r="A26" s="1278" t="s">
        <v>1031</v>
      </c>
      <c r="B26" s="1278">
        <v>1</v>
      </c>
      <c r="C26" s="1278" t="s">
        <v>1070</v>
      </c>
      <c r="D26" s="1278">
        <v>2</v>
      </c>
    </row>
    <row r="27" spans="1:4" ht="15">
      <c r="A27" s="1278" t="s">
        <v>583</v>
      </c>
      <c r="B27" s="1278">
        <v>14</v>
      </c>
      <c r="C27" s="1278" t="s">
        <v>482</v>
      </c>
      <c r="D27" s="1278">
        <v>13</v>
      </c>
    </row>
    <row r="28" spans="1:4" ht="15">
      <c r="A28" s="1278" t="s">
        <v>1032</v>
      </c>
      <c r="B28" s="1278">
        <v>2</v>
      </c>
      <c r="C28" s="1278" t="s">
        <v>1071</v>
      </c>
      <c r="D28" s="1278">
        <v>5</v>
      </c>
    </row>
    <row r="29" spans="1:4" ht="15">
      <c r="A29" s="1278" t="s">
        <v>1033</v>
      </c>
      <c r="B29" s="1278">
        <v>2</v>
      </c>
      <c r="C29" s="1278" t="s">
        <v>1008</v>
      </c>
      <c r="D29" s="1278">
        <v>18</v>
      </c>
    </row>
    <row r="30" spans="1:4" ht="15">
      <c r="A30" s="1278" t="s">
        <v>686</v>
      </c>
      <c r="B30" s="1278">
        <v>2</v>
      </c>
      <c r="C30" s="1278" t="s">
        <v>1004</v>
      </c>
      <c r="D30" s="1278">
        <v>1</v>
      </c>
    </row>
    <row r="31" spans="1:4" ht="15">
      <c r="A31" s="1278" t="s">
        <v>1034</v>
      </c>
      <c r="B31" s="1278">
        <v>5</v>
      </c>
      <c r="C31" s="1278" t="s">
        <v>1072</v>
      </c>
      <c r="D31" s="1278">
        <v>27</v>
      </c>
    </row>
    <row r="32" spans="1:4" ht="15">
      <c r="A32" s="1278" t="s">
        <v>511</v>
      </c>
      <c r="B32" s="1278">
        <v>7</v>
      </c>
      <c r="C32" s="1278" t="s">
        <v>1073</v>
      </c>
      <c r="D32" s="1278">
        <v>11</v>
      </c>
    </row>
    <row r="33" spans="1:4" ht="15">
      <c r="A33" s="1278" t="s">
        <v>772</v>
      </c>
      <c r="B33" s="1278">
        <v>1</v>
      </c>
      <c r="C33" s="1278" t="s">
        <v>175</v>
      </c>
      <c r="D33" s="1278">
        <v>9</v>
      </c>
    </row>
    <row r="34" spans="1:4" ht="15">
      <c r="A34" s="1278" t="s">
        <v>1000</v>
      </c>
      <c r="B34" s="1278">
        <v>25</v>
      </c>
      <c r="C34" s="1278" t="s">
        <v>184</v>
      </c>
      <c r="D34" s="1278">
        <v>24</v>
      </c>
    </row>
    <row r="35" spans="1:4" ht="15">
      <c r="A35" s="1278" t="s">
        <v>1035</v>
      </c>
      <c r="B35" s="1278">
        <v>6</v>
      </c>
      <c r="C35" s="1278" t="s">
        <v>1074</v>
      </c>
      <c r="D35" s="1278">
        <v>5</v>
      </c>
    </row>
    <row r="36" spans="1:4" ht="15">
      <c r="A36" s="1278" t="s">
        <v>1036</v>
      </c>
      <c r="B36" s="1278">
        <v>3</v>
      </c>
      <c r="C36" s="1278" t="s">
        <v>1075</v>
      </c>
      <c r="D36" s="1278">
        <v>31</v>
      </c>
    </row>
    <row r="37" spans="1:4" ht="15">
      <c r="A37" s="1278" t="s">
        <v>1037</v>
      </c>
      <c r="B37" s="1278">
        <v>5</v>
      </c>
      <c r="C37" s="1278" t="s">
        <v>1076</v>
      </c>
      <c r="D37" s="1278">
        <v>4</v>
      </c>
    </row>
    <row r="38" spans="1:4" ht="15">
      <c r="A38" s="1278" t="s">
        <v>538</v>
      </c>
      <c r="B38" s="1278">
        <v>4</v>
      </c>
      <c r="C38" s="1278" t="s">
        <v>1077</v>
      </c>
      <c r="D38" s="1278">
        <v>19</v>
      </c>
    </row>
    <row r="39" spans="1:4" ht="15">
      <c r="A39" s="1278" t="s">
        <v>1038</v>
      </c>
      <c r="B39" s="1278">
        <v>7</v>
      </c>
      <c r="C39" s="1278" t="s">
        <v>1078</v>
      </c>
      <c r="D39" s="1278">
        <v>46</v>
      </c>
    </row>
    <row r="40" spans="1:4" ht="15">
      <c r="A40" s="1278" t="s">
        <v>1039</v>
      </c>
      <c r="B40" s="1278">
        <v>10</v>
      </c>
      <c r="C40" s="1278" t="s">
        <v>1079</v>
      </c>
      <c r="D40" s="1278">
        <v>2</v>
      </c>
    </row>
    <row r="41" spans="1:4" ht="15">
      <c r="A41" s="1278" t="s">
        <v>1040</v>
      </c>
      <c r="B41" s="1278">
        <v>3</v>
      </c>
      <c r="C41" s="1278" t="s">
        <v>1080</v>
      </c>
      <c r="D41" s="1278">
        <v>16</v>
      </c>
    </row>
    <row r="42" spans="1:4" ht="15">
      <c r="A42" s="1278" t="s">
        <v>1041</v>
      </c>
      <c r="B42" s="1278">
        <v>4</v>
      </c>
      <c r="C42" s="1278" t="s">
        <v>666</v>
      </c>
      <c r="D42" s="1278">
        <v>12</v>
      </c>
    </row>
    <row r="43" spans="1:4" ht="15">
      <c r="A43" s="1278" t="s">
        <v>1042</v>
      </c>
      <c r="B43" s="1278">
        <v>1</v>
      </c>
      <c r="C43" s="1278" t="s">
        <v>1081</v>
      </c>
      <c r="D43" s="1278">
        <v>4</v>
      </c>
    </row>
    <row r="44" spans="1:4" ht="15">
      <c r="A44" s="1278" t="s">
        <v>1043</v>
      </c>
      <c r="B44" s="1278">
        <v>7</v>
      </c>
      <c r="C44" s="1278" t="s">
        <v>1082</v>
      </c>
      <c r="D44" s="1278">
        <v>15</v>
      </c>
    </row>
    <row r="45" spans="1:4" ht="15">
      <c r="A45" s="1278" t="s">
        <v>1044</v>
      </c>
      <c r="B45" s="1278">
        <v>1</v>
      </c>
      <c r="C45" s="1278" t="s">
        <v>1083</v>
      </c>
      <c r="D45" s="1278">
        <v>3</v>
      </c>
    </row>
    <row r="46" spans="1:4" ht="15">
      <c r="A46" s="1278" t="s">
        <v>1045</v>
      </c>
      <c r="B46" s="1278">
        <v>30</v>
      </c>
      <c r="C46" s="1278" t="s">
        <v>1084</v>
      </c>
      <c r="D46" s="1278">
        <v>13</v>
      </c>
    </row>
    <row r="47" spans="1:4" ht="15">
      <c r="A47" s="1278" t="s">
        <v>1001</v>
      </c>
      <c r="B47" s="1278">
        <v>11</v>
      </c>
      <c r="C47" s="1278" t="s">
        <v>1085</v>
      </c>
      <c r="D47" s="1278">
        <v>8</v>
      </c>
    </row>
    <row r="48" spans="1:4" ht="15">
      <c r="A48" s="1278" t="s">
        <v>1046</v>
      </c>
      <c r="B48" s="1278">
        <v>8</v>
      </c>
      <c r="C48" s="1278" t="s">
        <v>1086</v>
      </c>
      <c r="D48" s="1278">
        <v>4</v>
      </c>
    </row>
    <row r="49" spans="1:4" ht="15">
      <c r="A49" s="1278" t="s">
        <v>1047</v>
      </c>
      <c r="B49" s="1278">
        <v>1</v>
      </c>
      <c r="C49" s="1278" t="s">
        <v>1087</v>
      </c>
      <c r="D49" s="1278">
        <v>2</v>
      </c>
    </row>
    <row r="50" spans="1:4" ht="15">
      <c r="A50" s="1278" t="s">
        <v>1048</v>
      </c>
      <c r="B50" s="1278">
        <v>9</v>
      </c>
      <c r="C50" s="1278" t="s">
        <v>1088</v>
      </c>
      <c r="D50" s="1278">
        <v>6</v>
      </c>
    </row>
    <row r="51" spans="1:4" ht="15">
      <c r="A51" s="1278" t="s">
        <v>1049</v>
      </c>
      <c r="B51" s="1278">
        <v>3</v>
      </c>
      <c r="C51" s="1278" t="s">
        <v>1089</v>
      </c>
      <c r="D51" s="1278">
        <v>5</v>
      </c>
    </row>
    <row r="52" spans="1:4" ht="15">
      <c r="A52" s="1278" t="s">
        <v>1050</v>
      </c>
      <c r="B52" s="1278">
        <v>3</v>
      </c>
      <c r="C52" s="1278" t="s">
        <v>1090</v>
      </c>
      <c r="D52" s="1278">
        <v>16</v>
      </c>
    </row>
    <row r="53" spans="1:4" ht="15">
      <c r="A53" s="1278" t="s">
        <v>1051</v>
      </c>
      <c r="B53" s="1278">
        <v>6</v>
      </c>
      <c r="C53" s="1278" t="s">
        <v>1091</v>
      </c>
      <c r="D53" s="1278">
        <v>7</v>
      </c>
    </row>
    <row r="54" spans="1:4" ht="15">
      <c r="A54" s="1278" t="s">
        <v>1052</v>
      </c>
      <c r="B54" s="1278">
        <v>8</v>
      </c>
      <c r="C54" s="1278" t="s">
        <v>1014</v>
      </c>
      <c r="D54" s="1278">
        <v>7</v>
      </c>
    </row>
    <row r="55" spans="1:4" ht="15">
      <c r="A55" s="1278" t="s">
        <v>1053</v>
      </c>
      <c r="B55" s="1278">
        <v>27</v>
      </c>
      <c r="C55" s="1278" t="s">
        <v>466</v>
      </c>
      <c r="D55" s="1278">
        <v>1371</v>
      </c>
    </row>
    <row r="56" spans="1:4" ht="15">
      <c r="A56" s="1278" t="s">
        <v>1054</v>
      </c>
      <c r="B56" s="1278">
        <v>26</v>
      </c>
      <c r="C56" s="1278"/>
      <c r="D56" s="1278"/>
    </row>
    <row r="57" spans="1:4" ht="15">
      <c r="A57" s="1278" t="s">
        <v>1055</v>
      </c>
      <c r="B57" s="1278">
        <v>14</v>
      </c>
      <c r="C57" s="1278"/>
      <c r="D57" s="1278"/>
    </row>
    <row r="58" spans="1:4" ht="15">
      <c r="A58" s="1278" t="s">
        <v>1056</v>
      </c>
      <c r="B58" s="1278">
        <v>7</v>
      </c>
      <c r="C58" s="1278"/>
      <c r="D58" s="1278"/>
    </row>
  </sheetData>
  <pageMargins left="0.70866141732283472" right="0.70866141732283472" top="0.19685039370078741" bottom="0.19685039370078741" header="0.31496062992125984" footer="0.31496062992125984"/>
  <pageSetup paperSize="9" scale="95" orientation="portrait" r:id="rId1"/>
</worksheet>
</file>

<file path=xl/worksheets/sheet5.xml><?xml version="1.0" encoding="utf-8"?>
<worksheet xmlns="http://schemas.openxmlformats.org/spreadsheetml/2006/main" xmlns:r="http://schemas.openxmlformats.org/officeDocument/2006/relationships">
  <sheetPr codeName="Feuil2" enableFormatConditionsCalculation="0"/>
  <dimension ref="A1:Q345"/>
  <sheetViews>
    <sheetView showZeros="0" zoomScaleNormal="100" workbookViewId="0">
      <pane ySplit="5" topLeftCell="A18" activePane="bottomLeft" state="frozen"/>
      <selection activeCell="A4" sqref="A4:M4"/>
      <selection pane="bottomLeft" activeCell="A4" sqref="A4:M4"/>
    </sheetView>
  </sheetViews>
  <sheetFormatPr baseColWidth="10" defaultRowHeight="12.75"/>
  <cols>
    <col min="1" max="1" width="31" style="62" customWidth="1"/>
    <col min="2" max="3" width="9.140625" style="62" customWidth="1"/>
    <col min="4" max="4" width="8.42578125" style="62" customWidth="1"/>
    <col min="5" max="5" width="11.140625" style="63" customWidth="1"/>
    <col min="6" max="6" width="8" style="62" customWidth="1"/>
    <col min="7" max="7" width="7.140625" style="62" customWidth="1"/>
    <col min="8" max="8" width="9.7109375" style="66" customWidth="1"/>
    <col min="9" max="9" width="10.5703125" style="66" customWidth="1"/>
    <col min="10" max="11" width="10.42578125" style="62" bestFit="1" customWidth="1"/>
    <col min="12" max="12" width="8.140625" style="62" customWidth="1"/>
    <col min="13" max="13" width="8.85546875" style="62" bestFit="1" customWidth="1"/>
    <col min="14" max="14" width="8.28515625" style="62" bestFit="1" customWidth="1"/>
    <col min="15" max="15" width="12" style="62" bestFit="1" customWidth="1"/>
    <col min="16" max="17" width="10.7109375" style="62" bestFit="1" customWidth="1"/>
    <col min="18" max="16384" width="11.42578125" style="66"/>
  </cols>
  <sheetData>
    <row r="1" spans="1:17" ht="15.75" customHeight="1">
      <c r="A1" s="25" t="s">
        <v>634</v>
      </c>
      <c r="B1" s="25"/>
      <c r="C1" s="25"/>
      <c r="H1" s="64"/>
      <c r="K1" s="65"/>
      <c r="Q1" s="26"/>
    </row>
    <row r="2" spans="1:17" ht="18" customHeight="1">
      <c r="A2" s="669" t="s">
        <v>1159</v>
      </c>
      <c r="B2" s="116"/>
      <c r="C2" s="116"/>
      <c r="D2" s="116"/>
      <c r="E2" s="116"/>
      <c r="F2" s="116"/>
      <c r="G2" s="116"/>
      <c r="H2" s="116"/>
      <c r="I2" s="116"/>
      <c r="J2" s="116"/>
      <c r="K2" s="116"/>
      <c r="L2" s="116"/>
      <c r="M2" s="116"/>
      <c r="N2" s="116"/>
      <c r="O2" s="116"/>
      <c r="P2" s="116"/>
      <c r="Q2" s="115"/>
    </row>
    <row r="3" spans="1:17" ht="20.25" customHeight="1">
      <c r="A3" s="669" t="s">
        <v>1185</v>
      </c>
      <c r="B3" s="669"/>
      <c r="C3" s="669"/>
      <c r="D3" s="117"/>
      <c r="E3" s="117"/>
      <c r="F3" s="117"/>
      <c r="G3" s="117"/>
      <c r="H3" s="117"/>
      <c r="I3" s="117"/>
      <c r="J3" s="117"/>
      <c r="K3" s="117"/>
      <c r="L3" s="117"/>
      <c r="M3" s="117"/>
      <c r="N3" s="117"/>
      <c r="O3" s="117"/>
      <c r="P3" s="117"/>
      <c r="Q3" s="104" t="s">
        <v>783</v>
      </c>
    </row>
    <row r="4" spans="1:17" ht="5.25" customHeight="1">
      <c r="A4" s="116"/>
      <c r="B4" s="116"/>
      <c r="C4" s="116"/>
      <c r="D4" s="117"/>
      <c r="E4" s="117"/>
      <c r="F4" s="117"/>
      <c r="G4" s="117"/>
      <c r="H4" s="117"/>
      <c r="I4" s="117"/>
      <c r="J4" s="117"/>
      <c r="K4" s="117"/>
      <c r="L4" s="117"/>
      <c r="M4" s="117"/>
      <c r="N4" s="117"/>
      <c r="O4" s="117"/>
      <c r="P4" s="117"/>
      <c r="Q4" s="104"/>
    </row>
    <row r="5" spans="1:17" ht="68.25" customHeight="1">
      <c r="A5" s="668" t="s">
        <v>920</v>
      </c>
      <c r="B5" s="712" t="s">
        <v>1157</v>
      </c>
      <c r="C5" s="712" t="s">
        <v>1158</v>
      </c>
      <c r="D5" s="61" t="s">
        <v>452</v>
      </c>
      <c r="E5" s="61" t="s">
        <v>745</v>
      </c>
      <c r="F5" s="61" t="s">
        <v>462</v>
      </c>
      <c r="G5" s="61" t="s">
        <v>455</v>
      </c>
      <c r="H5" s="58" t="s">
        <v>463</v>
      </c>
      <c r="I5" s="58" t="s">
        <v>457</v>
      </c>
      <c r="J5" s="58" t="s">
        <v>545</v>
      </c>
      <c r="K5" s="59" t="s">
        <v>990</v>
      </c>
      <c r="L5" s="61" t="s">
        <v>1172</v>
      </c>
      <c r="M5" s="61" t="s">
        <v>1173</v>
      </c>
      <c r="N5" s="61" t="s">
        <v>744</v>
      </c>
      <c r="O5" s="58" t="s">
        <v>782</v>
      </c>
      <c r="P5" s="59" t="s">
        <v>1156</v>
      </c>
      <c r="Q5" s="60" t="s">
        <v>1155</v>
      </c>
    </row>
    <row r="6" spans="1:17" ht="12" customHeight="1">
      <c r="A6" s="67" t="s">
        <v>467</v>
      </c>
      <c r="B6" s="222">
        <v>662</v>
      </c>
      <c r="C6" s="222">
        <v>343</v>
      </c>
      <c r="D6" s="222">
        <v>196</v>
      </c>
      <c r="E6" s="223">
        <v>12</v>
      </c>
      <c r="F6" s="223">
        <v>38</v>
      </c>
      <c r="G6" s="223">
        <v>2</v>
      </c>
      <c r="H6" s="224">
        <v>42</v>
      </c>
      <c r="I6" s="224">
        <v>121</v>
      </c>
      <c r="J6" s="1527">
        <v>754</v>
      </c>
      <c r="K6" s="237">
        <v>359.08333333333331</v>
      </c>
      <c r="L6" s="222">
        <v>700</v>
      </c>
      <c r="M6" s="222">
        <v>1426</v>
      </c>
      <c r="N6" s="222">
        <v>405</v>
      </c>
      <c r="O6" s="228">
        <v>2531</v>
      </c>
      <c r="P6" s="238">
        <v>2890.0833333333298</v>
      </c>
      <c r="Q6" s="244">
        <v>0.12428971126943378</v>
      </c>
    </row>
    <row r="7" spans="1:17" ht="12" customHeight="1">
      <c r="A7" s="68" t="s">
        <v>468</v>
      </c>
      <c r="B7" s="413">
        <v>43</v>
      </c>
      <c r="C7" s="413">
        <v>38</v>
      </c>
      <c r="D7" s="222">
        <v>26</v>
      </c>
      <c r="E7" s="223">
        <v>0</v>
      </c>
      <c r="F7" s="223">
        <v>4</v>
      </c>
      <c r="G7" s="222">
        <v>1</v>
      </c>
      <c r="H7" s="224">
        <v>8</v>
      </c>
      <c r="I7" s="224">
        <v>17</v>
      </c>
      <c r="J7" s="1528">
        <v>94</v>
      </c>
      <c r="K7" s="237">
        <v>43.666666666666664</v>
      </c>
      <c r="L7" s="222">
        <v>58</v>
      </c>
      <c r="M7" s="222">
        <v>174</v>
      </c>
      <c r="N7" s="222">
        <v>49</v>
      </c>
      <c r="O7" s="228">
        <v>281</v>
      </c>
      <c r="P7" s="238">
        <v>324.66666666666669</v>
      </c>
      <c r="Q7" s="244">
        <v>0.13449691991786447</v>
      </c>
    </row>
    <row r="8" spans="1:17" ht="12" customHeight="1">
      <c r="A8" s="68" t="s">
        <v>469</v>
      </c>
      <c r="B8" s="413">
        <v>3</v>
      </c>
      <c r="C8" s="413">
        <v>3</v>
      </c>
      <c r="D8" s="222">
        <v>8</v>
      </c>
      <c r="E8" s="223">
        <v>0</v>
      </c>
      <c r="F8" s="223"/>
      <c r="G8" s="222"/>
      <c r="H8" s="224">
        <v>12</v>
      </c>
      <c r="I8" s="224">
        <v>6</v>
      </c>
      <c r="J8" s="1528">
        <v>29</v>
      </c>
      <c r="K8" s="237">
        <v>10.5</v>
      </c>
      <c r="L8" s="222">
        <v>13</v>
      </c>
      <c r="M8" s="222">
        <v>17</v>
      </c>
      <c r="N8" s="222">
        <v>6</v>
      </c>
      <c r="O8" s="228">
        <v>36</v>
      </c>
      <c r="P8" s="238">
        <v>46.5</v>
      </c>
      <c r="Q8" s="244">
        <v>0.22580645161290322</v>
      </c>
    </row>
    <row r="9" spans="1:17" ht="12" customHeight="1">
      <c r="A9" s="68" t="s">
        <v>754</v>
      </c>
      <c r="B9" s="414">
        <v>5</v>
      </c>
      <c r="C9" s="414">
        <v>2</v>
      </c>
      <c r="D9" s="222">
        <v>3</v>
      </c>
      <c r="E9" s="223">
        <v>0</v>
      </c>
      <c r="F9" s="223"/>
      <c r="G9" s="222"/>
      <c r="H9" s="224">
        <v>5</v>
      </c>
      <c r="I9" s="224">
        <v>3</v>
      </c>
      <c r="J9" s="1529">
        <v>13</v>
      </c>
      <c r="K9" s="277">
        <v>4.7916666666666661</v>
      </c>
      <c r="L9" s="230">
        <v>24</v>
      </c>
      <c r="M9" s="230">
        <v>39</v>
      </c>
      <c r="N9" s="230">
        <v>14</v>
      </c>
      <c r="O9" s="1536">
        <v>77</v>
      </c>
      <c r="P9" s="240">
        <v>81.791666666666671</v>
      </c>
      <c r="Q9" s="246">
        <v>5.8583800305654597E-2</v>
      </c>
    </row>
    <row r="10" spans="1:17" ht="12" customHeight="1">
      <c r="A10" s="82" t="s">
        <v>546</v>
      </c>
      <c r="B10" s="415">
        <v>713</v>
      </c>
      <c r="C10" s="415">
        <v>386</v>
      </c>
      <c r="D10" s="225">
        <v>233</v>
      </c>
      <c r="E10" s="225">
        <v>12</v>
      </c>
      <c r="F10" s="225">
        <v>42</v>
      </c>
      <c r="G10" s="225">
        <v>3</v>
      </c>
      <c r="H10" s="225">
        <v>67</v>
      </c>
      <c r="I10" s="225">
        <v>147</v>
      </c>
      <c r="J10" s="1526">
        <v>890</v>
      </c>
      <c r="K10" s="225">
        <v>418.04166666666663</v>
      </c>
      <c r="L10" s="225">
        <v>795</v>
      </c>
      <c r="M10" s="225">
        <v>1656</v>
      </c>
      <c r="N10" s="225">
        <v>474</v>
      </c>
      <c r="O10" s="225">
        <v>2925</v>
      </c>
      <c r="P10" s="232">
        <v>3343.0416666666665</v>
      </c>
      <c r="Q10" s="245">
        <v>0.12508571357328976</v>
      </c>
    </row>
    <row r="11" spans="1:17" ht="12" customHeight="1">
      <c r="A11" s="67" t="s">
        <v>470</v>
      </c>
      <c r="B11" s="413">
        <v>99</v>
      </c>
      <c r="C11" s="413">
        <v>32</v>
      </c>
      <c r="D11" s="222">
        <v>40</v>
      </c>
      <c r="E11" s="223">
        <v>7</v>
      </c>
      <c r="F11" s="222">
        <v>11</v>
      </c>
      <c r="G11" s="222">
        <v>2</v>
      </c>
      <c r="H11" s="224">
        <v>21</v>
      </c>
      <c r="I11" s="224">
        <v>58</v>
      </c>
      <c r="J11" s="1530">
        <v>171</v>
      </c>
      <c r="K11" s="237">
        <v>89.791666666666657</v>
      </c>
      <c r="L11" s="222">
        <v>162</v>
      </c>
      <c r="M11" s="222">
        <v>521</v>
      </c>
      <c r="N11" s="222">
        <v>244</v>
      </c>
      <c r="O11" s="224">
        <v>927</v>
      </c>
      <c r="P11" s="238">
        <v>1016.79166666667</v>
      </c>
      <c r="Q11" s="244">
        <v>8.8482857729419009E-2</v>
      </c>
    </row>
    <row r="12" spans="1:17" ht="12" customHeight="1">
      <c r="A12" s="68" t="s">
        <v>814</v>
      </c>
      <c r="B12" s="414">
        <v>82</v>
      </c>
      <c r="C12" s="414">
        <v>32</v>
      </c>
      <c r="D12" s="222">
        <v>24</v>
      </c>
      <c r="E12" s="223">
        <v>0</v>
      </c>
      <c r="F12" s="222"/>
      <c r="G12" s="222"/>
      <c r="H12" s="224">
        <v>0</v>
      </c>
      <c r="I12" s="224">
        <v>12</v>
      </c>
      <c r="J12" s="1528">
        <v>68</v>
      </c>
      <c r="K12" s="237">
        <v>36.666666666666664</v>
      </c>
      <c r="L12" s="222">
        <v>61</v>
      </c>
      <c r="M12" s="222">
        <v>105</v>
      </c>
      <c r="N12" s="222">
        <v>19</v>
      </c>
      <c r="O12" s="228">
        <v>185</v>
      </c>
      <c r="P12" s="238">
        <v>221.66666666666666</v>
      </c>
      <c r="Q12" s="244">
        <v>0.16541353383458646</v>
      </c>
    </row>
    <row r="13" spans="1:17" ht="12" customHeight="1">
      <c r="A13" s="82" t="s">
        <v>472</v>
      </c>
      <c r="B13" s="415">
        <v>181</v>
      </c>
      <c r="C13" s="415">
        <v>64</v>
      </c>
      <c r="D13" s="415">
        <v>64</v>
      </c>
      <c r="E13" s="415">
        <v>7</v>
      </c>
      <c r="F13" s="415">
        <v>11</v>
      </c>
      <c r="G13" s="415">
        <v>2</v>
      </c>
      <c r="H13" s="415">
        <v>21</v>
      </c>
      <c r="I13" s="415">
        <v>70</v>
      </c>
      <c r="J13" s="415">
        <v>239</v>
      </c>
      <c r="K13" s="415">
        <v>126.45833333333333</v>
      </c>
      <c r="L13" s="225">
        <v>223</v>
      </c>
      <c r="M13" s="225">
        <v>626</v>
      </c>
      <c r="N13" s="225">
        <v>263</v>
      </c>
      <c r="O13" s="225">
        <v>1112</v>
      </c>
      <c r="P13" s="232">
        <v>1238.4583333333333</v>
      </c>
      <c r="Q13" s="245">
        <v>0.10227464195450717</v>
      </c>
    </row>
    <row r="14" spans="1:17" ht="12" customHeight="1">
      <c r="A14" s="67" t="s">
        <v>473</v>
      </c>
      <c r="B14" s="413">
        <v>55</v>
      </c>
      <c r="C14" s="413">
        <v>11</v>
      </c>
      <c r="D14" s="222">
        <v>42</v>
      </c>
      <c r="E14" s="223">
        <v>13</v>
      </c>
      <c r="F14" s="222">
        <v>4</v>
      </c>
      <c r="G14" s="222"/>
      <c r="H14" s="224">
        <v>17</v>
      </c>
      <c r="I14" s="224">
        <v>28</v>
      </c>
      <c r="J14" s="1527">
        <v>115</v>
      </c>
      <c r="K14" s="237">
        <v>77.291666666666657</v>
      </c>
      <c r="L14" s="222">
        <v>71</v>
      </c>
      <c r="M14" s="222">
        <v>258</v>
      </c>
      <c r="N14" s="222">
        <v>118</v>
      </c>
      <c r="O14" s="224">
        <v>447</v>
      </c>
      <c r="P14" s="238">
        <v>524.29166666666663</v>
      </c>
      <c r="Q14" s="244">
        <v>0.14742112373837718</v>
      </c>
    </row>
    <row r="15" spans="1:17" ht="24" customHeight="1">
      <c r="A15" s="82" t="s">
        <v>475</v>
      </c>
      <c r="B15" s="415">
        <v>55</v>
      </c>
      <c r="C15" s="415">
        <v>11</v>
      </c>
      <c r="D15" s="415">
        <v>42</v>
      </c>
      <c r="E15" s="415">
        <v>13</v>
      </c>
      <c r="F15" s="415">
        <v>4</v>
      </c>
      <c r="G15" s="415">
        <v>0</v>
      </c>
      <c r="H15" s="415">
        <v>17</v>
      </c>
      <c r="I15" s="415">
        <v>28</v>
      </c>
      <c r="J15" s="415">
        <v>115</v>
      </c>
      <c r="K15" s="239">
        <v>77.291666666666657</v>
      </c>
      <c r="L15" s="225">
        <v>71</v>
      </c>
      <c r="M15" s="225">
        <v>258</v>
      </c>
      <c r="N15" s="225">
        <v>118</v>
      </c>
      <c r="O15" s="225">
        <v>447</v>
      </c>
      <c r="P15" s="232">
        <v>524.29166666666663</v>
      </c>
      <c r="Q15" s="245">
        <v>0.14742112373837718</v>
      </c>
    </row>
    <row r="16" spans="1:17" ht="12" customHeight="1">
      <c r="A16" s="67" t="s">
        <v>474</v>
      </c>
      <c r="B16" s="413">
        <v>163</v>
      </c>
      <c r="C16" s="413">
        <v>72</v>
      </c>
      <c r="D16" s="222">
        <v>66</v>
      </c>
      <c r="E16" s="223">
        <v>11</v>
      </c>
      <c r="F16" s="222">
        <v>15</v>
      </c>
      <c r="G16" s="222">
        <v>2</v>
      </c>
      <c r="H16" s="224">
        <v>15</v>
      </c>
      <c r="I16" s="224">
        <v>28</v>
      </c>
      <c r="J16" s="1528">
        <v>209</v>
      </c>
      <c r="K16" s="237">
        <v>109.375</v>
      </c>
      <c r="L16" s="222">
        <v>193</v>
      </c>
      <c r="M16" s="222">
        <v>505</v>
      </c>
      <c r="N16" s="222">
        <v>315</v>
      </c>
      <c r="O16" s="224">
        <v>1013</v>
      </c>
      <c r="P16" s="238">
        <v>1122.375</v>
      </c>
      <c r="Q16" s="244">
        <v>9.7449604633032635E-2</v>
      </c>
    </row>
    <row r="17" spans="1:17" ht="12" customHeight="1">
      <c r="A17" s="68" t="s">
        <v>815</v>
      </c>
      <c r="B17" s="413">
        <v>17</v>
      </c>
      <c r="C17" s="413">
        <v>2</v>
      </c>
      <c r="D17" s="222">
        <v>16</v>
      </c>
      <c r="E17" s="223">
        <v>1</v>
      </c>
      <c r="F17" s="222">
        <v>1</v>
      </c>
      <c r="G17" s="222"/>
      <c r="H17" s="224">
        <v>4</v>
      </c>
      <c r="I17" s="224">
        <v>0</v>
      </c>
      <c r="J17" s="1528">
        <v>24</v>
      </c>
      <c r="K17" s="237">
        <v>14.166666666666666</v>
      </c>
      <c r="L17" s="222">
        <v>26</v>
      </c>
      <c r="M17" s="222">
        <v>70</v>
      </c>
      <c r="N17" s="222">
        <v>38</v>
      </c>
      <c r="O17" s="228">
        <v>134</v>
      </c>
      <c r="P17" s="238">
        <v>148.16666666666666</v>
      </c>
      <c r="Q17" s="244">
        <v>9.5613048368953887E-2</v>
      </c>
    </row>
    <row r="18" spans="1:17" ht="12" customHeight="1">
      <c r="A18" s="68" t="s">
        <v>476</v>
      </c>
      <c r="B18" s="414">
        <v>0</v>
      </c>
      <c r="C18" s="414">
        <v>0</v>
      </c>
      <c r="D18" s="222">
        <v>6</v>
      </c>
      <c r="E18" s="223">
        <v>0</v>
      </c>
      <c r="F18" s="222"/>
      <c r="G18" s="222"/>
      <c r="H18" s="224">
        <v>0</v>
      </c>
      <c r="I18" s="224">
        <v>0</v>
      </c>
      <c r="J18" s="1528">
        <v>6</v>
      </c>
      <c r="K18" s="237">
        <v>4</v>
      </c>
      <c r="L18" s="222">
        <v>19</v>
      </c>
      <c r="M18" s="222">
        <v>28</v>
      </c>
      <c r="N18" s="222">
        <v>11</v>
      </c>
      <c r="O18" s="228">
        <v>58</v>
      </c>
      <c r="P18" s="238">
        <v>62</v>
      </c>
      <c r="Q18" s="244">
        <v>6.4516129032258063E-2</v>
      </c>
    </row>
    <row r="19" spans="1:17" ht="12" customHeight="1">
      <c r="A19" s="82" t="s">
        <v>477</v>
      </c>
      <c r="B19" s="415">
        <v>180</v>
      </c>
      <c r="C19" s="415">
        <v>74</v>
      </c>
      <c r="D19" s="225">
        <v>88</v>
      </c>
      <c r="E19" s="225">
        <v>12</v>
      </c>
      <c r="F19" s="225">
        <v>16</v>
      </c>
      <c r="G19" s="225">
        <v>2</v>
      </c>
      <c r="H19" s="225">
        <v>19</v>
      </c>
      <c r="I19" s="225">
        <v>28</v>
      </c>
      <c r="J19" s="1526">
        <v>239</v>
      </c>
      <c r="K19" s="239">
        <v>127.54166666666667</v>
      </c>
      <c r="L19" s="225">
        <v>238</v>
      </c>
      <c r="M19" s="225">
        <v>603</v>
      </c>
      <c r="N19" s="225">
        <v>364</v>
      </c>
      <c r="O19" s="225">
        <v>1205</v>
      </c>
      <c r="P19" s="232">
        <v>1332.5416666666667</v>
      </c>
      <c r="Q19" s="245">
        <v>9.5713079641036869E-2</v>
      </c>
    </row>
    <row r="20" spans="1:17" ht="12" customHeight="1">
      <c r="A20" s="67" t="s">
        <v>478</v>
      </c>
      <c r="B20" s="413">
        <v>232</v>
      </c>
      <c r="C20" s="413">
        <v>118</v>
      </c>
      <c r="D20" s="222">
        <v>33</v>
      </c>
      <c r="E20" s="223">
        <v>0</v>
      </c>
      <c r="F20" s="222">
        <v>3</v>
      </c>
      <c r="G20" s="222"/>
      <c r="H20" s="224">
        <v>0</v>
      </c>
      <c r="I20" s="224">
        <v>16</v>
      </c>
      <c r="J20" s="1528">
        <v>170</v>
      </c>
      <c r="K20" s="237">
        <v>80.333333333333343</v>
      </c>
      <c r="L20" s="222">
        <v>218</v>
      </c>
      <c r="M20" s="222">
        <v>394</v>
      </c>
      <c r="N20" s="222">
        <v>113</v>
      </c>
      <c r="O20" s="224">
        <v>725</v>
      </c>
      <c r="P20" s="238">
        <v>805.33333333333337</v>
      </c>
      <c r="Q20" s="244">
        <v>9.9751655629139083E-2</v>
      </c>
    </row>
    <row r="21" spans="1:17" ht="12" customHeight="1">
      <c r="A21" s="68" t="s">
        <v>479</v>
      </c>
      <c r="B21" s="413">
        <v>91</v>
      </c>
      <c r="C21" s="413">
        <v>24</v>
      </c>
      <c r="D21" s="222">
        <v>16</v>
      </c>
      <c r="E21" s="223">
        <v>1</v>
      </c>
      <c r="F21" s="222">
        <v>3</v>
      </c>
      <c r="G21" s="222"/>
      <c r="H21" s="224">
        <v>4</v>
      </c>
      <c r="I21" s="224">
        <v>7</v>
      </c>
      <c r="J21" s="1528">
        <v>55</v>
      </c>
      <c r="K21" s="237">
        <v>27.5</v>
      </c>
      <c r="L21" s="222">
        <v>91</v>
      </c>
      <c r="M21" s="222">
        <v>235</v>
      </c>
      <c r="N21" s="222">
        <v>43</v>
      </c>
      <c r="O21" s="228">
        <v>369</v>
      </c>
      <c r="P21" s="238">
        <v>396.5</v>
      </c>
      <c r="Q21" s="244">
        <v>6.9708491761723695E-2</v>
      </c>
    </row>
    <row r="22" spans="1:17" ht="12" customHeight="1">
      <c r="A22" s="68" t="s">
        <v>480</v>
      </c>
      <c r="B22" s="413">
        <v>44</v>
      </c>
      <c r="C22" s="413">
        <v>35</v>
      </c>
      <c r="D22" s="222">
        <v>31</v>
      </c>
      <c r="E22" s="223">
        <v>3</v>
      </c>
      <c r="F22" s="222">
        <v>32</v>
      </c>
      <c r="G22" s="222"/>
      <c r="H22" s="224">
        <v>11</v>
      </c>
      <c r="I22" s="224">
        <v>38</v>
      </c>
      <c r="J22" s="1528">
        <v>150</v>
      </c>
      <c r="K22" s="237">
        <v>61.541666666666664</v>
      </c>
      <c r="L22" s="222">
        <v>129</v>
      </c>
      <c r="M22" s="222">
        <v>275</v>
      </c>
      <c r="N22" s="222">
        <v>57</v>
      </c>
      <c r="O22" s="228">
        <v>461</v>
      </c>
      <c r="P22" s="238">
        <v>522.54166666666663</v>
      </c>
      <c r="Q22" s="244">
        <v>0.11777370225659836</v>
      </c>
    </row>
    <row r="23" spans="1:17" ht="12" customHeight="1">
      <c r="A23" s="68" t="s">
        <v>481</v>
      </c>
      <c r="B23" s="413">
        <v>76</v>
      </c>
      <c r="C23" s="413">
        <v>58</v>
      </c>
      <c r="D23" s="222">
        <v>76</v>
      </c>
      <c r="E23" s="223">
        <v>3</v>
      </c>
      <c r="F23" s="222">
        <v>6</v>
      </c>
      <c r="G23" s="222"/>
      <c r="H23" s="224">
        <v>64</v>
      </c>
      <c r="I23" s="224">
        <v>23</v>
      </c>
      <c r="J23" s="1528">
        <v>230</v>
      </c>
      <c r="K23" s="237">
        <v>83.833333333333329</v>
      </c>
      <c r="L23" s="222">
        <v>90</v>
      </c>
      <c r="M23" s="222">
        <v>251</v>
      </c>
      <c r="N23" s="222">
        <v>166</v>
      </c>
      <c r="O23" s="228">
        <v>507</v>
      </c>
      <c r="P23" s="238">
        <v>590.83333333333337</v>
      </c>
      <c r="Q23" s="244">
        <v>0.14188998589562762</v>
      </c>
    </row>
    <row r="24" spans="1:17" ht="12" customHeight="1">
      <c r="A24" s="68" t="s">
        <v>482</v>
      </c>
      <c r="B24" s="413">
        <v>36</v>
      </c>
      <c r="C24" s="413">
        <v>12</v>
      </c>
      <c r="D24" s="222">
        <v>45</v>
      </c>
      <c r="E24" s="223">
        <v>5</v>
      </c>
      <c r="F24" s="222">
        <v>10</v>
      </c>
      <c r="G24" s="222">
        <v>1</v>
      </c>
      <c r="H24" s="224">
        <v>16</v>
      </c>
      <c r="I24" s="224">
        <v>18</v>
      </c>
      <c r="J24" s="1528">
        <v>107</v>
      </c>
      <c r="K24" s="237">
        <v>58</v>
      </c>
      <c r="L24" s="222">
        <v>142</v>
      </c>
      <c r="M24" s="222">
        <v>319</v>
      </c>
      <c r="N24" s="222">
        <v>125</v>
      </c>
      <c r="O24" s="228">
        <v>586</v>
      </c>
      <c r="P24" s="238">
        <v>644</v>
      </c>
      <c r="Q24" s="244">
        <v>9.0062111801242239E-2</v>
      </c>
    </row>
    <row r="25" spans="1:17" ht="12" customHeight="1">
      <c r="A25" s="68" t="s">
        <v>483</v>
      </c>
      <c r="B25" s="413">
        <v>7</v>
      </c>
      <c r="C25" s="413">
        <v>2</v>
      </c>
      <c r="D25" s="222">
        <v>9</v>
      </c>
      <c r="E25" s="223">
        <v>2</v>
      </c>
      <c r="F25" s="222">
        <v>1</v>
      </c>
      <c r="G25" s="222"/>
      <c r="H25" s="224">
        <v>0</v>
      </c>
      <c r="I25" s="224">
        <v>3</v>
      </c>
      <c r="J25" s="1528">
        <v>17</v>
      </c>
      <c r="K25" s="237">
        <v>9.1666666666666679</v>
      </c>
      <c r="L25" s="222">
        <v>15</v>
      </c>
      <c r="M25" s="222">
        <v>12</v>
      </c>
      <c r="N25" s="222">
        <v>12</v>
      </c>
      <c r="O25" s="228">
        <v>39</v>
      </c>
      <c r="P25" s="238">
        <v>48.166666666666671</v>
      </c>
      <c r="Q25" s="244">
        <v>0.19031141868512111</v>
      </c>
    </row>
    <row r="26" spans="1:17" ht="12" customHeight="1">
      <c r="A26" s="68" t="s">
        <v>936</v>
      </c>
      <c r="B26" s="413">
        <v>7</v>
      </c>
      <c r="C26" s="413">
        <v>5</v>
      </c>
      <c r="D26" s="222">
        <v>17</v>
      </c>
      <c r="E26" s="223">
        <v>0</v>
      </c>
      <c r="F26" s="222"/>
      <c r="G26" s="222"/>
      <c r="H26" s="224">
        <v>0</v>
      </c>
      <c r="I26" s="224">
        <v>11</v>
      </c>
      <c r="J26" s="1528">
        <v>33</v>
      </c>
      <c r="K26" s="237">
        <v>20.666666666666664</v>
      </c>
      <c r="L26" s="222">
        <v>68</v>
      </c>
      <c r="M26" s="222">
        <v>110</v>
      </c>
      <c r="N26" s="222">
        <v>16</v>
      </c>
      <c r="O26" s="228">
        <v>194</v>
      </c>
      <c r="P26" s="238">
        <v>214.66666666666666</v>
      </c>
      <c r="Q26" s="244">
        <v>9.6273291925465826E-2</v>
      </c>
    </row>
    <row r="27" spans="1:17" ht="12" customHeight="1">
      <c r="A27" s="82" t="s">
        <v>486</v>
      </c>
      <c r="B27" s="415">
        <v>493</v>
      </c>
      <c r="C27" s="415">
        <v>254</v>
      </c>
      <c r="D27" s="225">
        <v>227</v>
      </c>
      <c r="E27" s="225">
        <v>14</v>
      </c>
      <c r="F27" s="225">
        <v>55</v>
      </c>
      <c r="G27" s="225">
        <v>1</v>
      </c>
      <c r="H27" s="225">
        <v>95</v>
      </c>
      <c r="I27" s="225">
        <v>116</v>
      </c>
      <c r="J27" s="1526">
        <v>762</v>
      </c>
      <c r="K27" s="239">
        <v>341.04166666666669</v>
      </c>
      <c r="L27" s="225">
        <v>753</v>
      </c>
      <c r="M27" s="225">
        <v>1596</v>
      </c>
      <c r="N27" s="225">
        <v>532</v>
      </c>
      <c r="O27" s="225">
        <v>2881</v>
      </c>
      <c r="P27" s="232">
        <v>3222.0416666666665</v>
      </c>
      <c r="Q27" s="245">
        <v>0.10591219057724409</v>
      </c>
    </row>
    <row r="28" spans="1:17" ht="12" customHeight="1">
      <c r="A28" s="67" t="s">
        <v>485</v>
      </c>
      <c r="B28" s="413">
        <v>173</v>
      </c>
      <c r="C28" s="413">
        <v>73</v>
      </c>
      <c r="D28" s="222">
        <v>97</v>
      </c>
      <c r="E28" s="223">
        <v>4</v>
      </c>
      <c r="F28" s="222">
        <v>14</v>
      </c>
      <c r="G28" s="222">
        <v>4</v>
      </c>
      <c r="H28" s="224">
        <v>21</v>
      </c>
      <c r="I28" s="224">
        <v>51</v>
      </c>
      <c r="J28" s="1528">
        <v>264</v>
      </c>
      <c r="K28" s="237">
        <v>125.95833333333333</v>
      </c>
      <c r="L28" s="222">
        <v>235</v>
      </c>
      <c r="M28" s="222">
        <v>614</v>
      </c>
      <c r="N28" s="222">
        <v>257</v>
      </c>
      <c r="O28" s="224">
        <v>1106</v>
      </c>
      <c r="P28" s="238">
        <v>1231.9583333333301</v>
      </c>
      <c r="Q28" s="244">
        <v>0.10232542395829808</v>
      </c>
    </row>
    <row r="29" spans="1:17" ht="12" customHeight="1">
      <c r="A29" s="68" t="s">
        <v>487</v>
      </c>
      <c r="B29" s="414">
        <v>11</v>
      </c>
      <c r="C29" s="414">
        <v>5</v>
      </c>
      <c r="D29" s="222">
        <v>6</v>
      </c>
      <c r="E29" s="223">
        <v>1</v>
      </c>
      <c r="F29" s="222"/>
      <c r="G29" s="222"/>
      <c r="H29" s="224">
        <v>0</v>
      </c>
      <c r="I29" s="224">
        <v>2</v>
      </c>
      <c r="J29" s="1528">
        <v>14</v>
      </c>
      <c r="K29" s="237">
        <v>9.1666666666666679</v>
      </c>
      <c r="L29" s="222">
        <v>21</v>
      </c>
      <c r="M29" s="222">
        <v>29</v>
      </c>
      <c r="N29" s="222">
        <v>9</v>
      </c>
      <c r="O29" s="228">
        <v>59</v>
      </c>
      <c r="P29" s="238">
        <v>68.166666666666671</v>
      </c>
      <c r="Q29" s="244">
        <v>0.13447432762836187</v>
      </c>
    </row>
    <row r="30" spans="1:17" ht="12" customHeight="1">
      <c r="A30" s="82" t="s">
        <v>488</v>
      </c>
      <c r="B30" s="415">
        <v>184</v>
      </c>
      <c r="C30" s="415">
        <v>78</v>
      </c>
      <c r="D30" s="225">
        <v>103</v>
      </c>
      <c r="E30" s="225">
        <v>5</v>
      </c>
      <c r="F30" s="225">
        <v>14</v>
      </c>
      <c r="G30" s="225">
        <v>4</v>
      </c>
      <c r="H30" s="225">
        <v>21</v>
      </c>
      <c r="I30" s="225">
        <v>53</v>
      </c>
      <c r="J30" s="1526">
        <v>278</v>
      </c>
      <c r="K30" s="239">
        <v>135.125</v>
      </c>
      <c r="L30" s="225">
        <v>256</v>
      </c>
      <c r="M30" s="225">
        <v>643</v>
      </c>
      <c r="N30" s="225">
        <v>266</v>
      </c>
      <c r="O30" s="225">
        <v>1165</v>
      </c>
      <c r="P30" s="232">
        <v>1300.125</v>
      </c>
      <c r="Q30" s="245">
        <v>0.10401231598191091</v>
      </c>
    </row>
    <row r="31" spans="1:17" ht="12" customHeight="1">
      <c r="A31" s="67" t="s">
        <v>489</v>
      </c>
      <c r="B31" s="413">
        <v>39</v>
      </c>
      <c r="C31" s="413">
        <v>25</v>
      </c>
      <c r="D31" s="222">
        <v>39</v>
      </c>
      <c r="E31" s="223">
        <v>1</v>
      </c>
      <c r="F31" s="222">
        <v>3</v>
      </c>
      <c r="G31" s="222"/>
      <c r="H31" s="224">
        <v>27</v>
      </c>
      <c r="I31" s="224">
        <v>32</v>
      </c>
      <c r="J31" s="1528">
        <v>127</v>
      </c>
      <c r="K31" s="237">
        <v>68.208333333333343</v>
      </c>
      <c r="L31" s="222">
        <v>68</v>
      </c>
      <c r="M31" s="222">
        <v>220</v>
      </c>
      <c r="N31" s="222">
        <v>79</v>
      </c>
      <c r="O31" s="224">
        <v>367</v>
      </c>
      <c r="P31" s="238">
        <v>435.20833333333297</v>
      </c>
      <c r="Q31" s="244">
        <v>0.15708665195278765</v>
      </c>
    </row>
    <row r="32" spans="1:17" ht="12" customHeight="1">
      <c r="A32" s="68" t="s">
        <v>490</v>
      </c>
      <c r="B32" s="413">
        <v>204</v>
      </c>
      <c r="C32" s="413">
        <v>102</v>
      </c>
      <c r="D32" s="222">
        <v>55</v>
      </c>
      <c r="E32" s="223">
        <v>21</v>
      </c>
      <c r="F32" s="222">
        <v>16</v>
      </c>
      <c r="G32" s="222">
        <v>3</v>
      </c>
      <c r="H32" s="224">
        <v>41</v>
      </c>
      <c r="I32" s="224">
        <v>6</v>
      </c>
      <c r="J32" s="1528">
        <v>244</v>
      </c>
      <c r="K32" s="237">
        <v>112.125</v>
      </c>
      <c r="L32" s="222">
        <v>206</v>
      </c>
      <c r="M32" s="222">
        <v>470</v>
      </c>
      <c r="N32" s="222">
        <v>181</v>
      </c>
      <c r="O32" s="228">
        <v>857</v>
      </c>
      <c r="P32" s="238">
        <v>969.125</v>
      </c>
      <c r="Q32" s="244">
        <v>0.1156971494905198</v>
      </c>
    </row>
    <row r="33" spans="1:17" ht="12" customHeight="1">
      <c r="A33" s="68" t="s">
        <v>491</v>
      </c>
      <c r="B33" s="413">
        <v>1</v>
      </c>
      <c r="C33" s="413">
        <v>0</v>
      </c>
      <c r="D33" s="222">
        <v>3</v>
      </c>
      <c r="E33" s="223">
        <v>0</v>
      </c>
      <c r="F33" s="222"/>
      <c r="G33" s="222"/>
      <c r="H33" s="224">
        <v>0</v>
      </c>
      <c r="I33" s="224">
        <v>0</v>
      </c>
      <c r="J33" s="1528">
        <v>3</v>
      </c>
      <c r="K33" s="237">
        <v>3</v>
      </c>
      <c r="L33" s="222">
        <v>9</v>
      </c>
      <c r="M33" s="222">
        <v>17</v>
      </c>
      <c r="N33" s="222">
        <v>3</v>
      </c>
      <c r="O33" s="228">
        <v>29</v>
      </c>
      <c r="P33" s="238">
        <v>32</v>
      </c>
      <c r="Q33" s="244">
        <v>9.375E-2</v>
      </c>
    </row>
    <row r="34" spans="1:17" ht="12" customHeight="1">
      <c r="A34" s="68" t="s">
        <v>492</v>
      </c>
      <c r="B34" s="414">
        <v>0</v>
      </c>
      <c r="C34" s="414">
        <v>0</v>
      </c>
      <c r="D34" s="222">
        <v>3</v>
      </c>
      <c r="E34" s="223">
        <v>2</v>
      </c>
      <c r="F34" s="222">
        <v>1</v>
      </c>
      <c r="G34" s="222">
        <v>1</v>
      </c>
      <c r="H34" s="224">
        <v>0</v>
      </c>
      <c r="I34" s="224">
        <v>1</v>
      </c>
      <c r="J34" s="1528">
        <v>8</v>
      </c>
      <c r="K34" s="237">
        <v>5.5</v>
      </c>
      <c r="L34" s="222">
        <v>10</v>
      </c>
      <c r="M34" s="222">
        <v>19</v>
      </c>
      <c r="N34" s="222">
        <v>13</v>
      </c>
      <c r="O34" s="228">
        <v>42</v>
      </c>
      <c r="P34" s="238">
        <v>47.5</v>
      </c>
      <c r="Q34" s="244">
        <v>0.11578947368421053</v>
      </c>
    </row>
    <row r="35" spans="1:17" ht="12" customHeight="1">
      <c r="A35" s="82" t="s">
        <v>493</v>
      </c>
      <c r="B35" s="415">
        <v>244</v>
      </c>
      <c r="C35" s="415">
        <v>127</v>
      </c>
      <c r="D35" s="225">
        <v>100</v>
      </c>
      <c r="E35" s="225">
        <v>24</v>
      </c>
      <c r="F35" s="225">
        <v>20</v>
      </c>
      <c r="G35" s="225">
        <v>4</v>
      </c>
      <c r="H35" s="225">
        <v>68</v>
      </c>
      <c r="I35" s="225">
        <v>39</v>
      </c>
      <c r="J35" s="1526">
        <v>382</v>
      </c>
      <c r="K35" s="239">
        <v>188.83333333333334</v>
      </c>
      <c r="L35" s="225">
        <v>293</v>
      </c>
      <c r="M35" s="225">
        <v>726</v>
      </c>
      <c r="N35" s="225">
        <v>276</v>
      </c>
      <c r="O35" s="225">
        <v>1295</v>
      </c>
      <c r="P35" s="232">
        <v>1483.8333333333333</v>
      </c>
      <c r="Q35" s="245">
        <v>0.12734629650443971</v>
      </c>
    </row>
    <row r="36" spans="1:17" ht="12" customHeight="1">
      <c r="A36" s="67" t="s">
        <v>494</v>
      </c>
      <c r="B36" s="414">
        <v>28</v>
      </c>
      <c r="C36" s="414">
        <v>18</v>
      </c>
      <c r="D36" s="222">
        <v>20</v>
      </c>
      <c r="E36" s="223">
        <v>0</v>
      </c>
      <c r="F36" s="222">
        <v>3</v>
      </c>
      <c r="G36" s="222"/>
      <c r="H36" s="224">
        <v>9</v>
      </c>
      <c r="I36" s="224">
        <v>22</v>
      </c>
      <c r="J36" s="1528">
        <v>72</v>
      </c>
      <c r="K36" s="237">
        <v>35.625</v>
      </c>
      <c r="L36" s="222">
        <v>45</v>
      </c>
      <c r="M36" s="222">
        <v>122</v>
      </c>
      <c r="N36" s="222">
        <v>75</v>
      </c>
      <c r="O36" s="224">
        <v>242</v>
      </c>
      <c r="P36" s="238">
        <v>277.625</v>
      </c>
      <c r="Q36" s="244">
        <v>0.12832057631697433</v>
      </c>
    </row>
    <row r="37" spans="1:17" ht="12" customHeight="1">
      <c r="A37" s="82" t="s">
        <v>495</v>
      </c>
      <c r="B37" s="415">
        <v>28</v>
      </c>
      <c r="C37" s="415">
        <v>18</v>
      </c>
      <c r="D37" s="225">
        <v>20</v>
      </c>
      <c r="E37" s="225">
        <v>0</v>
      </c>
      <c r="F37" s="225">
        <v>3</v>
      </c>
      <c r="G37" s="225">
        <v>0</v>
      </c>
      <c r="H37" s="225">
        <v>9</v>
      </c>
      <c r="I37" s="225">
        <v>22</v>
      </c>
      <c r="J37" s="1526">
        <v>72</v>
      </c>
      <c r="K37" s="239">
        <v>35.625</v>
      </c>
      <c r="L37" s="225">
        <v>45</v>
      </c>
      <c r="M37" s="225">
        <v>122</v>
      </c>
      <c r="N37" s="225">
        <v>75</v>
      </c>
      <c r="O37" s="225">
        <v>242</v>
      </c>
      <c r="P37" s="232">
        <v>277.625</v>
      </c>
      <c r="Q37" s="245">
        <v>0.12832057631697433</v>
      </c>
    </row>
    <row r="38" spans="1:17" ht="12" customHeight="1">
      <c r="A38" s="67" t="s">
        <v>496</v>
      </c>
      <c r="B38" s="222">
        <v>72</v>
      </c>
      <c r="C38" s="222">
        <v>54</v>
      </c>
      <c r="D38" s="222">
        <v>84</v>
      </c>
      <c r="E38" s="223">
        <v>6</v>
      </c>
      <c r="F38" s="222">
        <v>9</v>
      </c>
      <c r="G38" s="222">
        <v>6</v>
      </c>
      <c r="H38" s="224">
        <v>28</v>
      </c>
      <c r="I38" s="224">
        <v>47</v>
      </c>
      <c r="J38" s="1528">
        <v>234</v>
      </c>
      <c r="K38" s="237">
        <v>133</v>
      </c>
      <c r="L38" s="222">
        <v>215</v>
      </c>
      <c r="M38" s="222">
        <v>429</v>
      </c>
      <c r="N38" s="222">
        <v>79</v>
      </c>
      <c r="O38" s="224">
        <v>723</v>
      </c>
      <c r="P38" s="238">
        <v>856</v>
      </c>
      <c r="Q38" s="244">
        <v>0.15555555555555556</v>
      </c>
    </row>
    <row r="39" spans="1:17" ht="12" customHeight="1">
      <c r="A39" s="68" t="s">
        <v>722</v>
      </c>
      <c r="B39" s="222">
        <v>95</v>
      </c>
      <c r="C39" s="222">
        <v>95</v>
      </c>
      <c r="D39" s="222">
        <v>138</v>
      </c>
      <c r="E39" s="223">
        <v>27</v>
      </c>
      <c r="F39" s="222">
        <v>7</v>
      </c>
      <c r="G39" s="222">
        <v>3</v>
      </c>
      <c r="H39" s="224">
        <v>56</v>
      </c>
      <c r="I39" s="224">
        <v>61</v>
      </c>
      <c r="J39" s="1528">
        <v>387</v>
      </c>
      <c r="K39" s="237">
        <v>183.16666666666669</v>
      </c>
      <c r="L39" s="222">
        <v>188</v>
      </c>
      <c r="M39" s="222">
        <v>461</v>
      </c>
      <c r="N39" s="222">
        <v>362</v>
      </c>
      <c r="O39" s="228">
        <v>1011</v>
      </c>
      <c r="P39" s="238">
        <v>1194.1666666666667</v>
      </c>
      <c r="Q39" s="244">
        <v>0.15338450802512213</v>
      </c>
    </row>
    <row r="40" spans="1:17" ht="12" customHeight="1">
      <c r="A40" s="68" t="s">
        <v>497</v>
      </c>
      <c r="B40" s="222">
        <v>57</v>
      </c>
      <c r="C40" s="222">
        <v>37</v>
      </c>
      <c r="D40" s="222">
        <v>50</v>
      </c>
      <c r="E40" s="223">
        <v>4</v>
      </c>
      <c r="F40" s="222">
        <v>9</v>
      </c>
      <c r="G40" s="222"/>
      <c r="H40" s="224">
        <v>57</v>
      </c>
      <c r="I40" s="224">
        <v>77</v>
      </c>
      <c r="J40" s="1528">
        <v>234</v>
      </c>
      <c r="K40" s="237">
        <v>111.95833333333334</v>
      </c>
      <c r="L40" s="222">
        <v>172</v>
      </c>
      <c r="M40" s="222">
        <v>486</v>
      </c>
      <c r="N40" s="222">
        <v>172</v>
      </c>
      <c r="O40" s="228">
        <v>830</v>
      </c>
      <c r="P40" s="238">
        <v>941.95833333333337</v>
      </c>
      <c r="Q40" s="244">
        <v>0.11885699119741673</v>
      </c>
    </row>
    <row r="41" spans="1:17" ht="12" customHeight="1">
      <c r="A41" s="68" t="s">
        <v>498</v>
      </c>
      <c r="B41" s="222">
        <v>92</v>
      </c>
      <c r="C41" s="222">
        <v>57</v>
      </c>
      <c r="D41" s="222">
        <v>54</v>
      </c>
      <c r="E41" s="223">
        <v>5</v>
      </c>
      <c r="F41" s="222">
        <v>4</v>
      </c>
      <c r="G41" s="222">
        <v>1</v>
      </c>
      <c r="H41" s="224">
        <v>19</v>
      </c>
      <c r="I41" s="224">
        <v>70</v>
      </c>
      <c r="J41" s="1528">
        <v>210</v>
      </c>
      <c r="K41" s="237">
        <v>107.375</v>
      </c>
      <c r="L41" s="222">
        <v>90</v>
      </c>
      <c r="M41" s="222">
        <v>205</v>
      </c>
      <c r="N41" s="222">
        <v>100</v>
      </c>
      <c r="O41" s="228">
        <v>395</v>
      </c>
      <c r="P41" s="238">
        <v>502.375</v>
      </c>
      <c r="Q41" s="244">
        <v>0.21373475989052004</v>
      </c>
    </row>
    <row r="42" spans="1:17" ht="12" customHeight="1">
      <c r="A42" s="68" t="s">
        <v>499</v>
      </c>
      <c r="B42" s="222">
        <v>81</v>
      </c>
      <c r="C42" s="222">
        <v>60</v>
      </c>
      <c r="D42" s="222">
        <v>11</v>
      </c>
      <c r="E42" s="223">
        <v>0</v>
      </c>
      <c r="F42" s="222">
        <v>1</v>
      </c>
      <c r="G42" s="222"/>
      <c r="H42" s="224">
        <v>19</v>
      </c>
      <c r="I42" s="224">
        <v>3</v>
      </c>
      <c r="J42" s="1528">
        <v>94</v>
      </c>
      <c r="K42" s="237">
        <v>34.875</v>
      </c>
      <c r="L42" s="222">
        <v>63</v>
      </c>
      <c r="M42" s="222">
        <v>76</v>
      </c>
      <c r="N42" s="222">
        <v>50</v>
      </c>
      <c r="O42" s="228">
        <v>189</v>
      </c>
      <c r="P42" s="238">
        <v>223.875</v>
      </c>
      <c r="Q42" s="244">
        <v>0.15577889447236182</v>
      </c>
    </row>
    <row r="43" spans="1:17" ht="12" customHeight="1">
      <c r="A43" s="68" t="s">
        <v>500</v>
      </c>
      <c r="B43" s="222">
        <v>0</v>
      </c>
      <c r="C43" s="222">
        <v>0</v>
      </c>
      <c r="D43" s="222">
        <v>0</v>
      </c>
      <c r="E43" s="223">
        <v>0</v>
      </c>
      <c r="F43" s="222"/>
      <c r="G43" s="222"/>
      <c r="H43" s="224">
        <v>0</v>
      </c>
      <c r="I43" s="224">
        <v>2</v>
      </c>
      <c r="J43" s="1528">
        <v>2</v>
      </c>
      <c r="K43" s="237">
        <v>1</v>
      </c>
      <c r="L43" s="222">
        <v>3</v>
      </c>
      <c r="M43" s="222">
        <v>4</v>
      </c>
      <c r="N43" s="222">
        <v>3</v>
      </c>
      <c r="O43" s="228">
        <v>10</v>
      </c>
      <c r="P43" s="238">
        <v>11</v>
      </c>
      <c r="Q43" s="244">
        <v>9.0909090909090912E-2</v>
      </c>
    </row>
    <row r="44" spans="1:17" ht="12" customHeight="1">
      <c r="A44" s="68" t="s">
        <v>153</v>
      </c>
      <c r="B44" s="222">
        <v>3</v>
      </c>
      <c r="C44" s="222">
        <v>0</v>
      </c>
      <c r="D44" s="222">
        <v>4</v>
      </c>
      <c r="E44" s="223">
        <v>3</v>
      </c>
      <c r="F44" s="222"/>
      <c r="G44" s="222"/>
      <c r="H44" s="224">
        <v>0</v>
      </c>
      <c r="I44" s="224">
        <v>1</v>
      </c>
      <c r="J44" s="1528">
        <v>8</v>
      </c>
      <c r="K44" s="237">
        <v>5.5</v>
      </c>
      <c r="L44" s="222">
        <v>10</v>
      </c>
      <c r="M44" s="222">
        <v>25</v>
      </c>
      <c r="N44" s="222">
        <v>12</v>
      </c>
      <c r="O44" s="228">
        <v>47</v>
      </c>
      <c r="P44" s="238">
        <v>52.5</v>
      </c>
      <c r="Q44" s="244">
        <v>0.10476190476190476</v>
      </c>
    </row>
    <row r="45" spans="1:17" ht="12" customHeight="1">
      <c r="A45" s="82" t="s">
        <v>502</v>
      </c>
      <c r="B45" s="225">
        <v>400</v>
      </c>
      <c r="C45" s="225">
        <v>303</v>
      </c>
      <c r="D45" s="225">
        <v>341</v>
      </c>
      <c r="E45" s="225">
        <v>45</v>
      </c>
      <c r="F45" s="225">
        <v>30</v>
      </c>
      <c r="G45" s="225">
        <v>10</v>
      </c>
      <c r="H45" s="225">
        <v>179</v>
      </c>
      <c r="I45" s="225">
        <v>261</v>
      </c>
      <c r="J45" s="1526">
        <v>1169</v>
      </c>
      <c r="K45" s="239">
        <v>576.875</v>
      </c>
      <c r="L45" s="225">
        <v>741</v>
      </c>
      <c r="M45" s="225">
        <v>1686</v>
      </c>
      <c r="N45" s="225">
        <v>778</v>
      </c>
      <c r="O45" s="225">
        <v>3205</v>
      </c>
      <c r="P45" s="232">
        <v>3781.875</v>
      </c>
      <c r="Q45" s="245">
        <v>0.15257711508579364</v>
      </c>
    </row>
    <row r="46" spans="1:17" ht="12" customHeight="1">
      <c r="A46" s="67" t="s">
        <v>501</v>
      </c>
      <c r="B46" s="222">
        <v>126</v>
      </c>
      <c r="C46" s="222">
        <v>77</v>
      </c>
      <c r="D46" s="222">
        <v>68</v>
      </c>
      <c r="E46" s="223">
        <v>12</v>
      </c>
      <c r="F46" s="222">
        <v>23</v>
      </c>
      <c r="G46" s="222"/>
      <c r="H46" s="224">
        <v>22</v>
      </c>
      <c r="I46" s="224">
        <v>25</v>
      </c>
      <c r="J46" s="1528">
        <v>227</v>
      </c>
      <c r="K46" s="237">
        <v>121.41666666666667</v>
      </c>
      <c r="L46" s="222">
        <v>267</v>
      </c>
      <c r="M46" s="222">
        <v>557</v>
      </c>
      <c r="N46" s="222">
        <v>271</v>
      </c>
      <c r="O46" s="224">
        <v>1095</v>
      </c>
      <c r="P46" s="238">
        <v>1216.4166666666667</v>
      </c>
      <c r="Q46" s="244">
        <v>9.9815030485716244E-2</v>
      </c>
    </row>
    <row r="47" spans="1:17" ht="12" customHeight="1">
      <c r="A47" s="70" t="s">
        <v>937</v>
      </c>
      <c r="B47" s="714">
        <v>10</v>
      </c>
      <c r="C47" s="714">
        <v>1</v>
      </c>
      <c r="D47" s="714">
        <v>1</v>
      </c>
      <c r="E47" s="715">
        <v>0</v>
      </c>
      <c r="F47" s="714"/>
      <c r="G47" s="714"/>
      <c r="H47" s="716">
        <v>0</v>
      </c>
      <c r="I47" s="716">
        <v>1</v>
      </c>
      <c r="J47" s="1531">
        <v>3</v>
      </c>
      <c r="K47" s="717">
        <v>1.3333333333333333</v>
      </c>
      <c r="L47" s="714">
        <v>11</v>
      </c>
      <c r="M47" s="714">
        <v>13</v>
      </c>
      <c r="N47" s="714">
        <v>1</v>
      </c>
      <c r="O47" s="716">
        <v>25</v>
      </c>
      <c r="P47" s="718">
        <v>26.333333333333332</v>
      </c>
      <c r="Q47" s="719">
        <v>5.0632911392405063E-2</v>
      </c>
    </row>
    <row r="48" spans="1:17" ht="12" customHeight="1">
      <c r="A48" s="82" t="s">
        <v>503</v>
      </c>
      <c r="B48" s="225">
        <v>136</v>
      </c>
      <c r="C48" s="225">
        <v>78</v>
      </c>
      <c r="D48" s="225">
        <v>69</v>
      </c>
      <c r="E48" s="225">
        <v>12</v>
      </c>
      <c r="F48" s="225">
        <v>23</v>
      </c>
      <c r="G48" s="225">
        <v>0</v>
      </c>
      <c r="H48" s="225">
        <v>22</v>
      </c>
      <c r="I48" s="225">
        <v>26</v>
      </c>
      <c r="J48" s="225">
        <v>230</v>
      </c>
      <c r="K48" s="225">
        <v>122.75</v>
      </c>
      <c r="L48" s="225">
        <v>278</v>
      </c>
      <c r="M48" s="225">
        <v>570</v>
      </c>
      <c r="N48" s="225">
        <v>272</v>
      </c>
      <c r="O48" s="225">
        <v>1120</v>
      </c>
      <c r="P48" s="225">
        <v>1242.75</v>
      </c>
      <c r="Q48" s="245">
        <v>9.8772882719774691E-2</v>
      </c>
    </row>
    <row r="49" spans="1:17" ht="12" customHeight="1">
      <c r="A49" s="421" t="s">
        <v>1171</v>
      </c>
      <c r="B49" s="421"/>
      <c r="C49" s="421"/>
      <c r="D49" s="235"/>
      <c r="E49" s="235"/>
      <c r="F49" s="235"/>
      <c r="G49" s="235"/>
      <c r="H49" s="235"/>
      <c r="I49" s="235"/>
      <c r="J49" s="1114">
        <v>0</v>
      </c>
      <c r="K49" s="235">
        <v>0</v>
      </c>
      <c r="L49" s="420"/>
      <c r="M49" s="420"/>
      <c r="N49" s="420"/>
      <c r="O49" s="235"/>
      <c r="P49" s="243"/>
      <c r="Q49" s="248"/>
    </row>
    <row r="50" spans="1:17">
      <c r="A50" s="1887" t="s">
        <v>1390</v>
      </c>
      <c r="B50" s="1887"/>
      <c r="C50" s="1887"/>
      <c r="D50" s="1887"/>
      <c r="E50" s="1887"/>
      <c r="F50" s="1887"/>
      <c r="G50" s="1887"/>
      <c r="H50" s="1887"/>
      <c r="I50" s="1887"/>
      <c r="J50" s="1887"/>
      <c r="K50" s="1887"/>
      <c r="L50" s="1887"/>
      <c r="M50" s="1887"/>
      <c r="N50" s="1887"/>
      <c r="O50" s="1887"/>
      <c r="P50" s="1887"/>
      <c r="Q50" s="1887"/>
    </row>
    <row r="51" spans="1:17" ht="12" customHeight="1">
      <c r="A51" s="67" t="s">
        <v>759</v>
      </c>
      <c r="B51" s="222">
        <v>504</v>
      </c>
      <c r="C51" s="222">
        <v>238</v>
      </c>
      <c r="D51" s="222">
        <v>44</v>
      </c>
      <c r="E51" s="223">
        <v>5</v>
      </c>
      <c r="F51" s="222">
        <v>1</v>
      </c>
      <c r="G51" s="222"/>
      <c r="H51" s="224">
        <v>26</v>
      </c>
      <c r="I51" s="224">
        <v>32</v>
      </c>
      <c r="J51" s="1528">
        <v>346</v>
      </c>
      <c r="K51" s="237">
        <v>131.58333333333331</v>
      </c>
      <c r="L51" s="222">
        <v>290</v>
      </c>
      <c r="M51" s="222">
        <v>577</v>
      </c>
      <c r="N51" s="222">
        <v>254</v>
      </c>
      <c r="O51" s="224">
        <v>1121</v>
      </c>
      <c r="P51" s="238">
        <v>1252.5833333333333</v>
      </c>
      <c r="Q51" s="244">
        <v>0.10504956423391656</v>
      </c>
    </row>
    <row r="52" spans="1:17" ht="12" customHeight="1">
      <c r="A52" s="68" t="s">
        <v>505</v>
      </c>
      <c r="B52" s="222">
        <v>86</v>
      </c>
      <c r="C52" s="222">
        <v>49</v>
      </c>
      <c r="D52" s="222">
        <v>61</v>
      </c>
      <c r="E52" s="223">
        <v>18</v>
      </c>
      <c r="F52" s="222">
        <v>1</v>
      </c>
      <c r="G52" s="222"/>
      <c r="H52" s="224">
        <v>26</v>
      </c>
      <c r="I52" s="224">
        <v>41</v>
      </c>
      <c r="J52" s="1528">
        <v>196</v>
      </c>
      <c r="K52" s="237">
        <v>113.58333333333333</v>
      </c>
      <c r="L52" s="222">
        <v>115</v>
      </c>
      <c r="M52" s="222">
        <v>322</v>
      </c>
      <c r="N52" s="222">
        <v>123</v>
      </c>
      <c r="O52" s="228">
        <v>560</v>
      </c>
      <c r="P52" s="238">
        <v>673.58333333333337</v>
      </c>
      <c r="Q52" s="244">
        <v>0.16862551033032289</v>
      </c>
    </row>
    <row r="53" spans="1:17" ht="12" customHeight="1">
      <c r="A53" s="68" t="s">
        <v>506</v>
      </c>
      <c r="B53" s="222">
        <v>30</v>
      </c>
      <c r="C53" s="222">
        <v>21</v>
      </c>
      <c r="D53" s="222">
        <v>26</v>
      </c>
      <c r="E53" s="223">
        <v>5</v>
      </c>
      <c r="F53" s="222">
        <v>20</v>
      </c>
      <c r="G53" s="222">
        <v>2</v>
      </c>
      <c r="H53" s="224">
        <v>1</v>
      </c>
      <c r="I53" s="224">
        <v>11</v>
      </c>
      <c r="J53" s="1528">
        <v>86</v>
      </c>
      <c r="K53" s="237">
        <v>43.625</v>
      </c>
      <c r="L53" s="222">
        <v>62</v>
      </c>
      <c r="M53" s="222">
        <v>154</v>
      </c>
      <c r="N53" s="222">
        <v>57</v>
      </c>
      <c r="O53" s="228">
        <v>273</v>
      </c>
      <c r="P53" s="238">
        <v>316.625</v>
      </c>
      <c r="Q53" s="244">
        <v>0.13821782178217823</v>
      </c>
    </row>
    <row r="54" spans="1:17" ht="12" customHeight="1">
      <c r="A54" s="68" t="s">
        <v>919</v>
      </c>
      <c r="B54" s="222">
        <v>163</v>
      </c>
      <c r="C54" s="222">
        <v>72</v>
      </c>
      <c r="D54" s="222">
        <v>30</v>
      </c>
      <c r="E54" s="223">
        <v>0</v>
      </c>
      <c r="F54" s="222"/>
      <c r="G54" s="222"/>
      <c r="H54" s="224">
        <v>8</v>
      </c>
      <c r="I54" s="224">
        <v>14</v>
      </c>
      <c r="J54" s="1528">
        <v>124</v>
      </c>
      <c r="K54" s="237">
        <v>57.5</v>
      </c>
      <c r="L54" s="222">
        <v>142</v>
      </c>
      <c r="M54" s="222">
        <v>183</v>
      </c>
      <c r="N54" s="222">
        <v>69</v>
      </c>
      <c r="O54" s="228">
        <v>394</v>
      </c>
      <c r="P54" s="238">
        <v>451.5</v>
      </c>
      <c r="Q54" s="244">
        <v>0.1273532668881506</v>
      </c>
    </row>
    <row r="55" spans="1:17" ht="12" customHeight="1">
      <c r="A55" s="68" t="s">
        <v>508</v>
      </c>
      <c r="B55" s="222">
        <v>82</v>
      </c>
      <c r="C55" s="222">
        <v>42</v>
      </c>
      <c r="D55" s="222">
        <v>33</v>
      </c>
      <c r="E55" s="223">
        <v>3</v>
      </c>
      <c r="F55" s="222">
        <v>5</v>
      </c>
      <c r="G55" s="222"/>
      <c r="H55" s="224">
        <v>0</v>
      </c>
      <c r="I55" s="224">
        <v>23</v>
      </c>
      <c r="J55" s="1528">
        <v>106</v>
      </c>
      <c r="K55" s="237">
        <v>60.5</v>
      </c>
      <c r="L55" s="222">
        <v>113</v>
      </c>
      <c r="M55" s="222">
        <v>272</v>
      </c>
      <c r="N55" s="222">
        <v>135</v>
      </c>
      <c r="O55" s="228">
        <v>520</v>
      </c>
      <c r="P55" s="238">
        <v>580.5</v>
      </c>
      <c r="Q55" s="244">
        <v>0.10422049956933678</v>
      </c>
    </row>
    <row r="56" spans="1:17" ht="12" customHeight="1">
      <c r="A56" s="68" t="s">
        <v>509</v>
      </c>
      <c r="B56" s="222">
        <v>11</v>
      </c>
      <c r="C56" s="222">
        <v>4</v>
      </c>
      <c r="D56" s="222">
        <v>10</v>
      </c>
      <c r="E56" s="223">
        <v>0</v>
      </c>
      <c r="F56" s="222"/>
      <c r="G56" s="222">
        <v>1</v>
      </c>
      <c r="H56" s="224">
        <v>15</v>
      </c>
      <c r="I56" s="224">
        <v>5</v>
      </c>
      <c r="J56" s="1528">
        <v>35</v>
      </c>
      <c r="K56" s="237">
        <v>10.708333333333332</v>
      </c>
      <c r="L56" s="222">
        <v>12</v>
      </c>
      <c r="M56" s="222">
        <v>29</v>
      </c>
      <c r="N56" s="222">
        <v>9</v>
      </c>
      <c r="O56" s="228">
        <v>50</v>
      </c>
      <c r="P56" s="238">
        <v>60.708333333333329</v>
      </c>
      <c r="Q56" s="244">
        <v>0.17638984214138639</v>
      </c>
    </row>
    <row r="57" spans="1:17" ht="12" customHeight="1">
      <c r="A57" s="82" t="s">
        <v>510</v>
      </c>
      <c r="B57" s="225">
        <v>876</v>
      </c>
      <c r="C57" s="225">
        <v>426</v>
      </c>
      <c r="D57" s="225">
        <v>204</v>
      </c>
      <c r="E57" s="225">
        <v>31</v>
      </c>
      <c r="F57" s="225">
        <v>27</v>
      </c>
      <c r="G57" s="225">
        <v>3</v>
      </c>
      <c r="H57" s="225">
        <v>76</v>
      </c>
      <c r="I57" s="225">
        <v>126</v>
      </c>
      <c r="J57" s="1526">
        <v>893</v>
      </c>
      <c r="K57" s="239">
        <v>417.5</v>
      </c>
      <c r="L57" s="225">
        <v>734</v>
      </c>
      <c r="M57" s="225">
        <v>1537</v>
      </c>
      <c r="N57" s="225">
        <v>647</v>
      </c>
      <c r="O57" s="225">
        <v>2918</v>
      </c>
      <c r="P57" s="232">
        <v>3335.5</v>
      </c>
      <c r="Q57" s="245">
        <v>0.12520617783775678</v>
      </c>
    </row>
    <row r="58" spans="1:17" ht="12" customHeight="1">
      <c r="A58" s="67" t="s">
        <v>507</v>
      </c>
      <c r="B58" s="222">
        <v>21</v>
      </c>
      <c r="C58" s="222">
        <v>0</v>
      </c>
      <c r="D58" s="222">
        <v>40</v>
      </c>
      <c r="E58" s="223">
        <v>1</v>
      </c>
      <c r="F58" s="222">
        <v>1</v>
      </c>
      <c r="G58" s="222"/>
      <c r="H58" s="224">
        <v>13</v>
      </c>
      <c r="I58" s="224">
        <v>12</v>
      </c>
      <c r="J58" s="1528">
        <v>67</v>
      </c>
      <c r="K58" s="237">
        <v>39.625</v>
      </c>
      <c r="L58" s="222">
        <v>85</v>
      </c>
      <c r="M58" s="222">
        <v>224</v>
      </c>
      <c r="N58" s="222">
        <v>109</v>
      </c>
      <c r="O58" s="224">
        <v>418</v>
      </c>
      <c r="P58" s="238">
        <v>457.625</v>
      </c>
      <c r="Q58" s="244">
        <v>8.6588363835017751E-2</v>
      </c>
    </row>
    <row r="59" spans="1:17" ht="12" customHeight="1">
      <c r="A59" s="82" t="s">
        <v>584</v>
      </c>
      <c r="B59" s="225">
        <v>21</v>
      </c>
      <c r="C59" s="225">
        <v>0</v>
      </c>
      <c r="D59" s="225">
        <v>40</v>
      </c>
      <c r="E59" s="225">
        <v>1</v>
      </c>
      <c r="F59" s="225">
        <v>1</v>
      </c>
      <c r="G59" s="225">
        <v>0</v>
      </c>
      <c r="H59" s="225">
        <v>13</v>
      </c>
      <c r="I59" s="225">
        <v>12</v>
      </c>
      <c r="J59" s="1526">
        <v>67</v>
      </c>
      <c r="K59" s="239">
        <v>39.625</v>
      </c>
      <c r="L59" s="225">
        <v>85</v>
      </c>
      <c r="M59" s="225">
        <v>224</v>
      </c>
      <c r="N59" s="225">
        <v>109</v>
      </c>
      <c r="O59" s="225">
        <v>418</v>
      </c>
      <c r="P59" s="232">
        <v>457.625</v>
      </c>
      <c r="Q59" s="245">
        <v>8.6588363835017751E-2</v>
      </c>
    </row>
    <row r="60" spans="1:17" ht="12" customHeight="1">
      <c r="A60" s="67" t="s">
        <v>585</v>
      </c>
      <c r="B60" s="222">
        <v>249</v>
      </c>
      <c r="C60" s="222">
        <v>113</v>
      </c>
      <c r="D60" s="222">
        <v>84</v>
      </c>
      <c r="E60" s="223">
        <v>6</v>
      </c>
      <c r="F60" s="222">
        <v>3</v>
      </c>
      <c r="G60" s="222"/>
      <c r="H60" s="224">
        <v>39</v>
      </c>
      <c r="I60" s="224">
        <v>53</v>
      </c>
      <c r="J60" s="1528">
        <v>298</v>
      </c>
      <c r="K60" s="237">
        <v>144.54166666666666</v>
      </c>
      <c r="L60" s="222">
        <v>343</v>
      </c>
      <c r="M60" s="222">
        <v>676</v>
      </c>
      <c r="N60" s="222">
        <v>182</v>
      </c>
      <c r="O60" s="224">
        <v>1201</v>
      </c>
      <c r="P60" s="238">
        <v>1345.5416666666667</v>
      </c>
      <c r="Q60" s="244">
        <v>0.10742266125785772</v>
      </c>
    </row>
    <row r="61" spans="1:17" ht="12" customHeight="1">
      <c r="A61" s="68" t="s">
        <v>586</v>
      </c>
      <c r="B61" s="222">
        <v>97</v>
      </c>
      <c r="C61" s="222">
        <v>23</v>
      </c>
      <c r="D61" s="222">
        <v>58</v>
      </c>
      <c r="E61" s="223">
        <v>8</v>
      </c>
      <c r="F61" s="222">
        <v>2</v>
      </c>
      <c r="G61" s="222"/>
      <c r="H61" s="224">
        <v>8</v>
      </c>
      <c r="I61" s="224">
        <v>36</v>
      </c>
      <c r="J61" s="1528">
        <v>135</v>
      </c>
      <c r="K61" s="237">
        <v>76.166666666666657</v>
      </c>
      <c r="L61" s="222">
        <v>104</v>
      </c>
      <c r="M61" s="222">
        <v>249</v>
      </c>
      <c r="N61" s="222">
        <v>86</v>
      </c>
      <c r="O61" s="228">
        <v>439</v>
      </c>
      <c r="P61" s="238">
        <v>515.16666666666663</v>
      </c>
      <c r="Q61" s="244">
        <v>0.14784859268845033</v>
      </c>
    </row>
    <row r="62" spans="1:17" ht="12" customHeight="1">
      <c r="A62" s="68" t="s">
        <v>587</v>
      </c>
      <c r="B62" s="222">
        <v>42</v>
      </c>
      <c r="C62" s="222">
        <v>26</v>
      </c>
      <c r="D62" s="222">
        <v>66</v>
      </c>
      <c r="E62" s="223">
        <v>39</v>
      </c>
      <c r="F62" s="222">
        <v>26</v>
      </c>
      <c r="G62" s="222">
        <v>7</v>
      </c>
      <c r="H62" s="224">
        <v>8</v>
      </c>
      <c r="I62" s="224">
        <v>36</v>
      </c>
      <c r="J62" s="1528">
        <v>208</v>
      </c>
      <c r="K62" s="237">
        <v>117.16666666666666</v>
      </c>
      <c r="L62" s="222">
        <v>145</v>
      </c>
      <c r="M62" s="222">
        <v>391</v>
      </c>
      <c r="N62" s="222">
        <v>86</v>
      </c>
      <c r="O62" s="228">
        <v>622</v>
      </c>
      <c r="P62" s="238">
        <v>739.16666666666663</v>
      </c>
      <c r="Q62" s="244">
        <v>0.15851183765501692</v>
      </c>
    </row>
    <row r="63" spans="1:17" ht="12" customHeight="1">
      <c r="A63" s="68" t="s">
        <v>588</v>
      </c>
      <c r="B63" s="222">
        <v>31</v>
      </c>
      <c r="C63" s="222">
        <v>11</v>
      </c>
      <c r="D63" s="222">
        <v>40</v>
      </c>
      <c r="E63" s="223">
        <v>23</v>
      </c>
      <c r="F63" s="222">
        <v>3</v>
      </c>
      <c r="G63" s="222"/>
      <c r="H63" s="224">
        <v>22</v>
      </c>
      <c r="I63" s="224">
        <v>16</v>
      </c>
      <c r="J63" s="1528">
        <v>115</v>
      </c>
      <c r="K63" s="237">
        <v>74.416666666666657</v>
      </c>
      <c r="L63" s="222">
        <v>99</v>
      </c>
      <c r="M63" s="222">
        <v>309</v>
      </c>
      <c r="N63" s="222">
        <v>217</v>
      </c>
      <c r="O63" s="228">
        <v>625</v>
      </c>
      <c r="P63" s="238">
        <v>699.41666666666663</v>
      </c>
      <c r="Q63" s="244">
        <v>0.10639818896699629</v>
      </c>
    </row>
    <row r="64" spans="1:17" ht="12" customHeight="1">
      <c r="A64" s="68" t="s">
        <v>589</v>
      </c>
      <c r="B64" s="222">
        <v>37</v>
      </c>
      <c r="C64" s="222">
        <v>10</v>
      </c>
      <c r="D64" s="222">
        <v>30</v>
      </c>
      <c r="E64" s="223">
        <v>1</v>
      </c>
      <c r="F64" s="222">
        <v>4</v>
      </c>
      <c r="G64" s="222"/>
      <c r="H64" s="224">
        <v>23</v>
      </c>
      <c r="I64" s="224">
        <v>32</v>
      </c>
      <c r="J64" s="1528">
        <v>100</v>
      </c>
      <c r="K64" s="237">
        <v>54.208333333333336</v>
      </c>
      <c r="L64" s="222">
        <v>70</v>
      </c>
      <c r="M64" s="222">
        <v>228</v>
      </c>
      <c r="N64" s="222">
        <v>126</v>
      </c>
      <c r="O64" s="228">
        <v>424</v>
      </c>
      <c r="P64" s="238">
        <v>478.20833333333331</v>
      </c>
      <c r="Q64" s="244">
        <v>0.11335714908077024</v>
      </c>
    </row>
    <row r="65" spans="1:17" ht="12" customHeight="1">
      <c r="A65" s="68" t="s">
        <v>590</v>
      </c>
      <c r="B65" s="222">
        <v>25</v>
      </c>
      <c r="C65" s="222">
        <v>12</v>
      </c>
      <c r="D65" s="222">
        <v>34</v>
      </c>
      <c r="E65" s="223">
        <v>11</v>
      </c>
      <c r="F65" s="222">
        <v>13</v>
      </c>
      <c r="G65" s="222"/>
      <c r="H65" s="224">
        <v>6</v>
      </c>
      <c r="I65" s="224">
        <v>38</v>
      </c>
      <c r="J65" s="1528">
        <v>114</v>
      </c>
      <c r="K65" s="237">
        <v>61.75</v>
      </c>
      <c r="L65" s="222">
        <v>98</v>
      </c>
      <c r="M65" s="222">
        <v>284</v>
      </c>
      <c r="N65" s="222">
        <v>146</v>
      </c>
      <c r="O65" s="228">
        <v>528</v>
      </c>
      <c r="P65" s="238">
        <v>589.75</v>
      </c>
      <c r="Q65" s="244">
        <v>0.10470538363713437</v>
      </c>
    </row>
    <row r="66" spans="1:17" ht="12" customHeight="1">
      <c r="A66" s="68" t="s">
        <v>591</v>
      </c>
      <c r="B66" s="222">
        <v>15</v>
      </c>
      <c r="C66" s="222">
        <v>6</v>
      </c>
      <c r="D66" s="222">
        <v>7</v>
      </c>
      <c r="E66" s="223">
        <v>2</v>
      </c>
      <c r="F66" s="222"/>
      <c r="G66" s="222"/>
      <c r="H66" s="224">
        <v>18</v>
      </c>
      <c r="I66" s="224">
        <v>2</v>
      </c>
      <c r="J66" s="1528">
        <v>35</v>
      </c>
      <c r="K66" s="237">
        <v>13.75</v>
      </c>
      <c r="L66" s="222">
        <v>31</v>
      </c>
      <c r="M66" s="222">
        <v>45</v>
      </c>
      <c r="N66" s="222">
        <v>14</v>
      </c>
      <c r="O66" s="228">
        <v>90</v>
      </c>
      <c r="P66" s="238">
        <v>103.75</v>
      </c>
      <c r="Q66" s="244">
        <v>0.13253012048192772</v>
      </c>
    </row>
    <row r="67" spans="1:17" ht="12" customHeight="1">
      <c r="A67" s="68" t="s">
        <v>592</v>
      </c>
      <c r="B67" s="222">
        <v>10</v>
      </c>
      <c r="C67" s="222">
        <v>2</v>
      </c>
      <c r="D67" s="222">
        <v>1</v>
      </c>
      <c r="E67" s="223">
        <v>2</v>
      </c>
      <c r="F67" s="222"/>
      <c r="G67" s="222"/>
      <c r="H67" s="224">
        <v>0</v>
      </c>
      <c r="I67" s="224">
        <v>2</v>
      </c>
      <c r="J67" s="1528">
        <v>7</v>
      </c>
      <c r="K67" s="237">
        <v>4.6666666666666661</v>
      </c>
      <c r="L67" s="222">
        <v>9</v>
      </c>
      <c r="M67" s="222">
        <v>19</v>
      </c>
      <c r="N67" s="222">
        <v>5</v>
      </c>
      <c r="O67" s="228">
        <v>33</v>
      </c>
      <c r="P67" s="238">
        <v>37.666666666666664</v>
      </c>
      <c r="Q67" s="244">
        <v>0.12389380530973451</v>
      </c>
    </row>
    <row r="68" spans="1:17" ht="12" customHeight="1">
      <c r="A68" s="68" t="s">
        <v>594</v>
      </c>
      <c r="B68" s="222">
        <v>0</v>
      </c>
      <c r="C68" s="222">
        <v>0</v>
      </c>
      <c r="D68" s="222">
        <v>10</v>
      </c>
      <c r="E68" s="223">
        <v>0</v>
      </c>
      <c r="F68" s="222"/>
      <c r="G68" s="222">
        <v>1</v>
      </c>
      <c r="H68" s="224">
        <v>0</v>
      </c>
      <c r="I68" s="224">
        <v>4</v>
      </c>
      <c r="J68" s="1528">
        <v>15</v>
      </c>
      <c r="K68" s="237">
        <v>7.5</v>
      </c>
      <c r="L68" s="222">
        <v>5</v>
      </c>
      <c r="M68" s="222">
        <v>15</v>
      </c>
      <c r="N68" s="222">
        <v>6</v>
      </c>
      <c r="O68" s="228">
        <v>26</v>
      </c>
      <c r="P68" s="238">
        <v>33.5</v>
      </c>
      <c r="Q68" s="244">
        <v>0.22388059701492538</v>
      </c>
    </row>
    <row r="69" spans="1:17" ht="12" customHeight="1">
      <c r="A69" s="68" t="s">
        <v>595</v>
      </c>
      <c r="B69" s="222">
        <v>8</v>
      </c>
      <c r="C69" s="222">
        <v>4</v>
      </c>
      <c r="D69" s="222">
        <v>0</v>
      </c>
      <c r="E69" s="223">
        <v>0</v>
      </c>
      <c r="F69" s="222"/>
      <c r="G69" s="222"/>
      <c r="H69" s="224">
        <v>0</v>
      </c>
      <c r="I69" s="224">
        <v>5</v>
      </c>
      <c r="J69" s="1528">
        <v>9</v>
      </c>
      <c r="K69" s="237">
        <v>3.833333333333333</v>
      </c>
      <c r="L69" s="222">
        <v>13</v>
      </c>
      <c r="M69" s="222">
        <v>24</v>
      </c>
      <c r="N69" s="222">
        <v>9</v>
      </c>
      <c r="O69" s="228">
        <v>46</v>
      </c>
      <c r="P69" s="238">
        <v>49.833333333333336</v>
      </c>
      <c r="Q69" s="244">
        <v>7.6923076923076913E-2</v>
      </c>
    </row>
    <row r="70" spans="1:17" ht="12" customHeight="1">
      <c r="A70" s="82" t="s">
        <v>596</v>
      </c>
      <c r="B70" s="225">
        <v>514</v>
      </c>
      <c r="C70" s="225">
        <v>207</v>
      </c>
      <c r="D70" s="225">
        <v>330</v>
      </c>
      <c r="E70" s="225">
        <v>92</v>
      </c>
      <c r="F70" s="225">
        <v>51</v>
      </c>
      <c r="G70" s="225">
        <v>8</v>
      </c>
      <c r="H70" s="225">
        <v>124</v>
      </c>
      <c r="I70" s="225">
        <v>224</v>
      </c>
      <c r="J70" s="1526">
        <v>1036</v>
      </c>
      <c r="K70" s="239">
        <v>558</v>
      </c>
      <c r="L70" s="225">
        <v>917</v>
      </c>
      <c r="M70" s="225">
        <v>2240</v>
      </c>
      <c r="N70" s="225">
        <v>877</v>
      </c>
      <c r="O70" s="225">
        <v>4034</v>
      </c>
      <c r="P70" s="232">
        <v>4592</v>
      </c>
      <c r="Q70" s="245">
        <v>0.12151567944250871</v>
      </c>
    </row>
    <row r="71" spans="1:17" ht="12" customHeight="1">
      <c r="A71" s="67" t="s">
        <v>761</v>
      </c>
      <c r="B71" s="222">
        <v>65</v>
      </c>
      <c r="C71" s="222">
        <v>43</v>
      </c>
      <c r="D71" s="222">
        <v>57</v>
      </c>
      <c r="E71" s="223">
        <v>8</v>
      </c>
      <c r="F71" s="222">
        <v>7</v>
      </c>
      <c r="G71" s="222"/>
      <c r="H71" s="224">
        <v>28</v>
      </c>
      <c r="I71" s="224">
        <v>12</v>
      </c>
      <c r="J71" s="1528">
        <v>155</v>
      </c>
      <c r="K71" s="237">
        <v>79.333333333333343</v>
      </c>
      <c r="L71" s="222">
        <v>147</v>
      </c>
      <c r="M71" s="222">
        <v>343</v>
      </c>
      <c r="N71" s="222">
        <v>166</v>
      </c>
      <c r="O71" s="224">
        <v>656</v>
      </c>
      <c r="P71" s="238">
        <v>735.33333333333337</v>
      </c>
      <c r="Q71" s="244">
        <v>0.10788757932910245</v>
      </c>
    </row>
    <row r="72" spans="1:17" ht="12" customHeight="1">
      <c r="A72" s="68" t="s">
        <v>707</v>
      </c>
      <c r="B72" s="222">
        <v>2</v>
      </c>
      <c r="C72" s="222">
        <v>0</v>
      </c>
      <c r="D72" s="222">
        <v>1</v>
      </c>
      <c r="E72" s="223">
        <v>0</v>
      </c>
      <c r="F72" s="222"/>
      <c r="G72" s="222"/>
      <c r="H72" s="224">
        <v>0</v>
      </c>
      <c r="I72" s="224">
        <v>2</v>
      </c>
      <c r="J72" s="1528">
        <v>3</v>
      </c>
      <c r="K72" s="237">
        <v>2</v>
      </c>
      <c r="L72" s="222">
        <v>8</v>
      </c>
      <c r="M72" s="222">
        <v>9</v>
      </c>
      <c r="N72" s="222">
        <v>6</v>
      </c>
      <c r="O72" s="228">
        <v>23</v>
      </c>
      <c r="P72" s="238">
        <v>25</v>
      </c>
      <c r="Q72" s="244">
        <v>0.08</v>
      </c>
    </row>
    <row r="73" spans="1:17" ht="12" customHeight="1">
      <c r="A73" s="82" t="s">
        <v>708</v>
      </c>
      <c r="B73" s="225">
        <v>67</v>
      </c>
      <c r="C73" s="225">
        <v>43</v>
      </c>
      <c r="D73" s="225">
        <v>58</v>
      </c>
      <c r="E73" s="225">
        <v>8</v>
      </c>
      <c r="F73" s="225">
        <v>7</v>
      </c>
      <c r="G73" s="225">
        <v>0</v>
      </c>
      <c r="H73" s="225">
        <v>28</v>
      </c>
      <c r="I73" s="225">
        <v>14</v>
      </c>
      <c r="J73" s="1526">
        <v>158</v>
      </c>
      <c r="K73" s="239">
        <v>81.333333333333343</v>
      </c>
      <c r="L73" s="225">
        <v>155</v>
      </c>
      <c r="M73" s="225">
        <v>352</v>
      </c>
      <c r="N73" s="225">
        <v>172</v>
      </c>
      <c r="O73" s="225">
        <v>679</v>
      </c>
      <c r="P73" s="232">
        <v>760.33333333333337</v>
      </c>
      <c r="Q73" s="245">
        <v>0.10697062691801842</v>
      </c>
    </row>
    <row r="74" spans="1:17" ht="12" customHeight="1">
      <c r="A74" s="67" t="s">
        <v>760</v>
      </c>
      <c r="B74" s="222">
        <v>363</v>
      </c>
      <c r="C74" s="222">
        <v>276</v>
      </c>
      <c r="D74" s="222">
        <v>55</v>
      </c>
      <c r="E74" s="223">
        <v>8</v>
      </c>
      <c r="F74" s="222">
        <v>1</v>
      </c>
      <c r="G74" s="222"/>
      <c r="H74" s="224">
        <v>30</v>
      </c>
      <c r="I74" s="224">
        <v>0</v>
      </c>
      <c r="J74" s="1528">
        <v>370</v>
      </c>
      <c r="K74" s="237">
        <v>142.75</v>
      </c>
      <c r="L74" s="222">
        <v>297</v>
      </c>
      <c r="M74" s="222">
        <v>743</v>
      </c>
      <c r="N74" s="222">
        <v>325</v>
      </c>
      <c r="O74" s="224">
        <v>1365</v>
      </c>
      <c r="P74" s="238">
        <v>1507.75</v>
      </c>
      <c r="Q74" s="244">
        <v>9.4677499585475042E-2</v>
      </c>
    </row>
    <row r="75" spans="1:17" ht="12" customHeight="1">
      <c r="A75" s="68" t="s">
        <v>710</v>
      </c>
      <c r="B75" s="222">
        <v>127</v>
      </c>
      <c r="C75" s="222">
        <v>72</v>
      </c>
      <c r="D75" s="222">
        <v>75</v>
      </c>
      <c r="E75" s="223">
        <v>10</v>
      </c>
      <c r="F75" s="222">
        <v>18</v>
      </c>
      <c r="G75" s="222">
        <v>5</v>
      </c>
      <c r="H75" s="224">
        <v>41</v>
      </c>
      <c r="I75" s="224">
        <v>40</v>
      </c>
      <c r="J75" s="1528">
        <v>261</v>
      </c>
      <c r="K75" s="237">
        <v>121.125</v>
      </c>
      <c r="L75" s="222">
        <v>188</v>
      </c>
      <c r="M75" s="222">
        <v>359</v>
      </c>
      <c r="N75" s="222">
        <v>92</v>
      </c>
      <c r="O75" s="228">
        <v>639</v>
      </c>
      <c r="P75" s="238">
        <v>760.125</v>
      </c>
      <c r="Q75" s="244">
        <v>0.15934879131721758</v>
      </c>
    </row>
    <row r="76" spans="1:17" ht="12" customHeight="1">
      <c r="A76" s="68" t="s">
        <v>711</v>
      </c>
      <c r="B76" s="222">
        <v>61</v>
      </c>
      <c r="C76" s="222">
        <v>37</v>
      </c>
      <c r="D76" s="222">
        <v>58</v>
      </c>
      <c r="E76" s="223">
        <v>6</v>
      </c>
      <c r="F76" s="222">
        <v>18</v>
      </c>
      <c r="G76" s="222">
        <v>1</v>
      </c>
      <c r="H76" s="224">
        <v>51</v>
      </c>
      <c r="I76" s="224">
        <v>51</v>
      </c>
      <c r="J76" s="1528">
        <v>222</v>
      </c>
      <c r="K76" s="237">
        <v>108.20833333333333</v>
      </c>
      <c r="L76" s="222">
        <v>130</v>
      </c>
      <c r="M76" s="222">
        <v>240</v>
      </c>
      <c r="N76" s="222">
        <v>77</v>
      </c>
      <c r="O76" s="228">
        <v>447</v>
      </c>
      <c r="P76" s="238">
        <v>555.20833333333337</v>
      </c>
      <c r="Q76" s="244">
        <v>0.19489681050656657</v>
      </c>
    </row>
    <row r="77" spans="1:17" ht="12" customHeight="1">
      <c r="A77" s="68" t="s">
        <v>712</v>
      </c>
      <c r="B77" s="222">
        <v>90</v>
      </c>
      <c r="C77" s="222">
        <v>56</v>
      </c>
      <c r="D77" s="222">
        <v>58</v>
      </c>
      <c r="E77" s="223">
        <v>0</v>
      </c>
      <c r="F77" s="222">
        <v>9</v>
      </c>
      <c r="G77" s="222"/>
      <c r="H77" s="224">
        <v>0</v>
      </c>
      <c r="I77" s="224">
        <v>24</v>
      </c>
      <c r="J77" s="1528">
        <v>147</v>
      </c>
      <c r="K77" s="237">
        <v>74.666666666666671</v>
      </c>
      <c r="L77" s="222">
        <v>106</v>
      </c>
      <c r="M77" s="222">
        <v>279</v>
      </c>
      <c r="N77" s="222">
        <v>154</v>
      </c>
      <c r="O77" s="228">
        <v>539</v>
      </c>
      <c r="P77" s="238">
        <v>613.66666666666663</v>
      </c>
      <c r="Q77" s="244">
        <v>0.12167300380228138</v>
      </c>
    </row>
    <row r="78" spans="1:17" ht="12" customHeight="1">
      <c r="A78" s="68" t="s">
        <v>713</v>
      </c>
      <c r="B78" s="222">
        <v>2</v>
      </c>
      <c r="C78" s="222">
        <v>2</v>
      </c>
      <c r="D78" s="222">
        <v>8</v>
      </c>
      <c r="E78" s="223">
        <v>0</v>
      </c>
      <c r="F78" s="222"/>
      <c r="G78" s="222"/>
      <c r="H78" s="224">
        <v>11</v>
      </c>
      <c r="I78" s="224">
        <v>7</v>
      </c>
      <c r="J78" s="1528">
        <v>28</v>
      </c>
      <c r="K78" s="237">
        <v>12.541666666666668</v>
      </c>
      <c r="L78" s="222">
        <v>18</v>
      </c>
      <c r="M78" s="222">
        <v>26</v>
      </c>
      <c r="N78" s="222">
        <v>5</v>
      </c>
      <c r="O78" s="228">
        <v>49</v>
      </c>
      <c r="P78" s="238">
        <v>61.541666666666671</v>
      </c>
      <c r="Q78" s="244">
        <v>0.20379146919431279</v>
      </c>
    </row>
    <row r="79" spans="1:17" ht="12" customHeight="1">
      <c r="A79" s="68" t="s">
        <v>714</v>
      </c>
      <c r="B79" s="222">
        <v>174</v>
      </c>
      <c r="C79" s="222">
        <v>145</v>
      </c>
      <c r="D79" s="222">
        <v>27</v>
      </c>
      <c r="E79" s="223">
        <v>0</v>
      </c>
      <c r="F79" s="222">
        <v>15</v>
      </c>
      <c r="G79" s="222">
        <v>1</v>
      </c>
      <c r="H79" s="224">
        <v>18</v>
      </c>
      <c r="I79" s="224">
        <v>0</v>
      </c>
      <c r="J79" s="1528">
        <v>206</v>
      </c>
      <c r="K79" s="237">
        <v>71.583333333333343</v>
      </c>
      <c r="L79" s="222">
        <v>66</v>
      </c>
      <c r="M79" s="222">
        <v>115</v>
      </c>
      <c r="N79" s="222">
        <v>48</v>
      </c>
      <c r="O79" s="228">
        <v>229</v>
      </c>
      <c r="P79" s="238">
        <v>300.58333333333337</v>
      </c>
      <c r="Q79" s="244">
        <v>0.23814804546714721</v>
      </c>
    </row>
    <row r="80" spans="1:17" ht="12" customHeight="1">
      <c r="A80" s="68" t="s">
        <v>715</v>
      </c>
      <c r="B80" s="226">
        <v>0</v>
      </c>
      <c r="C80" s="226">
        <v>0</v>
      </c>
      <c r="D80" s="226">
        <v>0</v>
      </c>
      <c r="E80" s="227">
        <v>0</v>
      </c>
      <c r="F80" s="226"/>
      <c r="G80" s="226"/>
      <c r="H80" s="228">
        <v>0</v>
      </c>
      <c r="I80" s="228">
        <v>3</v>
      </c>
      <c r="J80" s="1528">
        <v>3</v>
      </c>
      <c r="K80" s="241">
        <v>10</v>
      </c>
      <c r="L80" s="226">
        <v>5</v>
      </c>
      <c r="M80" s="226">
        <v>6</v>
      </c>
      <c r="N80" s="226">
        <v>0</v>
      </c>
      <c r="O80" s="228">
        <v>11</v>
      </c>
      <c r="P80" s="242">
        <v>21</v>
      </c>
      <c r="Q80" s="247">
        <v>0.47619047619047616</v>
      </c>
    </row>
    <row r="81" spans="1:17" ht="12" customHeight="1">
      <c r="A81" s="67" t="s">
        <v>716</v>
      </c>
      <c r="B81" s="222">
        <v>43</v>
      </c>
      <c r="C81" s="222">
        <v>32</v>
      </c>
      <c r="D81" s="222">
        <v>14</v>
      </c>
      <c r="E81" s="223">
        <v>0</v>
      </c>
      <c r="F81" s="222"/>
      <c r="G81" s="222"/>
      <c r="H81" s="224">
        <v>13</v>
      </c>
      <c r="I81" s="224">
        <v>6</v>
      </c>
      <c r="J81" s="1530">
        <v>65</v>
      </c>
      <c r="K81" s="237">
        <v>42.291666666666664</v>
      </c>
      <c r="L81" s="222">
        <v>31</v>
      </c>
      <c r="M81" s="222">
        <v>71</v>
      </c>
      <c r="N81" s="222">
        <v>21</v>
      </c>
      <c r="O81" s="224">
        <v>123</v>
      </c>
      <c r="P81" s="238">
        <v>165.29166666666666</v>
      </c>
      <c r="Q81" s="244">
        <v>0.25586085202924125</v>
      </c>
    </row>
    <row r="82" spans="1:17" ht="12" customHeight="1">
      <c r="A82" s="68" t="s">
        <v>717</v>
      </c>
      <c r="B82" s="222">
        <v>0</v>
      </c>
      <c r="C82" s="222">
        <v>0</v>
      </c>
      <c r="D82" s="222">
        <v>0</v>
      </c>
      <c r="E82" s="223">
        <v>29</v>
      </c>
      <c r="F82" s="222"/>
      <c r="G82" s="222"/>
      <c r="H82" s="224">
        <v>0</v>
      </c>
      <c r="I82" s="224">
        <v>4</v>
      </c>
      <c r="J82" s="1528">
        <v>33</v>
      </c>
      <c r="K82" s="237">
        <v>31</v>
      </c>
      <c r="L82" s="222">
        <v>1</v>
      </c>
      <c r="M82" s="222">
        <v>1</v>
      </c>
      <c r="N82" s="222">
        <v>5</v>
      </c>
      <c r="O82" s="228">
        <v>7</v>
      </c>
      <c r="P82" s="238">
        <v>38</v>
      </c>
      <c r="Q82" s="244">
        <v>0.81578947368421051</v>
      </c>
    </row>
    <row r="83" spans="1:17" ht="12" customHeight="1">
      <c r="A83" s="68" t="s">
        <v>718</v>
      </c>
      <c r="B83" s="222">
        <v>110</v>
      </c>
      <c r="C83" s="222">
        <v>61</v>
      </c>
      <c r="D83" s="222">
        <v>35</v>
      </c>
      <c r="E83" s="223">
        <v>8</v>
      </c>
      <c r="F83" s="222">
        <v>6</v>
      </c>
      <c r="G83" s="222"/>
      <c r="H83" s="224">
        <v>20</v>
      </c>
      <c r="I83" s="224">
        <v>15</v>
      </c>
      <c r="J83" s="1528">
        <v>145</v>
      </c>
      <c r="K83" s="237">
        <v>41.333333333333329</v>
      </c>
      <c r="L83" s="222">
        <v>123</v>
      </c>
      <c r="M83" s="222">
        <v>270</v>
      </c>
      <c r="N83" s="222">
        <v>95</v>
      </c>
      <c r="O83" s="228">
        <v>488</v>
      </c>
      <c r="P83" s="238">
        <v>529.33333333333337</v>
      </c>
      <c r="Q83" s="244">
        <v>7.8085642317380341E-2</v>
      </c>
    </row>
    <row r="84" spans="1:17" ht="12" customHeight="1">
      <c r="A84" s="68" t="s">
        <v>719</v>
      </c>
      <c r="B84" s="222">
        <v>4</v>
      </c>
      <c r="C84" s="222">
        <v>0</v>
      </c>
      <c r="D84" s="222">
        <v>2</v>
      </c>
      <c r="E84" s="223">
        <v>1</v>
      </c>
      <c r="F84" s="222">
        <v>1</v>
      </c>
      <c r="G84" s="222"/>
      <c r="H84" s="224">
        <v>3</v>
      </c>
      <c r="I84" s="224">
        <v>1</v>
      </c>
      <c r="J84" s="1528">
        <v>8</v>
      </c>
      <c r="K84" s="237">
        <v>1.875</v>
      </c>
      <c r="L84" s="222">
        <v>7</v>
      </c>
      <c r="M84" s="222">
        <v>14</v>
      </c>
      <c r="N84" s="222">
        <v>32</v>
      </c>
      <c r="O84" s="228">
        <v>53</v>
      </c>
      <c r="P84" s="238">
        <v>54.875</v>
      </c>
      <c r="Q84" s="244">
        <v>3.4168564920273349E-2</v>
      </c>
    </row>
    <row r="85" spans="1:17" ht="12" customHeight="1">
      <c r="A85" s="82" t="s">
        <v>427</v>
      </c>
      <c r="B85" s="225">
        <v>974</v>
      </c>
      <c r="C85" s="225">
        <v>681</v>
      </c>
      <c r="D85" s="225">
        <v>332</v>
      </c>
      <c r="E85" s="225">
        <v>62</v>
      </c>
      <c r="F85" s="225">
        <v>68</v>
      </c>
      <c r="G85" s="225">
        <v>7</v>
      </c>
      <c r="H85" s="225">
        <v>187</v>
      </c>
      <c r="I85" s="225">
        <v>151</v>
      </c>
      <c r="J85" s="1526">
        <v>1488</v>
      </c>
      <c r="K85" s="239">
        <v>657.375</v>
      </c>
      <c r="L85" s="225">
        <v>972</v>
      </c>
      <c r="M85" s="225">
        <v>2124</v>
      </c>
      <c r="N85" s="225">
        <v>854</v>
      </c>
      <c r="O85" s="225">
        <v>3950</v>
      </c>
      <c r="P85" s="232">
        <v>4607.375</v>
      </c>
      <c r="Q85" s="245">
        <v>0.1426788572668819</v>
      </c>
    </row>
    <row r="86" spans="1:17" ht="12" customHeight="1">
      <c r="A86" s="67" t="s">
        <v>428</v>
      </c>
      <c r="B86" s="222">
        <v>81</v>
      </c>
      <c r="C86" s="222">
        <v>36</v>
      </c>
      <c r="D86" s="222">
        <v>69</v>
      </c>
      <c r="E86" s="223">
        <v>0</v>
      </c>
      <c r="F86" s="222">
        <v>3</v>
      </c>
      <c r="G86" s="222"/>
      <c r="H86" s="224">
        <v>12</v>
      </c>
      <c r="I86" s="224">
        <v>33</v>
      </c>
      <c r="J86" s="1528">
        <v>153</v>
      </c>
      <c r="K86" s="237">
        <v>84</v>
      </c>
      <c r="L86" s="222">
        <v>132</v>
      </c>
      <c r="M86" s="222">
        <v>230</v>
      </c>
      <c r="N86" s="222">
        <v>74</v>
      </c>
      <c r="O86" s="224">
        <v>436</v>
      </c>
      <c r="P86" s="238">
        <v>520</v>
      </c>
      <c r="Q86" s="244">
        <v>0.16153846153846155</v>
      </c>
    </row>
    <row r="87" spans="1:17" ht="12" customHeight="1">
      <c r="A87" s="68" t="s">
        <v>429</v>
      </c>
      <c r="B87" s="222">
        <v>301</v>
      </c>
      <c r="C87" s="222">
        <v>160</v>
      </c>
      <c r="D87" s="222">
        <v>44</v>
      </c>
      <c r="E87" s="223">
        <v>0</v>
      </c>
      <c r="F87" s="222">
        <v>1</v>
      </c>
      <c r="G87" s="222"/>
      <c r="H87" s="224">
        <v>0</v>
      </c>
      <c r="I87" s="224">
        <v>14</v>
      </c>
      <c r="J87" s="1528">
        <v>219</v>
      </c>
      <c r="K87" s="237">
        <v>101.83333333333334</v>
      </c>
      <c r="L87" s="222">
        <v>239</v>
      </c>
      <c r="M87" s="222">
        <v>508</v>
      </c>
      <c r="N87" s="222">
        <v>245</v>
      </c>
      <c r="O87" s="228">
        <v>992</v>
      </c>
      <c r="P87" s="238">
        <v>1093.8333333333333</v>
      </c>
      <c r="Q87" s="244">
        <v>9.3097668749047707E-2</v>
      </c>
    </row>
    <row r="88" spans="1:17" ht="12" customHeight="1">
      <c r="A88" s="68" t="s">
        <v>430</v>
      </c>
      <c r="B88" s="222">
        <v>54</v>
      </c>
      <c r="C88" s="222">
        <v>37</v>
      </c>
      <c r="D88" s="222">
        <v>34</v>
      </c>
      <c r="E88" s="223">
        <v>3</v>
      </c>
      <c r="F88" s="222">
        <v>20</v>
      </c>
      <c r="G88" s="222"/>
      <c r="H88" s="224">
        <v>25</v>
      </c>
      <c r="I88" s="224">
        <v>22</v>
      </c>
      <c r="J88" s="1528">
        <v>141</v>
      </c>
      <c r="K88" s="237">
        <v>63.458333333333336</v>
      </c>
      <c r="L88" s="222">
        <v>146</v>
      </c>
      <c r="M88" s="222">
        <v>288</v>
      </c>
      <c r="N88" s="222">
        <v>66</v>
      </c>
      <c r="O88" s="228">
        <v>500</v>
      </c>
      <c r="P88" s="238">
        <v>563.45833333333337</v>
      </c>
      <c r="Q88" s="244">
        <v>0.11262293869703467</v>
      </c>
    </row>
    <row r="89" spans="1:17" ht="12" customHeight="1">
      <c r="A89" s="68" t="s">
        <v>743</v>
      </c>
      <c r="B89" s="222">
        <v>17</v>
      </c>
      <c r="C89" s="222">
        <v>16</v>
      </c>
      <c r="D89" s="222">
        <v>7</v>
      </c>
      <c r="E89" s="223">
        <v>1</v>
      </c>
      <c r="F89" s="222">
        <v>1</v>
      </c>
      <c r="G89" s="222">
        <v>1</v>
      </c>
      <c r="H89" s="224">
        <v>0</v>
      </c>
      <c r="I89" s="224">
        <v>5</v>
      </c>
      <c r="J89" s="1528">
        <v>31</v>
      </c>
      <c r="K89" s="237">
        <v>13.333333333333332</v>
      </c>
      <c r="L89" s="222">
        <v>12</v>
      </c>
      <c r="M89" s="222">
        <v>29</v>
      </c>
      <c r="N89" s="222">
        <v>11</v>
      </c>
      <c r="O89" s="228">
        <v>52</v>
      </c>
      <c r="P89" s="238">
        <v>65.333333333333329</v>
      </c>
      <c r="Q89" s="244">
        <v>0.20408163265306123</v>
      </c>
    </row>
    <row r="90" spans="1:17" ht="12" customHeight="1">
      <c r="A90" s="68" t="s">
        <v>431</v>
      </c>
      <c r="B90" s="222">
        <v>32</v>
      </c>
      <c r="C90" s="222">
        <v>10</v>
      </c>
      <c r="D90" s="222">
        <v>35</v>
      </c>
      <c r="E90" s="223">
        <v>1</v>
      </c>
      <c r="F90" s="222">
        <v>5</v>
      </c>
      <c r="G90" s="222"/>
      <c r="H90" s="224">
        <v>0</v>
      </c>
      <c r="I90" s="224">
        <v>21</v>
      </c>
      <c r="J90" s="1528">
        <v>72</v>
      </c>
      <c r="K90" s="237">
        <v>47.333333333333336</v>
      </c>
      <c r="L90" s="222">
        <v>82</v>
      </c>
      <c r="M90" s="222">
        <v>197</v>
      </c>
      <c r="N90" s="222">
        <v>70</v>
      </c>
      <c r="O90" s="228">
        <v>349</v>
      </c>
      <c r="P90" s="238">
        <v>396.33333333333331</v>
      </c>
      <c r="Q90" s="244">
        <v>0.11942809083263248</v>
      </c>
    </row>
    <row r="91" spans="1:17" ht="12" customHeight="1">
      <c r="A91" s="68" t="s">
        <v>432</v>
      </c>
      <c r="B91" s="222">
        <v>27</v>
      </c>
      <c r="C91" s="222">
        <v>14</v>
      </c>
      <c r="D91" s="222">
        <v>2</v>
      </c>
      <c r="E91" s="223">
        <v>0</v>
      </c>
      <c r="F91" s="222"/>
      <c r="G91" s="222"/>
      <c r="H91" s="224">
        <v>2</v>
      </c>
      <c r="I91" s="224">
        <v>0</v>
      </c>
      <c r="J91" s="1528">
        <v>18</v>
      </c>
      <c r="K91" s="237">
        <v>6.916666666666667</v>
      </c>
      <c r="L91" s="222">
        <v>13</v>
      </c>
      <c r="M91" s="222">
        <v>24</v>
      </c>
      <c r="N91" s="222">
        <v>4</v>
      </c>
      <c r="O91" s="228">
        <v>41</v>
      </c>
      <c r="P91" s="238">
        <v>47.916666666666664</v>
      </c>
      <c r="Q91" s="246">
        <v>0.14434782608695654</v>
      </c>
    </row>
    <row r="92" spans="1:17" ht="12" customHeight="1">
      <c r="A92" s="82" t="s">
        <v>433</v>
      </c>
      <c r="B92" s="225">
        <v>512</v>
      </c>
      <c r="C92" s="225">
        <v>273</v>
      </c>
      <c r="D92" s="225">
        <v>191</v>
      </c>
      <c r="E92" s="225">
        <v>5</v>
      </c>
      <c r="F92" s="225">
        <v>30</v>
      </c>
      <c r="G92" s="225">
        <v>1</v>
      </c>
      <c r="H92" s="225">
        <v>39</v>
      </c>
      <c r="I92" s="225">
        <v>95</v>
      </c>
      <c r="J92" s="1526">
        <v>634</v>
      </c>
      <c r="K92" s="239">
        <v>316.875</v>
      </c>
      <c r="L92" s="225">
        <v>624</v>
      </c>
      <c r="M92" s="225">
        <v>1276</v>
      </c>
      <c r="N92" s="225">
        <v>470</v>
      </c>
      <c r="O92" s="225">
        <v>2370</v>
      </c>
      <c r="P92" s="232">
        <v>2686.875</v>
      </c>
      <c r="Q92" s="245">
        <v>0.11793440334961619</v>
      </c>
    </row>
    <row r="93" spans="1:17" ht="12" customHeight="1">
      <c r="A93" s="67" t="s">
        <v>152</v>
      </c>
      <c r="B93" s="222">
        <v>294</v>
      </c>
      <c r="C93" s="222">
        <v>174</v>
      </c>
      <c r="D93" s="222">
        <v>171</v>
      </c>
      <c r="E93" s="223">
        <v>4</v>
      </c>
      <c r="F93" s="222">
        <v>27</v>
      </c>
      <c r="G93" s="222">
        <v>6</v>
      </c>
      <c r="H93" s="224">
        <v>11</v>
      </c>
      <c r="I93" s="224">
        <v>89</v>
      </c>
      <c r="J93" s="1528">
        <v>482</v>
      </c>
      <c r="K93" s="237">
        <v>262.875</v>
      </c>
      <c r="L93" s="222">
        <v>634</v>
      </c>
      <c r="M93" s="222">
        <v>1373</v>
      </c>
      <c r="N93" s="222">
        <v>538</v>
      </c>
      <c r="O93" s="224">
        <v>2545</v>
      </c>
      <c r="P93" s="238">
        <v>2807.875</v>
      </c>
      <c r="Q93" s="244">
        <v>9.3620620576058411E-2</v>
      </c>
    </row>
    <row r="94" spans="1:17" ht="12" customHeight="1">
      <c r="A94" s="68" t="s">
        <v>656</v>
      </c>
      <c r="B94" s="222">
        <v>2</v>
      </c>
      <c r="C94" s="222">
        <v>1</v>
      </c>
      <c r="D94" s="222">
        <v>0</v>
      </c>
      <c r="E94" s="223">
        <v>3</v>
      </c>
      <c r="F94" s="222"/>
      <c r="G94" s="222"/>
      <c r="H94" s="224">
        <v>11</v>
      </c>
      <c r="I94" s="224">
        <v>1</v>
      </c>
      <c r="J94" s="1528">
        <v>16</v>
      </c>
      <c r="K94" s="237">
        <v>5.2083333333333339</v>
      </c>
      <c r="L94" s="222">
        <v>9</v>
      </c>
      <c r="M94" s="222">
        <v>24</v>
      </c>
      <c r="N94" s="222">
        <v>33</v>
      </c>
      <c r="O94" s="228">
        <v>66</v>
      </c>
      <c r="P94" s="238">
        <v>71.208333333333329</v>
      </c>
      <c r="Q94" s="244">
        <v>7.3142188414277373E-2</v>
      </c>
    </row>
    <row r="95" spans="1:17" ht="12" customHeight="1">
      <c r="A95" s="82" t="s">
        <v>657</v>
      </c>
      <c r="B95" s="225">
        <v>296</v>
      </c>
      <c r="C95" s="225">
        <v>175</v>
      </c>
      <c r="D95" s="225">
        <v>171</v>
      </c>
      <c r="E95" s="225">
        <v>7</v>
      </c>
      <c r="F95" s="225">
        <v>27</v>
      </c>
      <c r="G95" s="225">
        <v>6</v>
      </c>
      <c r="H95" s="225">
        <v>22</v>
      </c>
      <c r="I95" s="225">
        <v>90</v>
      </c>
      <c r="J95" s="1526">
        <v>498</v>
      </c>
      <c r="K95" s="239">
        <v>266.08333333333337</v>
      </c>
      <c r="L95" s="225">
        <v>643</v>
      </c>
      <c r="M95" s="225">
        <v>1397</v>
      </c>
      <c r="N95" s="225">
        <v>571</v>
      </c>
      <c r="O95" s="225">
        <v>2611</v>
      </c>
      <c r="P95" s="232">
        <v>2877.0833333333335</v>
      </c>
      <c r="Q95" s="245">
        <v>9.2483707458363512E-2</v>
      </c>
    </row>
    <row r="96" spans="1:17" ht="12" customHeight="1">
      <c r="A96" s="421" t="s">
        <v>1171</v>
      </c>
      <c r="B96" s="421"/>
      <c r="C96" s="421"/>
      <c r="D96" s="235"/>
      <c r="E96" s="235"/>
      <c r="F96" s="235"/>
      <c r="G96" s="235"/>
      <c r="H96" s="235"/>
      <c r="I96" s="235"/>
      <c r="J96" s="1114">
        <v>0</v>
      </c>
      <c r="K96" s="235">
        <v>0</v>
      </c>
      <c r="L96" s="420"/>
      <c r="M96" s="420"/>
      <c r="N96" s="420"/>
      <c r="O96" s="235"/>
      <c r="P96" s="243"/>
      <c r="Q96" s="248"/>
    </row>
    <row r="97" spans="1:17">
      <c r="A97" s="1887" t="s">
        <v>1390</v>
      </c>
      <c r="B97" s="1887"/>
      <c r="C97" s="1887"/>
      <c r="D97" s="1887"/>
      <c r="E97" s="1887"/>
      <c r="F97" s="1887"/>
      <c r="G97" s="1887"/>
      <c r="H97" s="1887"/>
      <c r="I97" s="1887"/>
      <c r="J97" s="1887"/>
      <c r="K97" s="1887"/>
      <c r="L97" s="1887"/>
      <c r="M97" s="1887"/>
      <c r="N97" s="1887"/>
      <c r="O97" s="1887"/>
      <c r="P97" s="1887"/>
      <c r="Q97" s="1887"/>
    </row>
    <row r="98" spans="1:17" ht="12" customHeight="1">
      <c r="A98" s="67" t="s">
        <v>741</v>
      </c>
      <c r="B98" s="222">
        <v>265</v>
      </c>
      <c r="C98" s="222">
        <v>106</v>
      </c>
      <c r="D98" s="222">
        <v>99</v>
      </c>
      <c r="E98" s="223">
        <v>9</v>
      </c>
      <c r="F98" s="222">
        <v>25</v>
      </c>
      <c r="G98" s="222"/>
      <c r="H98" s="224">
        <v>0</v>
      </c>
      <c r="I98" s="224">
        <v>34</v>
      </c>
      <c r="J98" s="1528">
        <v>273</v>
      </c>
      <c r="K98" s="237">
        <v>145.33333333333334</v>
      </c>
      <c r="L98" s="222">
        <v>322</v>
      </c>
      <c r="M98" s="222">
        <v>731</v>
      </c>
      <c r="N98" s="222">
        <v>316</v>
      </c>
      <c r="O98" s="224">
        <v>1369</v>
      </c>
      <c r="P98" s="238">
        <v>1514.3333333333301</v>
      </c>
      <c r="Q98" s="244">
        <v>9.6035242290748904E-2</v>
      </c>
    </row>
    <row r="99" spans="1:17" ht="12" customHeight="1">
      <c r="A99" s="68" t="s">
        <v>659</v>
      </c>
      <c r="B99" s="222">
        <v>66</v>
      </c>
      <c r="C99" s="222">
        <v>45</v>
      </c>
      <c r="D99" s="222">
        <v>35</v>
      </c>
      <c r="E99" s="223">
        <v>2</v>
      </c>
      <c r="F99" s="222">
        <v>5</v>
      </c>
      <c r="G99" s="222"/>
      <c r="H99" s="224">
        <v>16</v>
      </c>
      <c r="I99" s="224">
        <v>18</v>
      </c>
      <c r="J99" s="1528">
        <v>121</v>
      </c>
      <c r="K99" s="237">
        <v>60</v>
      </c>
      <c r="L99" s="222">
        <v>99</v>
      </c>
      <c r="M99" s="222">
        <v>244</v>
      </c>
      <c r="N99" s="222">
        <v>101</v>
      </c>
      <c r="O99" s="228">
        <v>444</v>
      </c>
      <c r="P99" s="238">
        <v>504</v>
      </c>
      <c r="Q99" s="244">
        <v>0.11928429423459244</v>
      </c>
    </row>
    <row r="100" spans="1:17" ht="12" customHeight="1">
      <c r="A100" s="68" t="s">
        <v>660</v>
      </c>
      <c r="B100" s="222">
        <v>94</v>
      </c>
      <c r="C100" s="222">
        <v>45</v>
      </c>
      <c r="D100" s="222">
        <v>40</v>
      </c>
      <c r="E100" s="223">
        <v>13</v>
      </c>
      <c r="F100" s="222">
        <v>10</v>
      </c>
      <c r="G100" s="222">
        <v>2</v>
      </c>
      <c r="H100" s="224">
        <v>49</v>
      </c>
      <c r="I100" s="224">
        <v>36</v>
      </c>
      <c r="J100" s="1528">
        <v>195</v>
      </c>
      <c r="K100" s="237">
        <v>92.625</v>
      </c>
      <c r="L100" s="222">
        <v>131</v>
      </c>
      <c r="M100" s="222">
        <v>340</v>
      </c>
      <c r="N100" s="222">
        <v>123</v>
      </c>
      <c r="O100" s="228">
        <v>594</v>
      </c>
      <c r="P100" s="238">
        <v>686.625</v>
      </c>
      <c r="Q100" s="244">
        <v>0.1348989623156745</v>
      </c>
    </row>
    <row r="101" spans="1:17" ht="12" customHeight="1">
      <c r="A101" s="68" t="s">
        <v>662</v>
      </c>
      <c r="B101" s="222">
        <v>55</v>
      </c>
      <c r="C101" s="222">
        <v>29</v>
      </c>
      <c r="D101" s="222">
        <v>1</v>
      </c>
      <c r="E101" s="223">
        <v>2</v>
      </c>
      <c r="F101" s="222">
        <v>4</v>
      </c>
      <c r="G101" s="222"/>
      <c r="H101" s="224">
        <v>10</v>
      </c>
      <c r="I101" s="224">
        <v>1</v>
      </c>
      <c r="J101" s="1528">
        <v>47</v>
      </c>
      <c r="K101" s="237">
        <v>13.916666666666666</v>
      </c>
      <c r="L101" s="222">
        <v>33</v>
      </c>
      <c r="M101" s="222">
        <v>59</v>
      </c>
      <c r="N101" s="222">
        <v>11</v>
      </c>
      <c r="O101" s="228">
        <v>103</v>
      </c>
      <c r="P101" s="238">
        <v>116.91666666666667</v>
      </c>
      <c r="Q101" s="244">
        <v>0.11903064861012116</v>
      </c>
    </row>
    <row r="102" spans="1:17" ht="12" customHeight="1">
      <c r="A102" s="82" t="s">
        <v>663</v>
      </c>
      <c r="B102" s="225">
        <v>480</v>
      </c>
      <c r="C102" s="225">
        <v>225</v>
      </c>
      <c r="D102" s="225">
        <v>175</v>
      </c>
      <c r="E102" s="225">
        <v>26</v>
      </c>
      <c r="F102" s="225">
        <v>44</v>
      </c>
      <c r="G102" s="225">
        <v>2</v>
      </c>
      <c r="H102" s="225">
        <v>75</v>
      </c>
      <c r="I102" s="225">
        <v>89</v>
      </c>
      <c r="J102" s="1526">
        <v>636</v>
      </c>
      <c r="K102" s="239">
        <v>311.875</v>
      </c>
      <c r="L102" s="225">
        <v>585</v>
      </c>
      <c r="M102" s="225">
        <v>1374</v>
      </c>
      <c r="N102" s="225">
        <v>551</v>
      </c>
      <c r="O102" s="225">
        <v>2510</v>
      </c>
      <c r="P102" s="232">
        <v>2821.875</v>
      </c>
      <c r="Q102" s="245">
        <v>0.11059887406356665</v>
      </c>
    </row>
    <row r="103" spans="1:17" ht="12" customHeight="1">
      <c r="A103" s="67" t="s">
        <v>658</v>
      </c>
      <c r="B103" s="222">
        <v>174</v>
      </c>
      <c r="C103" s="222">
        <v>123</v>
      </c>
      <c r="D103" s="222">
        <v>108</v>
      </c>
      <c r="E103" s="223">
        <v>15</v>
      </c>
      <c r="F103" s="222">
        <v>20</v>
      </c>
      <c r="G103" s="222">
        <v>2</v>
      </c>
      <c r="H103" s="224">
        <v>6</v>
      </c>
      <c r="I103" s="224">
        <v>33</v>
      </c>
      <c r="J103" s="1528">
        <v>307</v>
      </c>
      <c r="K103" s="237">
        <v>148.75</v>
      </c>
      <c r="L103" s="222">
        <v>280</v>
      </c>
      <c r="M103" s="222">
        <v>549</v>
      </c>
      <c r="N103" s="222">
        <v>192</v>
      </c>
      <c r="O103" s="224">
        <v>1021</v>
      </c>
      <c r="P103" s="238">
        <v>1169.75</v>
      </c>
      <c r="Q103" s="244">
        <v>0.12716392391536654</v>
      </c>
    </row>
    <row r="104" spans="1:17" ht="12" customHeight="1">
      <c r="A104" s="68" t="s">
        <v>664</v>
      </c>
      <c r="B104" s="222">
        <v>47</v>
      </c>
      <c r="C104" s="222">
        <v>19</v>
      </c>
      <c r="D104" s="222">
        <v>34</v>
      </c>
      <c r="E104" s="223">
        <v>14</v>
      </c>
      <c r="F104" s="222">
        <v>1</v>
      </c>
      <c r="G104" s="222">
        <v>1</v>
      </c>
      <c r="H104" s="224">
        <v>3</v>
      </c>
      <c r="I104" s="224">
        <v>19</v>
      </c>
      <c r="J104" s="1528">
        <v>91</v>
      </c>
      <c r="K104" s="237">
        <v>57.708333333333336</v>
      </c>
      <c r="L104" s="222">
        <v>76</v>
      </c>
      <c r="M104" s="222">
        <v>216</v>
      </c>
      <c r="N104" s="222">
        <v>99</v>
      </c>
      <c r="O104" s="228">
        <v>391</v>
      </c>
      <c r="P104" s="238">
        <v>448.70833333333331</v>
      </c>
      <c r="Q104" s="244">
        <v>0.12860989878354537</v>
      </c>
    </row>
    <row r="105" spans="1:17" ht="12" customHeight="1">
      <c r="A105" s="71" t="s">
        <v>987</v>
      </c>
      <c r="B105" s="416">
        <v>0</v>
      </c>
      <c r="C105" s="416">
        <v>0</v>
      </c>
      <c r="D105" s="222">
        <v>0</v>
      </c>
      <c r="E105" s="223">
        <v>0</v>
      </c>
      <c r="F105" s="222"/>
      <c r="G105" s="222"/>
      <c r="H105" s="224">
        <v>0</v>
      </c>
      <c r="I105" s="224">
        <v>1</v>
      </c>
      <c r="J105" s="1528">
        <v>1</v>
      </c>
      <c r="K105" s="237">
        <v>0.5</v>
      </c>
      <c r="L105" s="222">
        <v>10</v>
      </c>
      <c r="M105" s="222">
        <v>17</v>
      </c>
      <c r="N105" s="222">
        <v>0</v>
      </c>
      <c r="O105" s="228">
        <v>27</v>
      </c>
      <c r="P105" s="238">
        <v>27.5</v>
      </c>
      <c r="Q105" s="244">
        <v>1.8867924528301886E-2</v>
      </c>
    </row>
    <row r="106" spans="1:17" ht="12" customHeight="1">
      <c r="A106" s="82" t="s">
        <v>665</v>
      </c>
      <c r="B106" s="225">
        <v>221</v>
      </c>
      <c r="C106" s="225">
        <v>142</v>
      </c>
      <c r="D106" s="225">
        <v>142</v>
      </c>
      <c r="E106" s="225">
        <v>29</v>
      </c>
      <c r="F106" s="225">
        <v>21</v>
      </c>
      <c r="G106" s="225">
        <v>3</v>
      </c>
      <c r="H106" s="225">
        <v>9</v>
      </c>
      <c r="I106" s="225">
        <v>53</v>
      </c>
      <c r="J106" s="1526">
        <v>399</v>
      </c>
      <c r="K106" s="239">
        <v>206.95833333333334</v>
      </c>
      <c r="L106" s="225">
        <v>366</v>
      </c>
      <c r="M106" s="225">
        <v>782</v>
      </c>
      <c r="N106" s="225">
        <v>291</v>
      </c>
      <c r="O106" s="225">
        <v>1439</v>
      </c>
      <c r="P106" s="232">
        <v>1645.9583333333333</v>
      </c>
      <c r="Q106" s="245">
        <v>0.12581372375186808</v>
      </c>
    </row>
    <row r="107" spans="1:17" ht="12" customHeight="1">
      <c r="A107" s="67" t="s">
        <v>661</v>
      </c>
      <c r="B107" s="222">
        <v>117</v>
      </c>
      <c r="C107" s="222">
        <v>67</v>
      </c>
      <c r="D107" s="222">
        <v>69</v>
      </c>
      <c r="E107" s="223">
        <v>15</v>
      </c>
      <c r="F107" s="222">
        <v>4</v>
      </c>
      <c r="G107" s="222">
        <v>1</v>
      </c>
      <c r="H107" s="224">
        <v>49</v>
      </c>
      <c r="I107" s="224">
        <v>24</v>
      </c>
      <c r="J107" s="1528">
        <v>229</v>
      </c>
      <c r="K107" s="237">
        <v>111.95833333333333</v>
      </c>
      <c r="L107" s="222">
        <v>179</v>
      </c>
      <c r="M107" s="222">
        <v>442</v>
      </c>
      <c r="N107" s="222">
        <v>269</v>
      </c>
      <c r="O107" s="224">
        <v>890</v>
      </c>
      <c r="P107" s="238">
        <v>1001.9583333333334</v>
      </c>
      <c r="Q107" s="244">
        <v>0.11173951012600324</v>
      </c>
    </row>
    <row r="108" spans="1:17" ht="12" customHeight="1">
      <c r="A108" s="68" t="s">
        <v>666</v>
      </c>
      <c r="B108" s="222">
        <v>120</v>
      </c>
      <c r="C108" s="222">
        <v>69</v>
      </c>
      <c r="D108" s="222">
        <v>57</v>
      </c>
      <c r="E108" s="223">
        <v>3</v>
      </c>
      <c r="F108" s="222">
        <v>17</v>
      </c>
      <c r="G108" s="222"/>
      <c r="H108" s="224">
        <v>20</v>
      </c>
      <c r="I108" s="224">
        <v>44</v>
      </c>
      <c r="J108" s="1528">
        <v>210</v>
      </c>
      <c r="K108" s="237">
        <v>107.5</v>
      </c>
      <c r="L108" s="222">
        <v>203</v>
      </c>
      <c r="M108" s="222">
        <v>518</v>
      </c>
      <c r="N108" s="222">
        <v>145</v>
      </c>
      <c r="O108" s="228">
        <v>866</v>
      </c>
      <c r="P108" s="238">
        <v>973.5</v>
      </c>
      <c r="Q108" s="244">
        <v>0.11053984575835475</v>
      </c>
    </row>
    <row r="109" spans="1:17" ht="12" customHeight="1">
      <c r="A109" s="68" t="s">
        <v>667</v>
      </c>
      <c r="B109" s="222">
        <v>7</v>
      </c>
      <c r="C109" s="222">
        <v>5</v>
      </c>
      <c r="D109" s="222">
        <v>0</v>
      </c>
      <c r="E109" s="223">
        <v>0</v>
      </c>
      <c r="F109" s="222"/>
      <c r="G109" s="222"/>
      <c r="H109" s="224">
        <v>0</v>
      </c>
      <c r="I109" s="224">
        <v>2</v>
      </c>
      <c r="J109" s="1528">
        <v>7</v>
      </c>
      <c r="K109" s="237">
        <v>2.666666666666667</v>
      </c>
      <c r="L109" s="222">
        <v>10</v>
      </c>
      <c r="M109" s="222">
        <v>14</v>
      </c>
      <c r="N109" s="222">
        <v>6</v>
      </c>
      <c r="O109" s="228">
        <v>30</v>
      </c>
      <c r="P109" s="238">
        <v>32.666666666666664</v>
      </c>
      <c r="Q109" s="244">
        <v>8.1632653061224511E-2</v>
      </c>
    </row>
    <row r="110" spans="1:17" ht="12" customHeight="1">
      <c r="A110" s="68" t="s">
        <v>668</v>
      </c>
      <c r="B110" s="222">
        <v>0</v>
      </c>
      <c r="C110" s="222">
        <v>0</v>
      </c>
      <c r="D110" s="222">
        <v>1</v>
      </c>
      <c r="E110" s="223">
        <v>0</v>
      </c>
      <c r="F110" s="222"/>
      <c r="G110" s="222"/>
      <c r="H110" s="224">
        <v>0</v>
      </c>
      <c r="I110" s="224">
        <v>23</v>
      </c>
      <c r="J110" s="1528">
        <v>24</v>
      </c>
      <c r="K110" s="237">
        <v>12.5</v>
      </c>
      <c r="L110" s="222">
        <v>0</v>
      </c>
      <c r="M110" s="222">
        <v>4</v>
      </c>
      <c r="N110" s="222">
        <v>2</v>
      </c>
      <c r="O110" s="228">
        <v>6</v>
      </c>
      <c r="P110" s="238">
        <v>18.5</v>
      </c>
      <c r="Q110" s="244">
        <v>0.67567567567567566</v>
      </c>
    </row>
    <row r="111" spans="1:17" ht="12" customHeight="1">
      <c r="A111" s="69" t="s">
        <v>720</v>
      </c>
      <c r="B111" s="230">
        <v>0</v>
      </c>
      <c r="C111" s="230">
        <v>0</v>
      </c>
      <c r="D111" s="222">
        <v>4</v>
      </c>
      <c r="E111" s="223">
        <v>0</v>
      </c>
      <c r="F111" s="222"/>
      <c r="G111" s="222"/>
      <c r="H111" s="224">
        <v>0</v>
      </c>
      <c r="I111" s="224">
        <v>1</v>
      </c>
      <c r="J111" s="1528">
        <v>5</v>
      </c>
      <c r="K111" s="237">
        <v>3.5</v>
      </c>
      <c r="L111" s="222">
        <v>5</v>
      </c>
      <c r="M111" s="222">
        <v>12</v>
      </c>
      <c r="N111" s="222">
        <v>14</v>
      </c>
      <c r="O111" s="1536">
        <v>31</v>
      </c>
      <c r="P111" s="240">
        <v>34.5</v>
      </c>
      <c r="Q111" s="246">
        <v>0.10144927536231885</v>
      </c>
    </row>
    <row r="112" spans="1:17" ht="12" customHeight="1">
      <c r="A112" s="82" t="s">
        <v>669</v>
      </c>
      <c r="B112" s="225">
        <v>244</v>
      </c>
      <c r="C112" s="225">
        <v>141</v>
      </c>
      <c r="D112" s="225">
        <v>131</v>
      </c>
      <c r="E112" s="225">
        <v>18</v>
      </c>
      <c r="F112" s="225">
        <v>21</v>
      </c>
      <c r="G112" s="225">
        <v>1</v>
      </c>
      <c r="H112" s="225">
        <v>69</v>
      </c>
      <c r="I112" s="225">
        <v>94</v>
      </c>
      <c r="J112" s="1526">
        <v>475</v>
      </c>
      <c r="K112" s="239">
        <v>238.125</v>
      </c>
      <c r="L112" s="225">
        <v>397</v>
      </c>
      <c r="M112" s="225">
        <v>990</v>
      </c>
      <c r="N112" s="225">
        <v>436</v>
      </c>
      <c r="O112" s="225">
        <v>1823</v>
      </c>
      <c r="P112" s="232">
        <v>2061.125</v>
      </c>
      <c r="Q112" s="245">
        <v>0.11558764638068078</v>
      </c>
    </row>
    <row r="113" spans="1:17" ht="12" customHeight="1">
      <c r="A113" s="67" t="s">
        <v>670</v>
      </c>
      <c r="B113" s="222">
        <v>11</v>
      </c>
      <c r="C113" s="222">
        <v>4</v>
      </c>
      <c r="D113" s="222">
        <v>4</v>
      </c>
      <c r="E113" s="223">
        <v>0</v>
      </c>
      <c r="F113" s="222"/>
      <c r="G113" s="222"/>
      <c r="H113" s="224">
        <v>0</v>
      </c>
      <c r="I113" s="224">
        <v>0</v>
      </c>
      <c r="J113" s="1528">
        <v>8</v>
      </c>
      <c r="K113" s="237">
        <v>5.333333333333333</v>
      </c>
      <c r="L113" s="222">
        <v>15</v>
      </c>
      <c r="M113" s="222">
        <v>42</v>
      </c>
      <c r="N113" s="222">
        <v>25</v>
      </c>
      <c r="O113" s="224">
        <v>82</v>
      </c>
      <c r="P113" s="238">
        <v>87.333333333333329</v>
      </c>
      <c r="Q113" s="244">
        <v>6.1068702290076333E-2</v>
      </c>
    </row>
    <row r="114" spans="1:17" ht="12" customHeight="1">
      <c r="A114" s="68" t="s">
        <v>671</v>
      </c>
      <c r="B114" s="222">
        <v>10</v>
      </c>
      <c r="C114" s="222">
        <v>3</v>
      </c>
      <c r="D114" s="222">
        <v>3</v>
      </c>
      <c r="E114" s="223">
        <v>4</v>
      </c>
      <c r="F114" s="222"/>
      <c r="G114" s="222">
        <v>2</v>
      </c>
      <c r="H114" s="224">
        <v>0</v>
      </c>
      <c r="I114" s="224">
        <v>0</v>
      </c>
      <c r="J114" s="1528">
        <v>12</v>
      </c>
      <c r="K114" s="237">
        <v>8</v>
      </c>
      <c r="L114" s="222">
        <v>15</v>
      </c>
      <c r="M114" s="222">
        <v>41</v>
      </c>
      <c r="N114" s="222">
        <v>19</v>
      </c>
      <c r="O114" s="228">
        <v>75</v>
      </c>
      <c r="P114" s="238">
        <v>83</v>
      </c>
      <c r="Q114" s="244">
        <v>9.6385542168674704E-2</v>
      </c>
    </row>
    <row r="115" spans="1:17" ht="12" customHeight="1">
      <c r="A115" s="70" t="s">
        <v>1378</v>
      </c>
      <c r="B115" s="230"/>
      <c r="C115" s="230"/>
      <c r="D115" s="230"/>
      <c r="E115" s="229"/>
      <c r="F115" s="230"/>
      <c r="G115" s="230"/>
      <c r="H115" s="231"/>
      <c r="I115" s="231"/>
      <c r="J115" s="1533"/>
      <c r="K115" s="277"/>
      <c r="L115" s="230"/>
      <c r="M115" s="230">
        <v>3</v>
      </c>
      <c r="N115" s="230">
        <v>0</v>
      </c>
      <c r="O115" s="231">
        <v>3</v>
      </c>
      <c r="P115" s="240">
        <v>3</v>
      </c>
      <c r="Q115" s="246">
        <v>0</v>
      </c>
    </row>
    <row r="116" spans="1:17" ht="12" customHeight="1">
      <c r="A116" s="82" t="s">
        <v>672</v>
      </c>
      <c r="B116" s="225">
        <v>21</v>
      </c>
      <c r="C116" s="225">
        <v>7</v>
      </c>
      <c r="D116" s="225">
        <v>7</v>
      </c>
      <c r="E116" s="225">
        <v>4</v>
      </c>
      <c r="F116" s="225">
        <v>0</v>
      </c>
      <c r="G116" s="225">
        <v>2</v>
      </c>
      <c r="H116" s="225">
        <v>0</v>
      </c>
      <c r="I116" s="225">
        <v>0</v>
      </c>
      <c r="J116" s="1526">
        <v>20</v>
      </c>
      <c r="K116" s="239">
        <v>13.333333333333332</v>
      </c>
      <c r="L116" s="225">
        <v>30</v>
      </c>
      <c r="M116" s="225">
        <v>86</v>
      </c>
      <c r="N116" s="225">
        <v>44</v>
      </c>
      <c r="O116" s="225">
        <v>160</v>
      </c>
      <c r="P116" s="232">
        <v>173.33333333333334</v>
      </c>
      <c r="Q116" s="245">
        <v>7.8277886497064561E-2</v>
      </c>
    </row>
    <row r="117" spans="1:17" ht="12" customHeight="1">
      <c r="A117" s="67" t="s">
        <v>1196</v>
      </c>
      <c r="B117" s="222">
        <v>420</v>
      </c>
      <c r="C117" s="222">
        <v>295</v>
      </c>
      <c r="D117" s="222">
        <v>167</v>
      </c>
      <c r="E117" s="223">
        <v>0</v>
      </c>
      <c r="F117" s="222">
        <v>3</v>
      </c>
      <c r="G117" s="222">
        <v>1</v>
      </c>
      <c r="H117" s="224">
        <v>79</v>
      </c>
      <c r="I117" s="224">
        <v>56</v>
      </c>
      <c r="J117" s="1528">
        <v>601</v>
      </c>
      <c r="K117" s="237">
        <v>232.70833333333331</v>
      </c>
      <c r="L117" s="222">
        <v>299</v>
      </c>
      <c r="M117" s="222">
        <v>457</v>
      </c>
      <c r="N117" s="222">
        <v>86</v>
      </c>
      <c r="O117" s="224">
        <v>842</v>
      </c>
      <c r="P117" s="238">
        <v>1074.7083333333301</v>
      </c>
      <c r="Q117" s="244">
        <v>0.21673328417866428</v>
      </c>
    </row>
    <row r="118" spans="1:17" ht="12" customHeight="1">
      <c r="A118" s="68" t="s">
        <v>1197</v>
      </c>
      <c r="B118" s="222">
        <v>110</v>
      </c>
      <c r="C118" s="222">
        <v>50</v>
      </c>
      <c r="D118" s="222">
        <v>73</v>
      </c>
      <c r="E118" s="223">
        <v>8</v>
      </c>
      <c r="F118" s="222">
        <v>5</v>
      </c>
      <c r="G118" s="222">
        <v>5</v>
      </c>
      <c r="H118" s="224">
        <v>109</v>
      </c>
      <c r="I118" s="224">
        <v>33</v>
      </c>
      <c r="J118" s="1528">
        <v>283</v>
      </c>
      <c r="K118" s="237">
        <v>122.29166666666667</v>
      </c>
      <c r="L118" s="222">
        <v>136</v>
      </c>
      <c r="M118" s="222">
        <v>121</v>
      </c>
      <c r="N118" s="222">
        <v>32</v>
      </c>
      <c r="O118" s="228">
        <v>289</v>
      </c>
      <c r="P118" s="238">
        <v>411.29166666666703</v>
      </c>
      <c r="Q118" s="244">
        <v>0.29806032294099727</v>
      </c>
    </row>
    <row r="119" spans="1:17" ht="12" customHeight="1">
      <c r="A119" s="68" t="s">
        <v>1195</v>
      </c>
      <c r="B119" s="222">
        <v>121</v>
      </c>
      <c r="C119" s="222">
        <v>96</v>
      </c>
      <c r="D119" s="222">
        <v>59</v>
      </c>
      <c r="E119" s="223">
        <v>1</v>
      </c>
      <c r="F119" s="222">
        <v>26</v>
      </c>
      <c r="G119" s="222">
        <v>3</v>
      </c>
      <c r="H119" s="224">
        <v>21</v>
      </c>
      <c r="I119" s="224">
        <v>36</v>
      </c>
      <c r="J119" s="1528">
        <v>242</v>
      </c>
      <c r="K119" s="237">
        <v>112.625</v>
      </c>
      <c r="L119" s="222">
        <v>145</v>
      </c>
      <c r="M119" s="222">
        <v>261</v>
      </c>
      <c r="N119" s="222">
        <v>49</v>
      </c>
      <c r="O119" s="228">
        <v>455</v>
      </c>
      <c r="P119" s="238">
        <v>567.625</v>
      </c>
      <c r="Q119" s="244">
        <v>0.19841444615723408</v>
      </c>
    </row>
    <row r="120" spans="1:17" ht="12" customHeight="1">
      <c r="A120" s="68" t="s">
        <v>1198</v>
      </c>
      <c r="B120" s="222">
        <v>205</v>
      </c>
      <c r="C120" s="222">
        <v>179</v>
      </c>
      <c r="D120" s="222">
        <v>132</v>
      </c>
      <c r="E120" s="223">
        <v>1</v>
      </c>
      <c r="F120" s="222">
        <v>37</v>
      </c>
      <c r="G120" s="222">
        <v>17</v>
      </c>
      <c r="H120" s="224">
        <v>10</v>
      </c>
      <c r="I120" s="224">
        <v>36</v>
      </c>
      <c r="J120" s="1528">
        <v>412</v>
      </c>
      <c r="K120" s="237">
        <v>168.41666666666666</v>
      </c>
      <c r="L120" s="222">
        <v>234</v>
      </c>
      <c r="M120" s="222">
        <v>393</v>
      </c>
      <c r="N120" s="222">
        <v>118</v>
      </c>
      <c r="O120" s="228">
        <v>745</v>
      </c>
      <c r="P120" s="238">
        <v>913.41666666666663</v>
      </c>
      <c r="Q120" s="244">
        <v>0.18438098713621021</v>
      </c>
    </row>
    <row r="121" spans="1:17" ht="12" customHeight="1">
      <c r="A121" s="68" t="s">
        <v>1199</v>
      </c>
      <c r="B121" s="222">
        <v>60</v>
      </c>
      <c r="C121" s="222">
        <v>28</v>
      </c>
      <c r="D121" s="222">
        <v>69</v>
      </c>
      <c r="E121" s="223">
        <v>3</v>
      </c>
      <c r="F121" s="222">
        <v>2</v>
      </c>
      <c r="G121" s="222">
        <v>2</v>
      </c>
      <c r="H121" s="224">
        <v>38</v>
      </c>
      <c r="I121" s="224">
        <v>30</v>
      </c>
      <c r="J121" s="1528">
        <v>172</v>
      </c>
      <c r="K121" s="237">
        <v>84.083333333333343</v>
      </c>
      <c r="L121" s="222">
        <v>205</v>
      </c>
      <c r="M121" s="222">
        <v>455</v>
      </c>
      <c r="N121" s="222">
        <v>105</v>
      </c>
      <c r="O121" s="228">
        <v>765</v>
      </c>
      <c r="P121" s="238">
        <v>849.08333333333337</v>
      </c>
      <c r="Q121" s="244">
        <v>9.9028363921876542E-2</v>
      </c>
    </row>
    <row r="122" spans="1:17" ht="12" customHeight="1">
      <c r="A122" s="68" t="s">
        <v>1200</v>
      </c>
      <c r="B122" s="222">
        <v>874</v>
      </c>
      <c r="C122" s="222">
        <v>460</v>
      </c>
      <c r="D122" s="222">
        <v>78</v>
      </c>
      <c r="E122" s="223">
        <v>2</v>
      </c>
      <c r="F122" s="222"/>
      <c r="G122" s="222"/>
      <c r="H122" s="224">
        <v>110</v>
      </c>
      <c r="I122" s="224">
        <v>4</v>
      </c>
      <c r="J122" s="1528">
        <v>654</v>
      </c>
      <c r="K122" s="237">
        <v>249.08333333333334</v>
      </c>
      <c r="L122" s="222">
        <v>414</v>
      </c>
      <c r="M122" s="222">
        <v>942</v>
      </c>
      <c r="N122" s="222">
        <v>76</v>
      </c>
      <c r="O122" s="228">
        <v>1432</v>
      </c>
      <c r="P122" s="238">
        <v>1681.0833333333301</v>
      </c>
      <c r="Q122" s="244">
        <v>0.14825653489410248</v>
      </c>
    </row>
    <row r="123" spans="1:17" ht="12" customHeight="1">
      <c r="A123" s="68" t="s">
        <v>1201</v>
      </c>
      <c r="B123" s="222">
        <v>450</v>
      </c>
      <c r="C123" s="222">
        <v>310</v>
      </c>
      <c r="D123" s="222">
        <v>99</v>
      </c>
      <c r="E123" s="223">
        <v>2</v>
      </c>
      <c r="F123" s="222">
        <v>13</v>
      </c>
      <c r="G123" s="222">
        <v>18</v>
      </c>
      <c r="H123" s="224">
        <v>123</v>
      </c>
      <c r="I123" s="224">
        <v>17</v>
      </c>
      <c r="J123" s="1528">
        <v>582</v>
      </c>
      <c r="K123" s="237">
        <v>195.20833333333331</v>
      </c>
      <c r="L123" s="222">
        <v>320</v>
      </c>
      <c r="M123" s="222">
        <v>610</v>
      </c>
      <c r="N123" s="222">
        <v>50</v>
      </c>
      <c r="O123" s="228">
        <v>980</v>
      </c>
      <c r="P123" s="238">
        <v>1175.2083333333301</v>
      </c>
      <c r="Q123" s="244">
        <v>0.16624676200276781</v>
      </c>
    </row>
    <row r="124" spans="1:17" ht="12" customHeight="1">
      <c r="A124" s="68" t="s">
        <v>1202</v>
      </c>
      <c r="B124" s="222">
        <v>101</v>
      </c>
      <c r="C124" s="222">
        <v>101</v>
      </c>
      <c r="D124" s="222">
        <v>57</v>
      </c>
      <c r="E124" s="223">
        <v>1</v>
      </c>
      <c r="F124" s="222">
        <v>3</v>
      </c>
      <c r="G124" s="222">
        <v>1</v>
      </c>
      <c r="H124" s="224">
        <v>65</v>
      </c>
      <c r="I124" s="224">
        <v>32</v>
      </c>
      <c r="J124" s="1528">
        <v>260</v>
      </c>
      <c r="K124" s="237">
        <v>91.791666666666657</v>
      </c>
      <c r="L124" s="222">
        <v>101</v>
      </c>
      <c r="M124" s="222">
        <v>198</v>
      </c>
      <c r="N124" s="222">
        <v>22</v>
      </c>
      <c r="O124" s="228">
        <v>321</v>
      </c>
      <c r="P124" s="238">
        <v>412.79166666666663</v>
      </c>
      <c r="Q124" s="244">
        <v>0.22236802261027555</v>
      </c>
    </row>
    <row r="125" spans="1:17" ht="12" customHeight="1">
      <c r="A125" s="68" t="s">
        <v>166</v>
      </c>
      <c r="B125" s="222">
        <v>19</v>
      </c>
      <c r="C125" s="222">
        <v>16</v>
      </c>
      <c r="D125" s="222">
        <v>6</v>
      </c>
      <c r="E125" s="223">
        <v>0</v>
      </c>
      <c r="F125" s="222">
        <v>48</v>
      </c>
      <c r="G125" s="222">
        <v>13</v>
      </c>
      <c r="H125" s="224">
        <v>1</v>
      </c>
      <c r="I125" s="224">
        <v>3</v>
      </c>
      <c r="J125" s="1528">
        <v>87</v>
      </c>
      <c r="K125" s="237">
        <v>12.458333333333332</v>
      </c>
      <c r="L125" s="222">
        <v>75</v>
      </c>
      <c r="M125" s="222">
        <v>147</v>
      </c>
      <c r="N125" s="222">
        <v>14</v>
      </c>
      <c r="O125" s="228">
        <v>236</v>
      </c>
      <c r="P125" s="238">
        <v>248.45833333333334</v>
      </c>
      <c r="Q125" s="244">
        <v>5.0142545698473914E-2</v>
      </c>
    </row>
    <row r="126" spans="1:17" ht="12" customHeight="1">
      <c r="A126" s="68" t="s">
        <v>1</v>
      </c>
      <c r="B126" s="222">
        <v>25</v>
      </c>
      <c r="C126" s="222">
        <v>19</v>
      </c>
      <c r="D126" s="222">
        <v>33</v>
      </c>
      <c r="E126" s="223">
        <v>12</v>
      </c>
      <c r="F126" s="222">
        <v>4</v>
      </c>
      <c r="G126" s="222"/>
      <c r="H126" s="224">
        <v>20</v>
      </c>
      <c r="I126" s="224">
        <v>8</v>
      </c>
      <c r="J126" s="1528">
        <v>96</v>
      </c>
      <c r="K126" s="237">
        <v>50.833333333333336</v>
      </c>
      <c r="L126" s="222">
        <v>58</v>
      </c>
      <c r="M126" s="222">
        <v>151</v>
      </c>
      <c r="N126" s="222">
        <v>147</v>
      </c>
      <c r="O126" s="228">
        <v>356</v>
      </c>
      <c r="P126" s="238">
        <v>406.83333333333331</v>
      </c>
      <c r="Q126" s="244">
        <v>0.1249487914789021</v>
      </c>
    </row>
    <row r="127" spans="1:17" ht="12" customHeight="1">
      <c r="A127" s="68" t="s">
        <v>168</v>
      </c>
      <c r="B127" s="222">
        <v>61</v>
      </c>
      <c r="C127" s="222">
        <v>21</v>
      </c>
      <c r="D127" s="222">
        <v>12</v>
      </c>
      <c r="E127" s="223">
        <v>0</v>
      </c>
      <c r="F127" s="222"/>
      <c r="G127" s="222"/>
      <c r="H127" s="224">
        <v>29</v>
      </c>
      <c r="I127" s="224">
        <v>0</v>
      </c>
      <c r="J127" s="1528">
        <v>62</v>
      </c>
      <c r="K127" s="237">
        <v>17.625</v>
      </c>
      <c r="L127" s="222">
        <v>117</v>
      </c>
      <c r="M127" s="222">
        <v>69</v>
      </c>
      <c r="N127" s="222">
        <v>10</v>
      </c>
      <c r="O127" s="228">
        <v>196</v>
      </c>
      <c r="P127" s="238">
        <v>213.625</v>
      </c>
      <c r="Q127" s="244">
        <v>8.2504388531304859E-2</v>
      </c>
    </row>
    <row r="128" spans="1:17" ht="12" customHeight="1">
      <c r="A128" s="68" t="s">
        <v>169</v>
      </c>
      <c r="B128" s="222">
        <v>0</v>
      </c>
      <c r="C128" s="222">
        <v>0</v>
      </c>
      <c r="D128" s="222">
        <v>29</v>
      </c>
      <c r="E128" s="223">
        <v>0</v>
      </c>
      <c r="F128" s="222"/>
      <c r="G128" s="222"/>
      <c r="H128" s="224">
        <v>14</v>
      </c>
      <c r="I128" s="224">
        <v>10</v>
      </c>
      <c r="J128" s="1528">
        <v>53</v>
      </c>
      <c r="K128" s="237">
        <v>40.25</v>
      </c>
      <c r="L128" s="222">
        <v>44</v>
      </c>
      <c r="M128" s="222">
        <v>19</v>
      </c>
      <c r="N128" s="222">
        <v>0</v>
      </c>
      <c r="O128" s="228">
        <v>63</v>
      </c>
      <c r="P128" s="238">
        <v>103.25</v>
      </c>
      <c r="Q128" s="244">
        <v>0.38983050847457629</v>
      </c>
    </row>
    <row r="129" spans="1:17" ht="12" customHeight="1">
      <c r="A129" s="68" t="s">
        <v>171</v>
      </c>
      <c r="B129" s="222">
        <v>54</v>
      </c>
      <c r="C129" s="222">
        <v>19</v>
      </c>
      <c r="D129" s="222">
        <v>13</v>
      </c>
      <c r="E129" s="223">
        <v>0</v>
      </c>
      <c r="F129" s="222"/>
      <c r="G129" s="222"/>
      <c r="H129" s="224">
        <v>36</v>
      </c>
      <c r="I129" s="224">
        <v>1</v>
      </c>
      <c r="J129" s="1528">
        <v>69</v>
      </c>
      <c r="K129" s="237">
        <v>17.833333333333332</v>
      </c>
      <c r="L129" s="222">
        <v>26</v>
      </c>
      <c r="M129" s="222">
        <v>19</v>
      </c>
      <c r="N129" s="222">
        <v>0</v>
      </c>
      <c r="O129" s="228">
        <v>45</v>
      </c>
      <c r="P129" s="238">
        <v>62.833333333333329</v>
      </c>
      <c r="Q129" s="244">
        <v>0.28381962864721488</v>
      </c>
    </row>
    <row r="130" spans="1:17" ht="12" customHeight="1">
      <c r="A130" s="68" t="s">
        <v>172</v>
      </c>
      <c r="B130" s="222">
        <v>8</v>
      </c>
      <c r="C130" s="222">
        <v>7</v>
      </c>
      <c r="D130" s="222">
        <v>3</v>
      </c>
      <c r="E130" s="223">
        <v>0</v>
      </c>
      <c r="F130" s="222">
        <v>1</v>
      </c>
      <c r="G130" s="222"/>
      <c r="H130" s="224">
        <v>3</v>
      </c>
      <c r="I130" s="224">
        <v>3</v>
      </c>
      <c r="J130" s="1528">
        <v>17</v>
      </c>
      <c r="K130" s="237">
        <v>7.2083333333333339</v>
      </c>
      <c r="L130" s="222">
        <v>14</v>
      </c>
      <c r="M130" s="222">
        <v>31</v>
      </c>
      <c r="N130" s="222">
        <v>3</v>
      </c>
      <c r="O130" s="228">
        <v>48</v>
      </c>
      <c r="P130" s="238">
        <v>55.208333333333336</v>
      </c>
      <c r="Q130" s="244">
        <v>0.13056603773584907</v>
      </c>
    </row>
    <row r="131" spans="1:17" ht="12" customHeight="1">
      <c r="A131" s="68" t="s">
        <v>173</v>
      </c>
      <c r="B131" s="222">
        <v>21</v>
      </c>
      <c r="C131" s="222">
        <v>12</v>
      </c>
      <c r="D131" s="222">
        <v>34</v>
      </c>
      <c r="E131" s="223">
        <v>0</v>
      </c>
      <c r="F131" s="222"/>
      <c r="G131" s="222"/>
      <c r="H131" s="224">
        <v>13</v>
      </c>
      <c r="I131" s="224">
        <v>86</v>
      </c>
      <c r="J131" s="1528">
        <v>145</v>
      </c>
      <c r="K131" s="237">
        <v>75.125</v>
      </c>
      <c r="L131" s="222">
        <v>124</v>
      </c>
      <c r="M131" s="222">
        <v>229</v>
      </c>
      <c r="N131" s="222">
        <v>41</v>
      </c>
      <c r="O131" s="228">
        <v>394</v>
      </c>
      <c r="P131" s="238">
        <v>469.125</v>
      </c>
      <c r="Q131" s="244">
        <v>0.16048064085447264</v>
      </c>
    </row>
    <row r="132" spans="1:17" ht="12" customHeight="1">
      <c r="A132" s="68" t="s">
        <v>174</v>
      </c>
      <c r="B132" s="222">
        <v>144</v>
      </c>
      <c r="C132" s="222">
        <v>45</v>
      </c>
      <c r="D132" s="222">
        <v>10</v>
      </c>
      <c r="E132" s="223">
        <v>0</v>
      </c>
      <c r="F132" s="222"/>
      <c r="G132" s="222">
        <v>3</v>
      </c>
      <c r="H132" s="224">
        <v>188</v>
      </c>
      <c r="I132" s="224">
        <v>1</v>
      </c>
      <c r="J132" s="1528">
        <v>247</v>
      </c>
      <c r="K132" s="237">
        <v>44</v>
      </c>
      <c r="L132" s="222">
        <v>118</v>
      </c>
      <c r="M132" s="222">
        <v>73</v>
      </c>
      <c r="N132" s="222">
        <v>12</v>
      </c>
      <c r="O132" s="228">
        <v>203</v>
      </c>
      <c r="P132" s="238">
        <v>247</v>
      </c>
      <c r="Q132" s="244">
        <v>0.17813765182186234</v>
      </c>
    </row>
    <row r="133" spans="1:17" ht="12" customHeight="1">
      <c r="A133" s="68" t="s">
        <v>176</v>
      </c>
      <c r="B133" s="226">
        <v>30</v>
      </c>
      <c r="C133" s="226">
        <v>25</v>
      </c>
      <c r="D133" s="226">
        <v>4</v>
      </c>
      <c r="E133" s="227">
        <v>0</v>
      </c>
      <c r="F133" s="226"/>
      <c r="G133" s="226"/>
      <c r="H133" s="224">
        <v>17</v>
      </c>
      <c r="I133" s="224">
        <v>0</v>
      </c>
      <c r="J133" s="1528">
        <v>46</v>
      </c>
      <c r="K133" s="237">
        <v>14.458333333333334</v>
      </c>
      <c r="L133" s="222">
        <v>43</v>
      </c>
      <c r="M133" s="222">
        <v>47</v>
      </c>
      <c r="N133" s="222">
        <v>3</v>
      </c>
      <c r="O133" s="228">
        <v>93</v>
      </c>
      <c r="P133" s="238">
        <v>107.45833333333333</v>
      </c>
      <c r="Q133" s="244">
        <v>0.1345482745250097</v>
      </c>
    </row>
    <row r="134" spans="1:17" ht="12" customHeight="1">
      <c r="A134" s="68" t="s">
        <v>177</v>
      </c>
      <c r="B134" s="226">
        <v>76</v>
      </c>
      <c r="C134" s="226">
        <v>51</v>
      </c>
      <c r="D134" s="226">
        <v>15</v>
      </c>
      <c r="E134" s="227">
        <v>0</v>
      </c>
      <c r="F134" s="226">
        <v>5</v>
      </c>
      <c r="G134" s="226">
        <v>2</v>
      </c>
      <c r="H134" s="224">
        <v>54</v>
      </c>
      <c r="I134" s="224">
        <v>6</v>
      </c>
      <c r="J134" s="1528">
        <v>133</v>
      </c>
      <c r="K134" s="237">
        <v>37.75</v>
      </c>
      <c r="L134" s="222">
        <v>42</v>
      </c>
      <c r="M134" s="222">
        <v>63</v>
      </c>
      <c r="N134" s="222">
        <v>57</v>
      </c>
      <c r="O134" s="228">
        <v>162</v>
      </c>
      <c r="P134" s="238">
        <v>199.75</v>
      </c>
      <c r="Q134" s="244">
        <v>0.18898623279098872</v>
      </c>
    </row>
    <row r="135" spans="1:17" ht="12" customHeight="1">
      <c r="A135" s="68" t="s">
        <v>178</v>
      </c>
      <c r="B135" s="226">
        <v>41</v>
      </c>
      <c r="C135" s="226">
        <v>24</v>
      </c>
      <c r="D135" s="226">
        <v>8</v>
      </c>
      <c r="E135" s="227">
        <v>0</v>
      </c>
      <c r="F135" s="226"/>
      <c r="G135" s="226"/>
      <c r="H135" s="224">
        <v>30</v>
      </c>
      <c r="I135" s="224">
        <v>0</v>
      </c>
      <c r="J135" s="1528">
        <v>62</v>
      </c>
      <c r="K135" s="237">
        <v>15.75</v>
      </c>
      <c r="L135" s="222">
        <v>73</v>
      </c>
      <c r="M135" s="222">
        <v>139</v>
      </c>
      <c r="N135" s="222">
        <v>4</v>
      </c>
      <c r="O135" s="228">
        <v>216</v>
      </c>
      <c r="P135" s="238">
        <v>231.75</v>
      </c>
      <c r="Q135" s="244">
        <v>6.7961165048543687E-2</v>
      </c>
    </row>
    <row r="136" spans="1:17" ht="12" customHeight="1">
      <c r="A136" s="68" t="s">
        <v>374</v>
      </c>
      <c r="B136" s="226">
        <v>4</v>
      </c>
      <c r="C136" s="226">
        <v>0</v>
      </c>
      <c r="D136" s="226">
        <v>1</v>
      </c>
      <c r="E136" s="227">
        <v>0</v>
      </c>
      <c r="F136" s="226"/>
      <c r="G136" s="226"/>
      <c r="H136" s="224">
        <v>5</v>
      </c>
      <c r="I136" s="224">
        <v>1</v>
      </c>
      <c r="J136" s="1528">
        <v>7</v>
      </c>
      <c r="K136" s="237">
        <v>1.625</v>
      </c>
      <c r="L136" s="222">
        <v>10</v>
      </c>
      <c r="M136" s="222">
        <v>6</v>
      </c>
      <c r="N136" s="222">
        <v>0</v>
      </c>
      <c r="O136" s="228">
        <v>16</v>
      </c>
      <c r="P136" s="238">
        <v>17.625</v>
      </c>
      <c r="Q136" s="244">
        <v>9.2198581560283682E-2</v>
      </c>
    </row>
    <row r="137" spans="1:17" ht="12" customHeight="1">
      <c r="A137" s="68" t="s">
        <v>179</v>
      </c>
      <c r="B137" s="226">
        <v>6</v>
      </c>
      <c r="C137" s="226">
        <v>6</v>
      </c>
      <c r="D137" s="226">
        <v>0</v>
      </c>
      <c r="E137" s="227">
        <v>0</v>
      </c>
      <c r="F137" s="226"/>
      <c r="G137" s="226"/>
      <c r="H137" s="224">
        <v>5</v>
      </c>
      <c r="I137" s="224">
        <v>8</v>
      </c>
      <c r="J137" s="1528">
        <v>19</v>
      </c>
      <c r="K137" s="237">
        <v>6.625</v>
      </c>
      <c r="L137" s="222">
        <v>11</v>
      </c>
      <c r="M137" s="222">
        <v>14</v>
      </c>
      <c r="N137" s="222">
        <v>1</v>
      </c>
      <c r="O137" s="228">
        <v>26</v>
      </c>
      <c r="P137" s="238">
        <v>32.625</v>
      </c>
      <c r="Q137" s="244">
        <v>0.20306513409961685</v>
      </c>
    </row>
    <row r="138" spans="1:17" ht="12" customHeight="1">
      <c r="A138" s="69" t="s">
        <v>180</v>
      </c>
      <c r="B138" s="226">
        <v>45</v>
      </c>
      <c r="C138" s="226">
        <v>38</v>
      </c>
      <c r="D138" s="226">
        <v>15</v>
      </c>
      <c r="E138" s="227">
        <v>4</v>
      </c>
      <c r="F138" s="226"/>
      <c r="G138" s="226"/>
      <c r="H138" s="224">
        <v>19</v>
      </c>
      <c r="I138" s="224">
        <v>14</v>
      </c>
      <c r="J138" s="1528">
        <v>90</v>
      </c>
      <c r="K138" s="237">
        <v>34.041666666666664</v>
      </c>
      <c r="L138" s="222">
        <v>49</v>
      </c>
      <c r="M138" s="222">
        <v>6</v>
      </c>
      <c r="N138" s="222">
        <v>20</v>
      </c>
      <c r="O138" s="228">
        <v>75</v>
      </c>
      <c r="P138" s="238">
        <v>109.04166666666666</v>
      </c>
      <c r="Q138" s="244">
        <v>0.31218952999617883</v>
      </c>
    </row>
    <row r="139" spans="1:17" ht="14.25" customHeight="1">
      <c r="A139" s="1532" t="s">
        <v>973</v>
      </c>
      <c r="B139" s="713">
        <v>0</v>
      </c>
      <c r="C139" s="713">
        <v>0</v>
      </c>
      <c r="D139" s="226">
        <v>0</v>
      </c>
      <c r="E139" s="227">
        <v>0</v>
      </c>
      <c r="F139" s="226"/>
      <c r="G139" s="226"/>
      <c r="H139" s="224">
        <v>0</v>
      </c>
      <c r="I139" s="224">
        <v>0</v>
      </c>
      <c r="J139" s="1528">
        <v>0</v>
      </c>
      <c r="K139" s="237">
        <v>0</v>
      </c>
      <c r="L139" s="222">
        <v>0</v>
      </c>
      <c r="M139" s="222">
        <v>2</v>
      </c>
      <c r="N139" s="222">
        <v>2</v>
      </c>
      <c r="O139" s="228">
        <v>4</v>
      </c>
      <c r="P139" s="238">
        <v>4</v>
      </c>
      <c r="Q139" s="244">
        <v>0</v>
      </c>
    </row>
    <row r="140" spans="1:17" ht="12" customHeight="1">
      <c r="A140" s="67" t="s">
        <v>521</v>
      </c>
      <c r="B140" s="222">
        <v>0</v>
      </c>
      <c r="C140" s="222">
        <v>0</v>
      </c>
      <c r="D140" s="222">
        <v>0</v>
      </c>
      <c r="E140" s="223">
        <v>0</v>
      </c>
      <c r="F140" s="222"/>
      <c r="G140" s="222"/>
      <c r="H140" s="224">
        <v>0</v>
      </c>
      <c r="I140" s="224">
        <v>0</v>
      </c>
      <c r="J140" s="1528">
        <v>0</v>
      </c>
      <c r="K140" s="237">
        <v>0</v>
      </c>
      <c r="L140" s="222">
        <v>13</v>
      </c>
      <c r="M140" s="222">
        <v>25</v>
      </c>
      <c r="N140" s="222">
        <v>0</v>
      </c>
      <c r="O140" s="228">
        <v>38</v>
      </c>
      <c r="P140" s="238">
        <v>38</v>
      </c>
      <c r="Q140" s="244">
        <v>0</v>
      </c>
    </row>
    <row r="141" spans="1:17" ht="12" customHeight="1">
      <c r="A141" s="69" t="s">
        <v>544</v>
      </c>
      <c r="B141" s="230">
        <v>0</v>
      </c>
      <c r="C141" s="230">
        <v>0</v>
      </c>
      <c r="D141" s="222">
        <v>0</v>
      </c>
      <c r="E141" s="223">
        <v>0</v>
      </c>
      <c r="F141" s="222"/>
      <c r="G141" s="222"/>
      <c r="H141" s="224">
        <v>0</v>
      </c>
      <c r="I141" s="224">
        <v>0</v>
      </c>
      <c r="J141" s="1528">
        <v>0</v>
      </c>
      <c r="K141" s="237">
        <v>0</v>
      </c>
      <c r="L141" s="222">
        <v>0</v>
      </c>
      <c r="M141" s="222">
        <v>0</v>
      </c>
      <c r="N141" s="222">
        <v>16</v>
      </c>
      <c r="O141" s="228">
        <v>16</v>
      </c>
      <c r="P141" s="238">
        <v>16</v>
      </c>
      <c r="Q141" s="244">
        <v>0</v>
      </c>
    </row>
    <row r="142" spans="1:17" ht="12" customHeight="1">
      <c r="A142" s="82" t="s">
        <v>181</v>
      </c>
      <c r="B142" s="225">
        <v>2875</v>
      </c>
      <c r="C142" s="225">
        <v>1802</v>
      </c>
      <c r="D142" s="225">
        <v>917</v>
      </c>
      <c r="E142" s="225">
        <v>34</v>
      </c>
      <c r="F142" s="225">
        <v>147</v>
      </c>
      <c r="G142" s="225">
        <v>65</v>
      </c>
      <c r="H142" s="225">
        <v>989</v>
      </c>
      <c r="I142" s="225">
        <v>385</v>
      </c>
      <c r="J142" s="1526">
        <v>4339</v>
      </c>
      <c r="K142" s="239">
        <v>1631.7916666666667</v>
      </c>
      <c r="L142" s="225">
        <v>2671</v>
      </c>
      <c r="M142" s="225">
        <v>4477</v>
      </c>
      <c r="N142" s="225">
        <v>868</v>
      </c>
      <c r="O142" s="225">
        <v>8016</v>
      </c>
      <c r="P142" s="232">
        <v>9647.7916666666661</v>
      </c>
      <c r="Q142" s="245">
        <v>0.16922398855794701</v>
      </c>
    </row>
    <row r="143" spans="1:17" ht="12" customHeight="1">
      <c r="A143" s="67" t="s">
        <v>170</v>
      </c>
      <c r="B143" s="222">
        <v>172</v>
      </c>
      <c r="C143" s="222">
        <v>81</v>
      </c>
      <c r="D143" s="222">
        <v>75</v>
      </c>
      <c r="E143" s="223">
        <v>14</v>
      </c>
      <c r="F143" s="222">
        <v>20</v>
      </c>
      <c r="G143" s="222">
        <v>4</v>
      </c>
      <c r="H143" s="224">
        <v>38</v>
      </c>
      <c r="I143" s="224">
        <v>39</v>
      </c>
      <c r="J143" s="1528">
        <v>271</v>
      </c>
      <c r="K143" s="237">
        <v>141.75</v>
      </c>
      <c r="L143" s="222">
        <v>248</v>
      </c>
      <c r="M143" s="222">
        <v>607</v>
      </c>
      <c r="N143" s="222">
        <v>292</v>
      </c>
      <c r="O143" s="224">
        <v>1147</v>
      </c>
      <c r="P143" s="238">
        <v>1288.75</v>
      </c>
      <c r="Q143" s="244">
        <v>0.10999030067895248</v>
      </c>
    </row>
    <row r="144" spans="1:17" ht="12" customHeight="1">
      <c r="A144" s="68" t="s">
        <v>182</v>
      </c>
      <c r="B144" s="222">
        <v>72</v>
      </c>
      <c r="C144" s="222">
        <v>29</v>
      </c>
      <c r="D144" s="222">
        <v>38</v>
      </c>
      <c r="E144" s="223">
        <v>3</v>
      </c>
      <c r="F144" s="222">
        <v>2</v>
      </c>
      <c r="G144" s="222">
        <v>2</v>
      </c>
      <c r="H144" s="224">
        <v>0</v>
      </c>
      <c r="I144" s="224">
        <v>25</v>
      </c>
      <c r="J144" s="1528">
        <v>99</v>
      </c>
      <c r="K144" s="237">
        <v>48.666666666666664</v>
      </c>
      <c r="L144" s="222">
        <v>72</v>
      </c>
      <c r="M144" s="222">
        <v>175</v>
      </c>
      <c r="N144" s="222">
        <v>85</v>
      </c>
      <c r="O144" s="228">
        <v>332</v>
      </c>
      <c r="P144" s="238">
        <v>380.66666666666669</v>
      </c>
      <c r="Q144" s="244">
        <v>0.12784588441330996</v>
      </c>
    </row>
    <row r="145" spans="1:17" ht="12" customHeight="1">
      <c r="A145" s="68" t="s">
        <v>183</v>
      </c>
      <c r="B145" s="222">
        <v>27</v>
      </c>
      <c r="C145" s="222">
        <v>16</v>
      </c>
      <c r="D145" s="222">
        <v>8</v>
      </c>
      <c r="E145" s="223">
        <v>0</v>
      </c>
      <c r="F145" s="222"/>
      <c r="G145" s="222"/>
      <c r="H145" s="224">
        <v>0</v>
      </c>
      <c r="I145" s="224">
        <v>0</v>
      </c>
      <c r="J145" s="1528">
        <v>24</v>
      </c>
      <c r="K145" s="237">
        <v>11.333333333333332</v>
      </c>
      <c r="L145" s="222">
        <v>17</v>
      </c>
      <c r="M145" s="222">
        <v>30</v>
      </c>
      <c r="N145" s="222">
        <v>10</v>
      </c>
      <c r="O145" s="228">
        <v>57</v>
      </c>
      <c r="P145" s="238">
        <v>68.333333333333329</v>
      </c>
      <c r="Q145" s="244">
        <v>0.16585365853658535</v>
      </c>
    </row>
    <row r="146" spans="1:17" ht="12" customHeight="1">
      <c r="A146" s="82" t="s">
        <v>185</v>
      </c>
      <c r="B146" s="225">
        <v>271</v>
      </c>
      <c r="C146" s="225">
        <v>126</v>
      </c>
      <c r="D146" s="225">
        <v>121</v>
      </c>
      <c r="E146" s="225">
        <v>17</v>
      </c>
      <c r="F146" s="225">
        <v>22</v>
      </c>
      <c r="G146" s="225">
        <v>6</v>
      </c>
      <c r="H146" s="225">
        <v>38</v>
      </c>
      <c r="I146" s="225">
        <v>64</v>
      </c>
      <c r="J146" s="1526">
        <v>394</v>
      </c>
      <c r="K146" s="239">
        <v>201.75</v>
      </c>
      <c r="L146" s="225">
        <v>337</v>
      </c>
      <c r="M146" s="225">
        <v>812</v>
      </c>
      <c r="N146" s="225">
        <v>387</v>
      </c>
      <c r="O146" s="225">
        <v>1536</v>
      </c>
      <c r="P146" s="232">
        <v>1737.75</v>
      </c>
      <c r="Q146" s="245">
        <v>0.11609840310746655</v>
      </c>
    </row>
    <row r="147" spans="1:17" ht="12" customHeight="1">
      <c r="A147" s="421" t="s">
        <v>1171</v>
      </c>
      <c r="B147" s="421"/>
      <c r="C147" s="421"/>
      <c r="D147" s="235"/>
      <c r="E147" s="235"/>
      <c r="F147" s="235"/>
      <c r="G147" s="235"/>
      <c r="H147" s="235"/>
      <c r="I147" s="235"/>
      <c r="J147" s="1114">
        <v>0</v>
      </c>
      <c r="K147" s="235">
        <v>0</v>
      </c>
      <c r="L147" s="420"/>
      <c r="M147" s="420"/>
      <c r="N147" s="420"/>
      <c r="O147" s="235"/>
      <c r="P147" s="243"/>
      <c r="Q147" s="248"/>
    </row>
    <row r="148" spans="1:17">
      <c r="A148" s="1887" t="s">
        <v>1390</v>
      </c>
      <c r="B148" s="1887"/>
      <c r="C148" s="1887"/>
      <c r="D148" s="1887"/>
      <c r="E148" s="1887"/>
      <c r="F148" s="1887"/>
      <c r="G148" s="1887"/>
      <c r="H148" s="1887"/>
      <c r="I148" s="1887"/>
      <c r="J148" s="1887"/>
      <c r="K148" s="1887"/>
      <c r="L148" s="1887"/>
      <c r="M148" s="1887"/>
      <c r="N148" s="1887"/>
      <c r="O148" s="1887"/>
      <c r="P148" s="1887"/>
      <c r="Q148" s="1887"/>
    </row>
    <row r="149" spans="1:17" ht="12" customHeight="1">
      <c r="A149" s="67" t="s">
        <v>175</v>
      </c>
      <c r="B149" s="222">
        <v>108</v>
      </c>
      <c r="C149" s="222">
        <v>34</v>
      </c>
      <c r="D149" s="222">
        <v>49</v>
      </c>
      <c r="E149" s="223">
        <v>16</v>
      </c>
      <c r="F149" s="222">
        <v>9</v>
      </c>
      <c r="G149" s="222"/>
      <c r="H149" s="224">
        <v>0</v>
      </c>
      <c r="I149" s="224">
        <v>24</v>
      </c>
      <c r="J149" s="1528">
        <v>132</v>
      </c>
      <c r="K149" s="237">
        <v>88.333333333333343</v>
      </c>
      <c r="L149" s="222">
        <v>202</v>
      </c>
      <c r="M149" s="222">
        <v>513</v>
      </c>
      <c r="N149" s="222">
        <v>247</v>
      </c>
      <c r="O149" s="224">
        <v>962</v>
      </c>
      <c r="P149" s="238">
        <v>1050.3333333333301</v>
      </c>
      <c r="Q149" s="244">
        <v>8.418043202033039E-2</v>
      </c>
    </row>
    <row r="150" spans="1:17" ht="12" customHeight="1">
      <c r="A150" s="68" t="s">
        <v>186</v>
      </c>
      <c r="B150" s="222">
        <v>64</v>
      </c>
      <c r="C150" s="222">
        <v>34</v>
      </c>
      <c r="D150" s="222">
        <v>16</v>
      </c>
      <c r="E150" s="223">
        <v>2</v>
      </c>
      <c r="F150" s="222"/>
      <c r="G150" s="222"/>
      <c r="H150" s="224">
        <v>0</v>
      </c>
      <c r="I150" s="224">
        <v>2</v>
      </c>
      <c r="J150" s="1528">
        <v>54</v>
      </c>
      <c r="K150" s="237">
        <v>28.333333333333336</v>
      </c>
      <c r="L150" s="222">
        <v>27</v>
      </c>
      <c r="M150" s="222">
        <v>55</v>
      </c>
      <c r="N150" s="222">
        <v>10</v>
      </c>
      <c r="O150" s="228">
        <v>92</v>
      </c>
      <c r="P150" s="238">
        <v>120.33333333333334</v>
      </c>
      <c r="Q150" s="244">
        <v>0.23545706371191136</v>
      </c>
    </row>
    <row r="151" spans="1:17" ht="12" customHeight="1">
      <c r="A151" s="82" t="s">
        <v>188</v>
      </c>
      <c r="B151" s="225">
        <v>172</v>
      </c>
      <c r="C151" s="225">
        <v>68</v>
      </c>
      <c r="D151" s="225">
        <v>65</v>
      </c>
      <c r="E151" s="225">
        <v>18</v>
      </c>
      <c r="F151" s="225">
        <v>9</v>
      </c>
      <c r="G151" s="225">
        <v>0</v>
      </c>
      <c r="H151" s="225">
        <v>0</v>
      </c>
      <c r="I151" s="225">
        <v>26</v>
      </c>
      <c r="J151" s="1526">
        <v>186</v>
      </c>
      <c r="K151" s="239">
        <v>116.66666666666667</v>
      </c>
      <c r="L151" s="225">
        <v>229</v>
      </c>
      <c r="M151" s="225">
        <v>568</v>
      </c>
      <c r="N151" s="225">
        <v>257</v>
      </c>
      <c r="O151" s="225">
        <v>1054</v>
      </c>
      <c r="P151" s="232">
        <v>1170.6666666666667</v>
      </c>
      <c r="Q151" s="245">
        <v>9.9743516671416357E-2</v>
      </c>
    </row>
    <row r="152" spans="1:17" ht="12" customHeight="1">
      <c r="A152" s="67" t="s">
        <v>189</v>
      </c>
      <c r="B152" s="222">
        <v>226</v>
      </c>
      <c r="C152" s="222">
        <v>111</v>
      </c>
      <c r="D152" s="222">
        <v>54</v>
      </c>
      <c r="E152" s="223">
        <v>4</v>
      </c>
      <c r="F152" s="222">
        <v>4</v>
      </c>
      <c r="G152" s="222"/>
      <c r="H152" s="224">
        <v>21</v>
      </c>
      <c r="I152" s="224">
        <v>31</v>
      </c>
      <c r="J152" s="1528">
        <v>225</v>
      </c>
      <c r="K152" s="237">
        <v>109.125</v>
      </c>
      <c r="L152" s="222">
        <v>263</v>
      </c>
      <c r="M152" s="222">
        <v>581</v>
      </c>
      <c r="N152" s="222">
        <v>204</v>
      </c>
      <c r="O152" s="224">
        <v>1048</v>
      </c>
      <c r="P152" s="238">
        <v>1157.125</v>
      </c>
      <c r="Q152" s="244">
        <v>9.4307010910662195E-2</v>
      </c>
    </row>
    <row r="153" spans="1:17" ht="12" customHeight="1">
      <c r="A153" s="68" t="s">
        <v>190</v>
      </c>
      <c r="B153" s="222">
        <v>59</v>
      </c>
      <c r="C153" s="222">
        <v>36</v>
      </c>
      <c r="D153" s="222">
        <v>53</v>
      </c>
      <c r="E153" s="223">
        <v>0</v>
      </c>
      <c r="F153" s="222">
        <v>24</v>
      </c>
      <c r="G153" s="222">
        <v>5</v>
      </c>
      <c r="H153" s="224">
        <v>12</v>
      </c>
      <c r="I153" s="224">
        <v>36</v>
      </c>
      <c r="J153" s="1528">
        <v>166</v>
      </c>
      <c r="K153" s="237">
        <v>85</v>
      </c>
      <c r="L153" s="222">
        <v>115</v>
      </c>
      <c r="M153" s="222">
        <v>317</v>
      </c>
      <c r="N153" s="222">
        <v>109</v>
      </c>
      <c r="O153" s="228">
        <v>541</v>
      </c>
      <c r="P153" s="238">
        <v>626</v>
      </c>
      <c r="Q153" s="244">
        <v>0.13578274760383385</v>
      </c>
    </row>
    <row r="154" spans="1:17" ht="12" customHeight="1">
      <c r="A154" s="68" t="s">
        <v>191</v>
      </c>
      <c r="B154" s="222">
        <v>131</v>
      </c>
      <c r="C154" s="222">
        <v>46</v>
      </c>
      <c r="D154" s="222">
        <v>41</v>
      </c>
      <c r="E154" s="223">
        <v>0</v>
      </c>
      <c r="F154" s="222">
        <v>10</v>
      </c>
      <c r="G154" s="222"/>
      <c r="H154" s="224">
        <v>0</v>
      </c>
      <c r="I154" s="224">
        <v>5</v>
      </c>
      <c r="J154" s="1528">
        <v>102</v>
      </c>
      <c r="K154" s="237">
        <v>52.833333333333336</v>
      </c>
      <c r="L154" s="222">
        <v>145</v>
      </c>
      <c r="M154" s="222">
        <v>443</v>
      </c>
      <c r="N154" s="222">
        <v>250</v>
      </c>
      <c r="O154" s="228">
        <v>838</v>
      </c>
      <c r="P154" s="238">
        <v>890.83333333333337</v>
      </c>
      <c r="Q154" s="244">
        <v>5.9307764265668847E-2</v>
      </c>
    </row>
    <row r="155" spans="1:17" ht="12" customHeight="1">
      <c r="A155" s="68" t="s">
        <v>192</v>
      </c>
      <c r="B155" s="222">
        <v>51</v>
      </c>
      <c r="C155" s="222">
        <v>23</v>
      </c>
      <c r="D155" s="222">
        <v>26</v>
      </c>
      <c r="E155" s="223">
        <v>0</v>
      </c>
      <c r="F155" s="222">
        <v>1</v>
      </c>
      <c r="G155" s="222">
        <v>1</v>
      </c>
      <c r="H155" s="224">
        <v>4</v>
      </c>
      <c r="I155" s="224">
        <v>11</v>
      </c>
      <c r="J155" s="1528">
        <v>66</v>
      </c>
      <c r="K155" s="237">
        <v>37.166666666666671</v>
      </c>
      <c r="L155" s="222">
        <v>58</v>
      </c>
      <c r="M155" s="222">
        <v>189</v>
      </c>
      <c r="N155" s="222">
        <v>135</v>
      </c>
      <c r="O155" s="228">
        <v>382</v>
      </c>
      <c r="P155" s="238">
        <v>419.16666666666669</v>
      </c>
      <c r="Q155" s="244">
        <v>8.8667992047713723E-2</v>
      </c>
    </row>
    <row r="156" spans="1:17" ht="12" customHeight="1">
      <c r="A156" s="68" t="s">
        <v>193</v>
      </c>
      <c r="B156" s="222">
        <v>4</v>
      </c>
      <c r="C156" s="222">
        <v>4</v>
      </c>
      <c r="D156" s="222">
        <v>7</v>
      </c>
      <c r="E156" s="223">
        <v>0</v>
      </c>
      <c r="F156" s="222">
        <v>2</v>
      </c>
      <c r="G156" s="222"/>
      <c r="H156" s="224">
        <v>2</v>
      </c>
      <c r="I156" s="224">
        <v>4</v>
      </c>
      <c r="J156" s="1528">
        <v>19</v>
      </c>
      <c r="K156" s="237">
        <v>9.5833333333333321</v>
      </c>
      <c r="L156" s="222">
        <v>7</v>
      </c>
      <c r="M156" s="222">
        <v>12</v>
      </c>
      <c r="N156" s="222">
        <v>7</v>
      </c>
      <c r="O156" s="228">
        <v>26</v>
      </c>
      <c r="P156" s="238">
        <v>35.583333333333329</v>
      </c>
      <c r="Q156" s="244">
        <v>0.26932084309133492</v>
      </c>
    </row>
    <row r="157" spans="1:17" ht="12" customHeight="1">
      <c r="A157" s="68" t="s">
        <v>194</v>
      </c>
      <c r="B157" s="222">
        <v>37</v>
      </c>
      <c r="C157" s="222">
        <v>28</v>
      </c>
      <c r="D157" s="222">
        <v>6</v>
      </c>
      <c r="E157" s="223">
        <v>0</v>
      </c>
      <c r="F157" s="222"/>
      <c r="G157" s="222"/>
      <c r="H157" s="224">
        <v>6</v>
      </c>
      <c r="I157" s="224">
        <v>2</v>
      </c>
      <c r="J157" s="1528">
        <v>42</v>
      </c>
      <c r="K157" s="237">
        <v>16.583333333333336</v>
      </c>
      <c r="L157" s="222">
        <v>38</v>
      </c>
      <c r="M157" s="222">
        <v>85</v>
      </c>
      <c r="N157" s="222">
        <v>23</v>
      </c>
      <c r="O157" s="228">
        <v>146</v>
      </c>
      <c r="P157" s="238">
        <v>162.58333333333334</v>
      </c>
      <c r="Q157" s="244">
        <v>0.10199897488467453</v>
      </c>
    </row>
    <row r="158" spans="1:17" ht="12" customHeight="1">
      <c r="A158" s="68" t="s">
        <v>195</v>
      </c>
      <c r="B158" s="222">
        <v>14</v>
      </c>
      <c r="C158" s="222">
        <v>7</v>
      </c>
      <c r="D158" s="222">
        <v>2</v>
      </c>
      <c r="E158" s="223">
        <v>0</v>
      </c>
      <c r="F158" s="222"/>
      <c r="G158" s="222"/>
      <c r="H158" s="224">
        <v>0</v>
      </c>
      <c r="I158" s="224">
        <v>0</v>
      </c>
      <c r="J158" s="1528">
        <v>9</v>
      </c>
      <c r="K158" s="237">
        <v>4.3333333333333339</v>
      </c>
      <c r="L158" s="222">
        <v>13</v>
      </c>
      <c r="M158" s="222">
        <v>16</v>
      </c>
      <c r="N158" s="222">
        <v>9</v>
      </c>
      <c r="O158" s="228">
        <v>38</v>
      </c>
      <c r="P158" s="238">
        <v>42.333333333333336</v>
      </c>
      <c r="Q158" s="244">
        <v>0.10236220472440946</v>
      </c>
    </row>
    <row r="159" spans="1:17" ht="12" customHeight="1">
      <c r="A159" s="68" t="s">
        <v>426</v>
      </c>
      <c r="B159" s="222">
        <v>0</v>
      </c>
      <c r="C159" s="222">
        <v>0</v>
      </c>
      <c r="D159" s="222">
        <v>8</v>
      </c>
      <c r="E159" s="223">
        <v>0</v>
      </c>
      <c r="F159" s="222"/>
      <c r="G159" s="222"/>
      <c r="H159" s="224">
        <v>0</v>
      </c>
      <c r="I159" s="224">
        <v>0</v>
      </c>
      <c r="J159" s="1528">
        <v>8</v>
      </c>
      <c r="K159" s="237">
        <v>6</v>
      </c>
      <c r="L159" s="222">
        <v>7</v>
      </c>
      <c r="M159" s="222">
        <v>27</v>
      </c>
      <c r="N159" s="222">
        <v>22</v>
      </c>
      <c r="O159" s="228">
        <v>56</v>
      </c>
      <c r="P159" s="238">
        <v>62</v>
      </c>
      <c r="Q159" s="244">
        <v>9.6774193548387094E-2</v>
      </c>
    </row>
    <row r="160" spans="1:17" ht="12" customHeight="1">
      <c r="A160" s="70" t="s">
        <v>368</v>
      </c>
      <c r="B160" s="230">
        <v>0</v>
      </c>
      <c r="C160" s="230">
        <v>0</v>
      </c>
      <c r="D160" s="230">
        <v>0</v>
      </c>
      <c r="E160" s="229">
        <v>0</v>
      </c>
      <c r="F160" s="230"/>
      <c r="G160" s="230"/>
      <c r="H160" s="231">
        <v>0</v>
      </c>
      <c r="I160" s="231"/>
      <c r="J160" s="1533">
        <v>0</v>
      </c>
      <c r="K160" s="277">
        <v>0</v>
      </c>
      <c r="L160" s="230">
        <v>5</v>
      </c>
      <c r="M160" s="230">
        <v>5</v>
      </c>
      <c r="N160" s="230">
        <v>0</v>
      </c>
      <c r="O160" s="228">
        <v>10</v>
      </c>
      <c r="P160" s="238">
        <v>10</v>
      </c>
      <c r="Q160" s="246"/>
    </row>
    <row r="161" spans="1:17" ht="12" customHeight="1">
      <c r="A161" s="82" t="s">
        <v>196</v>
      </c>
      <c r="B161" s="225">
        <v>522</v>
      </c>
      <c r="C161" s="225">
        <v>255</v>
      </c>
      <c r="D161" s="225">
        <v>197</v>
      </c>
      <c r="E161" s="225">
        <v>4</v>
      </c>
      <c r="F161" s="225">
        <v>41</v>
      </c>
      <c r="G161" s="225">
        <v>6</v>
      </c>
      <c r="H161" s="225">
        <v>45</v>
      </c>
      <c r="I161" s="225">
        <v>89</v>
      </c>
      <c r="J161" s="1526">
        <v>637</v>
      </c>
      <c r="K161" s="239">
        <v>320.625</v>
      </c>
      <c r="L161" s="225">
        <v>651</v>
      </c>
      <c r="M161" s="225">
        <v>1675</v>
      </c>
      <c r="N161" s="225">
        <v>759</v>
      </c>
      <c r="O161" s="225">
        <v>3085</v>
      </c>
      <c r="P161" s="232">
        <v>3405.625</v>
      </c>
      <c r="Q161" s="245">
        <v>9.4145714810056888E-2</v>
      </c>
    </row>
    <row r="162" spans="1:17" ht="12" customHeight="1">
      <c r="A162" s="67" t="s">
        <v>184</v>
      </c>
      <c r="B162" s="222">
        <v>90</v>
      </c>
      <c r="C162" s="222">
        <v>30</v>
      </c>
      <c r="D162" s="222">
        <v>83</v>
      </c>
      <c r="E162" s="223">
        <v>24</v>
      </c>
      <c r="F162" s="222">
        <v>12</v>
      </c>
      <c r="G162" s="222"/>
      <c r="H162" s="224">
        <v>0</v>
      </c>
      <c r="I162" s="224">
        <v>6</v>
      </c>
      <c r="J162" s="1528">
        <v>155</v>
      </c>
      <c r="K162" s="237">
        <v>92.5</v>
      </c>
      <c r="L162" s="222">
        <v>221</v>
      </c>
      <c r="M162" s="222">
        <v>533</v>
      </c>
      <c r="N162" s="222">
        <v>238</v>
      </c>
      <c r="O162" s="224">
        <v>992</v>
      </c>
      <c r="P162" s="238">
        <v>1084.5</v>
      </c>
      <c r="Q162" s="244">
        <v>8.5292761641309361E-2</v>
      </c>
    </row>
    <row r="163" spans="1:17" ht="12" customHeight="1">
      <c r="A163" s="68" t="s">
        <v>197</v>
      </c>
      <c r="B163" s="222">
        <v>61</v>
      </c>
      <c r="C163" s="222">
        <v>18</v>
      </c>
      <c r="D163" s="222">
        <v>34</v>
      </c>
      <c r="E163" s="223">
        <v>6</v>
      </c>
      <c r="F163" s="222">
        <v>3</v>
      </c>
      <c r="G163" s="222"/>
      <c r="H163" s="224">
        <v>0</v>
      </c>
      <c r="I163" s="224">
        <v>15</v>
      </c>
      <c r="J163" s="1528">
        <v>76</v>
      </c>
      <c r="K163" s="237">
        <v>48.5</v>
      </c>
      <c r="L163" s="222">
        <v>69</v>
      </c>
      <c r="M163" s="222">
        <v>205</v>
      </c>
      <c r="N163" s="222">
        <v>110</v>
      </c>
      <c r="O163" s="228">
        <v>384</v>
      </c>
      <c r="P163" s="238">
        <v>432.5</v>
      </c>
      <c r="Q163" s="244">
        <v>0.11213872832369942</v>
      </c>
    </row>
    <row r="164" spans="1:17" ht="12" customHeight="1">
      <c r="A164" s="68" t="s">
        <v>198</v>
      </c>
      <c r="B164" s="222">
        <v>48</v>
      </c>
      <c r="C164" s="222">
        <v>16</v>
      </c>
      <c r="D164" s="222">
        <v>4</v>
      </c>
      <c r="E164" s="223">
        <v>2</v>
      </c>
      <c r="F164" s="222">
        <v>1</v>
      </c>
      <c r="G164" s="222"/>
      <c r="H164" s="224">
        <v>4</v>
      </c>
      <c r="I164" s="224">
        <v>7</v>
      </c>
      <c r="J164" s="1528">
        <v>34</v>
      </c>
      <c r="K164" s="237">
        <v>15.833333333333332</v>
      </c>
      <c r="L164" s="222">
        <v>33</v>
      </c>
      <c r="M164" s="222">
        <v>58</v>
      </c>
      <c r="N164" s="222">
        <v>31</v>
      </c>
      <c r="O164" s="228">
        <v>122</v>
      </c>
      <c r="P164" s="238">
        <v>137.83333333333334</v>
      </c>
      <c r="Q164" s="244">
        <v>0.11487303506650542</v>
      </c>
    </row>
    <row r="165" spans="1:17" ht="12" customHeight="1">
      <c r="A165" s="82" t="s">
        <v>199</v>
      </c>
      <c r="B165" s="225">
        <v>199</v>
      </c>
      <c r="C165" s="225">
        <v>64</v>
      </c>
      <c r="D165" s="225">
        <v>121</v>
      </c>
      <c r="E165" s="225">
        <v>32</v>
      </c>
      <c r="F165" s="225">
        <v>16</v>
      </c>
      <c r="G165" s="225">
        <v>0</v>
      </c>
      <c r="H165" s="225">
        <v>4</v>
      </c>
      <c r="I165" s="225">
        <v>28</v>
      </c>
      <c r="J165" s="1526">
        <v>265</v>
      </c>
      <c r="K165" s="239">
        <v>156.83333333333331</v>
      </c>
      <c r="L165" s="225">
        <v>323</v>
      </c>
      <c r="M165" s="225">
        <v>796</v>
      </c>
      <c r="N165" s="225">
        <v>379</v>
      </c>
      <c r="O165" s="225">
        <v>1498</v>
      </c>
      <c r="P165" s="232">
        <v>1654.8333333333333</v>
      </c>
      <c r="Q165" s="245">
        <v>9.4772887501258937E-2</v>
      </c>
    </row>
    <row r="166" spans="1:17" ht="12" customHeight="1">
      <c r="A166" s="67" t="s">
        <v>187</v>
      </c>
      <c r="B166" s="222">
        <v>582</v>
      </c>
      <c r="C166" s="222">
        <v>230</v>
      </c>
      <c r="D166" s="222">
        <v>110</v>
      </c>
      <c r="E166" s="223">
        <v>1</v>
      </c>
      <c r="F166" s="222">
        <v>29</v>
      </c>
      <c r="G166" s="222">
        <v>15</v>
      </c>
      <c r="H166" s="224">
        <v>124</v>
      </c>
      <c r="I166" s="224">
        <v>77</v>
      </c>
      <c r="J166" s="1528">
        <v>586</v>
      </c>
      <c r="K166" s="237">
        <v>241.16666666666669</v>
      </c>
      <c r="L166" s="222">
        <v>470</v>
      </c>
      <c r="M166" s="222">
        <v>873</v>
      </c>
      <c r="N166" s="222">
        <v>270</v>
      </c>
      <c r="O166" s="224">
        <v>1613</v>
      </c>
      <c r="P166" s="238">
        <v>1854.1666666666667</v>
      </c>
      <c r="Q166" s="244">
        <v>0.13006741573033709</v>
      </c>
    </row>
    <row r="167" spans="1:17" ht="12" customHeight="1">
      <c r="A167" s="68" t="s">
        <v>200</v>
      </c>
      <c r="B167" s="222">
        <v>57</v>
      </c>
      <c r="C167" s="222">
        <v>27</v>
      </c>
      <c r="D167" s="222">
        <v>30</v>
      </c>
      <c r="E167" s="223">
        <v>0</v>
      </c>
      <c r="F167" s="222">
        <v>9</v>
      </c>
      <c r="G167" s="222"/>
      <c r="H167" s="224">
        <v>15</v>
      </c>
      <c r="I167" s="224">
        <v>14</v>
      </c>
      <c r="J167" s="1528">
        <v>95</v>
      </c>
      <c r="K167" s="237">
        <v>43.375</v>
      </c>
      <c r="L167" s="222">
        <v>91</v>
      </c>
      <c r="M167" s="222">
        <v>244</v>
      </c>
      <c r="N167" s="222">
        <v>106</v>
      </c>
      <c r="O167" s="228">
        <v>441</v>
      </c>
      <c r="P167" s="238">
        <v>484.375</v>
      </c>
      <c r="Q167" s="244">
        <v>8.9548387096774193E-2</v>
      </c>
    </row>
    <row r="168" spans="1:17" ht="12" customHeight="1">
      <c r="A168" s="68" t="s">
        <v>524</v>
      </c>
      <c r="B168" s="222">
        <v>8</v>
      </c>
      <c r="C168" s="222">
        <v>2</v>
      </c>
      <c r="D168" s="222">
        <v>8</v>
      </c>
      <c r="E168" s="223">
        <v>0</v>
      </c>
      <c r="F168" s="222">
        <v>1</v>
      </c>
      <c r="G168" s="222"/>
      <c r="H168" s="224">
        <v>0</v>
      </c>
      <c r="I168" s="224">
        <v>5</v>
      </c>
      <c r="J168" s="1528">
        <v>16</v>
      </c>
      <c r="K168" s="237">
        <v>7.166666666666667</v>
      </c>
      <c r="L168" s="222">
        <v>14</v>
      </c>
      <c r="M168" s="222">
        <v>44</v>
      </c>
      <c r="N168" s="222">
        <v>35</v>
      </c>
      <c r="O168" s="228">
        <v>93</v>
      </c>
      <c r="P168" s="238">
        <v>100.16666666666667</v>
      </c>
      <c r="Q168" s="244">
        <v>7.1547420965058242E-2</v>
      </c>
    </row>
    <row r="169" spans="1:17" ht="12" customHeight="1">
      <c r="A169" s="82" t="s">
        <v>201</v>
      </c>
      <c r="B169" s="225">
        <v>647</v>
      </c>
      <c r="C169" s="225">
        <v>259</v>
      </c>
      <c r="D169" s="225">
        <v>148</v>
      </c>
      <c r="E169" s="225">
        <v>1</v>
      </c>
      <c r="F169" s="225">
        <v>39</v>
      </c>
      <c r="G169" s="225">
        <v>15</v>
      </c>
      <c r="H169" s="225">
        <v>139</v>
      </c>
      <c r="I169" s="225">
        <v>96</v>
      </c>
      <c r="J169" s="1526">
        <v>697</v>
      </c>
      <c r="K169" s="239">
        <v>291.70833333333337</v>
      </c>
      <c r="L169" s="225">
        <v>575</v>
      </c>
      <c r="M169" s="225">
        <v>1161</v>
      </c>
      <c r="N169" s="225">
        <v>411</v>
      </c>
      <c r="O169" s="225">
        <v>2147</v>
      </c>
      <c r="P169" s="232">
        <v>2438.7083333333335</v>
      </c>
      <c r="Q169" s="245">
        <v>0.11961591689589776</v>
      </c>
    </row>
    <row r="170" spans="1:17" ht="12" customHeight="1">
      <c r="A170" s="67" t="s">
        <v>202</v>
      </c>
      <c r="B170" s="222">
        <v>106</v>
      </c>
      <c r="C170" s="222">
        <v>57</v>
      </c>
      <c r="D170" s="222">
        <v>84</v>
      </c>
      <c r="E170" s="223">
        <v>0</v>
      </c>
      <c r="F170" s="222">
        <v>6</v>
      </c>
      <c r="G170" s="222">
        <v>2</v>
      </c>
      <c r="H170" s="224">
        <v>0</v>
      </c>
      <c r="I170" s="224">
        <v>6</v>
      </c>
      <c r="J170" s="1528">
        <v>155</v>
      </c>
      <c r="K170" s="237">
        <v>71.5</v>
      </c>
      <c r="L170" s="222">
        <v>130</v>
      </c>
      <c r="M170" s="222">
        <v>176</v>
      </c>
      <c r="N170" s="222">
        <v>50</v>
      </c>
      <c r="O170" s="224">
        <v>356</v>
      </c>
      <c r="P170" s="238">
        <v>427.5</v>
      </c>
      <c r="Q170" s="244">
        <v>0.16764361078546308</v>
      </c>
    </row>
    <row r="171" spans="1:17" ht="12" customHeight="1">
      <c r="A171" s="68" t="s">
        <v>203</v>
      </c>
      <c r="B171" s="222">
        <v>87</v>
      </c>
      <c r="C171" s="222">
        <v>54</v>
      </c>
      <c r="D171" s="222">
        <v>100</v>
      </c>
      <c r="E171" s="223">
        <v>0</v>
      </c>
      <c r="F171" s="222">
        <v>29</v>
      </c>
      <c r="G171" s="222"/>
      <c r="H171" s="224">
        <v>59</v>
      </c>
      <c r="I171" s="224">
        <v>51</v>
      </c>
      <c r="J171" s="1528">
        <v>293</v>
      </c>
      <c r="K171" s="237">
        <v>125.375</v>
      </c>
      <c r="L171" s="222">
        <v>181</v>
      </c>
      <c r="M171" s="222">
        <v>494</v>
      </c>
      <c r="N171" s="222">
        <v>256</v>
      </c>
      <c r="O171" s="224">
        <v>931</v>
      </c>
      <c r="P171" s="238">
        <v>1056.375</v>
      </c>
      <c r="Q171" s="244">
        <v>0.11868417938705479</v>
      </c>
    </row>
    <row r="172" spans="1:17" ht="12" customHeight="1">
      <c r="A172" s="68" t="s">
        <v>204</v>
      </c>
      <c r="B172" s="222">
        <v>428</v>
      </c>
      <c r="C172" s="222">
        <v>213</v>
      </c>
      <c r="D172" s="222">
        <v>74</v>
      </c>
      <c r="E172" s="223">
        <v>10</v>
      </c>
      <c r="F172" s="222"/>
      <c r="G172" s="222"/>
      <c r="H172" s="224">
        <v>37</v>
      </c>
      <c r="I172" s="224">
        <v>46</v>
      </c>
      <c r="J172" s="1528">
        <v>380</v>
      </c>
      <c r="K172" s="237">
        <v>155.125</v>
      </c>
      <c r="L172" s="222">
        <v>393</v>
      </c>
      <c r="M172" s="222">
        <v>813</v>
      </c>
      <c r="N172" s="222">
        <v>287</v>
      </c>
      <c r="O172" s="224">
        <v>1493</v>
      </c>
      <c r="P172" s="238">
        <v>1648.125</v>
      </c>
      <c r="Q172" s="244">
        <v>9.4179251726493135E-2</v>
      </c>
    </row>
    <row r="173" spans="1:17" ht="12" customHeight="1">
      <c r="A173" s="68" t="s">
        <v>205</v>
      </c>
      <c r="B173" s="222">
        <v>42</v>
      </c>
      <c r="C173" s="222">
        <v>26</v>
      </c>
      <c r="D173" s="222">
        <v>21</v>
      </c>
      <c r="E173" s="223">
        <v>1</v>
      </c>
      <c r="F173" s="222">
        <v>1</v>
      </c>
      <c r="G173" s="222"/>
      <c r="H173" s="224">
        <v>17</v>
      </c>
      <c r="I173" s="224">
        <v>8</v>
      </c>
      <c r="J173" s="1528">
        <v>74</v>
      </c>
      <c r="K173" s="237">
        <v>30.291666666666664</v>
      </c>
      <c r="L173" s="222">
        <v>105</v>
      </c>
      <c r="M173" s="222">
        <v>163</v>
      </c>
      <c r="N173" s="222">
        <v>28</v>
      </c>
      <c r="O173" s="224">
        <v>296</v>
      </c>
      <c r="P173" s="238">
        <v>326.29166666666669</v>
      </c>
      <c r="Q173" s="244">
        <v>9.283616396373387E-2</v>
      </c>
    </row>
    <row r="174" spans="1:17" ht="12" customHeight="1">
      <c r="A174" s="68" t="s">
        <v>579</v>
      </c>
      <c r="B174" s="222">
        <v>10</v>
      </c>
      <c r="C174" s="222">
        <v>3</v>
      </c>
      <c r="D174" s="222">
        <v>6</v>
      </c>
      <c r="E174" s="223">
        <v>4</v>
      </c>
      <c r="F174" s="222"/>
      <c r="G174" s="222"/>
      <c r="H174" s="224">
        <v>0</v>
      </c>
      <c r="I174" s="224">
        <v>0</v>
      </c>
      <c r="J174" s="1528">
        <v>13</v>
      </c>
      <c r="K174" s="237">
        <v>9.5</v>
      </c>
      <c r="L174" s="222">
        <v>9</v>
      </c>
      <c r="M174" s="222">
        <v>42</v>
      </c>
      <c r="N174" s="222">
        <v>19</v>
      </c>
      <c r="O174" s="224">
        <v>70</v>
      </c>
      <c r="P174" s="238">
        <v>79.5</v>
      </c>
      <c r="Q174" s="244">
        <v>0.11949685534591195</v>
      </c>
    </row>
    <row r="175" spans="1:17" ht="12" customHeight="1">
      <c r="A175" s="68" t="s">
        <v>206</v>
      </c>
      <c r="B175" s="222">
        <v>1</v>
      </c>
      <c r="C175" s="222">
        <v>1</v>
      </c>
      <c r="D175" s="222">
        <v>14</v>
      </c>
      <c r="E175" s="223">
        <v>1</v>
      </c>
      <c r="F175" s="222"/>
      <c r="G175" s="222"/>
      <c r="H175" s="224">
        <v>11</v>
      </c>
      <c r="I175" s="224">
        <v>3</v>
      </c>
      <c r="J175" s="1528">
        <v>30</v>
      </c>
      <c r="K175" s="237">
        <v>11.208333333333332</v>
      </c>
      <c r="L175" s="222">
        <v>11</v>
      </c>
      <c r="M175" s="222">
        <v>15</v>
      </c>
      <c r="N175" s="222">
        <v>6</v>
      </c>
      <c r="O175" s="224">
        <v>32</v>
      </c>
      <c r="P175" s="238">
        <v>43.208333333333329</v>
      </c>
      <c r="Q175" s="244">
        <v>0.25940212150433944</v>
      </c>
    </row>
    <row r="176" spans="1:17" ht="12" customHeight="1">
      <c r="A176" s="68" t="s">
        <v>207</v>
      </c>
      <c r="B176" s="222">
        <v>42</v>
      </c>
      <c r="C176" s="222">
        <v>26</v>
      </c>
      <c r="D176" s="222">
        <v>21</v>
      </c>
      <c r="E176" s="223">
        <v>0</v>
      </c>
      <c r="F176" s="222"/>
      <c r="G176" s="222"/>
      <c r="H176" s="224">
        <v>0</v>
      </c>
      <c r="I176" s="224">
        <v>5</v>
      </c>
      <c r="J176" s="1528">
        <v>52</v>
      </c>
      <c r="K176" s="237">
        <v>25.666666666666664</v>
      </c>
      <c r="L176" s="222">
        <v>62</v>
      </c>
      <c r="M176" s="222">
        <v>109</v>
      </c>
      <c r="N176" s="222">
        <v>37</v>
      </c>
      <c r="O176" s="224">
        <v>208</v>
      </c>
      <c r="P176" s="238">
        <v>233.66666666666666</v>
      </c>
      <c r="Q176" s="244">
        <v>0.10984308131241084</v>
      </c>
    </row>
    <row r="177" spans="1:17" ht="12" customHeight="1">
      <c r="A177" s="68" t="s">
        <v>208</v>
      </c>
      <c r="B177" s="222">
        <v>4</v>
      </c>
      <c r="C177" s="222">
        <v>3</v>
      </c>
      <c r="D177" s="222">
        <v>5</v>
      </c>
      <c r="E177" s="223">
        <v>2</v>
      </c>
      <c r="F177" s="222"/>
      <c r="G177" s="222"/>
      <c r="H177" s="224">
        <v>0</v>
      </c>
      <c r="I177" s="224">
        <v>2</v>
      </c>
      <c r="J177" s="1528">
        <v>12</v>
      </c>
      <c r="K177" s="237">
        <v>9</v>
      </c>
      <c r="L177" s="222">
        <v>17</v>
      </c>
      <c r="M177" s="222">
        <v>29</v>
      </c>
      <c r="N177" s="222">
        <v>29</v>
      </c>
      <c r="O177" s="224">
        <v>75</v>
      </c>
      <c r="P177" s="238">
        <v>84</v>
      </c>
      <c r="Q177" s="244">
        <v>0.10714285714285714</v>
      </c>
    </row>
    <row r="178" spans="1:17" ht="12" customHeight="1">
      <c r="A178" s="82" t="s">
        <v>769</v>
      </c>
      <c r="B178" s="225">
        <v>720</v>
      </c>
      <c r="C178" s="225">
        <v>383</v>
      </c>
      <c r="D178" s="225">
        <v>325</v>
      </c>
      <c r="E178" s="225">
        <v>18</v>
      </c>
      <c r="F178" s="225">
        <v>36</v>
      </c>
      <c r="G178" s="225">
        <v>2</v>
      </c>
      <c r="H178" s="225">
        <v>124</v>
      </c>
      <c r="I178" s="225">
        <v>121</v>
      </c>
      <c r="J178" s="1526">
        <v>1009</v>
      </c>
      <c r="K178" s="239">
        <v>437.66666666666669</v>
      </c>
      <c r="L178" s="225">
        <v>908</v>
      </c>
      <c r="M178" s="225">
        <v>1841</v>
      </c>
      <c r="N178" s="225">
        <v>712</v>
      </c>
      <c r="O178" s="225">
        <v>3461</v>
      </c>
      <c r="P178" s="232">
        <v>3898.6666666666665</v>
      </c>
      <c r="Q178" s="245">
        <v>0.11231822070145424</v>
      </c>
    </row>
    <row r="179" spans="1:17" ht="12" customHeight="1">
      <c r="A179" s="67" t="s">
        <v>770</v>
      </c>
      <c r="B179" s="222">
        <v>151</v>
      </c>
      <c r="C179" s="222">
        <v>0</v>
      </c>
      <c r="D179" s="222">
        <v>123</v>
      </c>
      <c r="E179" s="223">
        <v>5</v>
      </c>
      <c r="F179" s="222">
        <v>32</v>
      </c>
      <c r="G179" s="222">
        <v>3</v>
      </c>
      <c r="H179" s="224">
        <v>39</v>
      </c>
      <c r="I179" s="224">
        <v>50</v>
      </c>
      <c r="J179" s="1528">
        <v>252</v>
      </c>
      <c r="K179" s="237">
        <v>130.375</v>
      </c>
      <c r="L179" s="222">
        <v>271</v>
      </c>
      <c r="M179" s="222">
        <v>556</v>
      </c>
      <c r="N179" s="222">
        <v>115</v>
      </c>
      <c r="O179" s="224">
        <v>942</v>
      </c>
      <c r="P179" s="238">
        <v>1072.375</v>
      </c>
      <c r="Q179" s="244">
        <v>0.12168941780422354</v>
      </c>
    </row>
    <row r="180" spans="1:17" ht="12" customHeight="1">
      <c r="A180" s="68" t="s">
        <v>771</v>
      </c>
      <c r="B180" s="226">
        <v>867</v>
      </c>
      <c r="C180" s="226">
        <v>457</v>
      </c>
      <c r="D180" s="226">
        <v>111</v>
      </c>
      <c r="E180" s="227">
        <v>18</v>
      </c>
      <c r="F180" s="226">
        <v>3</v>
      </c>
      <c r="G180" s="226"/>
      <c r="H180" s="228">
        <v>4</v>
      </c>
      <c r="I180" s="228">
        <v>60</v>
      </c>
      <c r="J180" s="1528">
        <v>653</v>
      </c>
      <c r="K180" s="241">
        <v>271.83333333333337</v>
      </c>
      <c r="L180" s="226">
        <v>373</v>
      </c>
      <c r="M180" s="226">
        <v>818</v>
      </c>
      <c r="N180" s="226">
        <v>245</v>
      </c>
      <c r="O180" s="228">
        <v>1436</v>
      </c>
      <c r="P180" s="242">
        <v>1707.8333333333301</v>
      </c>
      <c r="Q180" s="247">
        <v>0.15926179084073822</v>
      </c>
    </row>
    <row r="181" spans="1:17" ht="12" customHeight="1">
      <c r="A181" s="68" t="s">
        <v>772</v>
      </c>
      <c r="B181" s="226">
        <v>85</v>
      </c>
      <c r="C181" s="226">
        <v>60</v>
      </c>
      <c r="D181" s="226">
        <v>31</v>
      </c>
      <c r="E181" s="227">
        <v>5</v>
      </c>
      <c r="F181" s="226">
        <v>3</v>
      </c>
      <c r="G181" s="226"/>
      <c r="H181" s="228">
        <v>11</v>
      </c>
      <c r="I181" s="228">
        <v>44</v>
      </c>
      <c r="J181" s="1528">
        <v>154</v>
      </c>
      <c r="K181" s="241">
        <v>65.375</v>
      </c>
      <c r="L181" s="226">
        <v>87</v>
      </c>
      <c r="M181" s="226">
        <v>200</v>
      </c>
      <c r="N181" s="226">
        <v>114</v>
      </c>
      <c r="O181" s="228">
        <v>401</v>
      </c>
      <c r="P181" s="242">
        <v>466.375</v>
      </c>
      <c r="Q181" s="247">
        <v>0.14017689627445726</v>
      </c>
    </row>
    <row r="182" spans="1:17" ht="12" customHeight="1">
      <c r="A182" s="68" t="s">
        <v>773</v>
      </c>
      <c r="B182" s="226">
        <v>107</v>
      </c>
      <c r="C182" s="226">
        <v>74</v>
      </c>
      <c r="D182" s="226">
        <v>39</v>
      </c>
      <c r="E182" s="227">
        <v>21</v>
      </c>
      <c r="F182" s="226">
        <v>2</v>
      </c>
      <c r="G182" s="226">
        <v>1</v>
      </c>
      <c r="H182" s="228">
        <v>12</v>
      </c>
      <c r="I182" s="228">
        <v>45</v>
      </c>
      <c r="J182" s="1528">
        <v>194</v>
      </c>
      <c r="K182" s="241">
        <v>101.66666666666667</v>
      </c>
      <c r="L182" s="226">
        <v>128</v>
      </c>
      <c r="M182" s="226">
        <v>315</v>
      </c>
      <c r="N182" s="226">
        <v>244</v>
      </c>
      <c r="O182" s="228">
        <v>687</v>
      </c>
      <c r="P182" s="242">
        <v>788.66666666666697</v>
      </c>
      <c r="Q182" s="247">
        <v>0.1290732120186204</v>
      </c>
    </row>
    <row r="183" spans="1:17" s="75" customFormat="1" ht="12" customHeight="1">
      <c r="A183" s="68" t="s">
        <v>774</v>
      </c>
      <c r="B183" s="226">
        <v>128</v>
      </c>
      <c r="C183" s="226">
        <v>72</v>
      </c>
      <c r="D183" s="226">
        <v>47</v>
      </c>
      <c r="E183" s="227">
        <v>0</v>
      </c>
      <c r="F183" s="226">
        <v>5</v>
      </c>
      <c r="G183" s="226">
        <v>3</v>
      </c>
      <c r="H183" s="228">
        <v>16</v>
      </c>
      <c r="I183" s="228">
        <v>26</v>
      </c>
      <c r="J183" s="1528">
        <v>169</v>
      </c>
      <c r="K183" s="241">
        <v>79</v>
      </c>
      <c r="L183" s="226">
        <v>134</v>
      </c>
      <c r="M183" s="226">
        <v>276</v>
      </c>
      <c r="N183" s="226">
        <v>93</v>
      </c>
      <c r="O183" s="228">
        <v>503</v>
      </c>
      <c r="P183" s="242">
        <v>582</v>
      </c>
      <c r="Q183" s="247">
        <v>0.13597246127366611</v>
      </c>
    </row>
    <row r="184" spans="1:17" s="75" customFormat="1" ht="12" customHeight="1">
      <c r="A184" s="68" t="s">
        <v>775</v>
      </c>
      <c r="B184" s="226">
        <v>0</v>
      </c>
      <c r="C184" s="226">
        <v>0</v>
      </c>
      <c r="D184" s="226">
        <v>5</v>
      </c>
      <c r="E184" s="227">
        <v>4</v>
      </c>
      <c r="F184" s="226"/>
      <c r="G184" s="226"/>
      <c r="H184" s="228">
        <v>4</v>
      </c>
      <c r="I184" s="228">
        <v>0</v>
      </c>
      <c r="J184" s="1528">
        <v>13</v>
      </c>
      <c r="K184" s="241">
        <v>9.5</v>
      </c>
      <c r="L184" s="226">
        <v>8</v>
      </c>
      <c r="M184" s="226">
        <v>21</v>
      </c>
      <c r="N184" s="226">
        <v>23</v>
      </c>
      <c r="O184" s="228">
        <v>52</v>
      </c>
      <c r="P184" s="242">
        <v>61.5</v>
      </c>
      <c r="Q184" s="247">
        <v>0.15447154471544716</v>
      </c>
    </row>
    <row r="185" spans="1:17" s="75" customFormat="1" ht="14.25">
      <c r="A185" s="68" t="s">
        <v>776</v>
      </c>
      <c r="B185" s="226">
        <v>44</v>
      </c>
      <c r="C185" s="226">
        <v>31</v>
      </c>
      <c r="D185" s="226">
        <v>2</v>
      </c>
      <c r="E185" s="227">
        <v>0</v>
      </c>
      <c r="F185" s="226"/>
      <c r="G185" s="226"/>
      <c r="H185" s="228">
        <v>32</v>
      </c>
      <c r="I185" s="228">
        <v>0</v>
      </c>
      <c r="J185" s="1528">
        <v>65</v>
      </c>
      <c r="K185" s="241">
        <v>16.333333333333336</v>
      </c>
      <c r="L185" s="226">
        <v>38</v>
      </c>
      <c r="M185" s="226">
        <v>27</v>
      </c>
      <c r="N185" s="226">
        <v>9</v>
      </c>
      <c r="O185" s="228">
        <v>74</v>
      </c>
      <c r="P185" s="242">
        <v>90.333333333333343</v>
      </c>
      <c r="Q185" s="247">
        <v>0.18081180811808117</v>
      </c>
    </row>
    <row r="186" spans="1:17" s="75" customFormat="1" ht="14.25">
      <c r="A186" s="68" t="s">
        <v>685</v>
      </c>
      <c r="B186" s="226">
        <v>0</v>
      </c>
      <c r="C186" s="226">
        <v>0</v>
      </c>
      <c r="D186" s="226">
        <v>3</v>
      </c>
      <c r="E186" s="227">
        <v>0</v>
      </c>
      <c r="F186" s="226"/>
      <c r="G186" s="226"/>
      <c r="H186" s="228">
        <v>0</v>
      </c>
      <c r="I186" s="228">
        <v>1</v>
      </c>
      <c r="J186" s="1528">
        <v>4</v>
      </c>
      <c r="K186" s="241">
        <v>3</v>
      </c>
      <c r="L186" s="226">
        <v>5</v>
      </c>
      <c r="M186" s="226">
        <v>16</v>
      </c>
      <c r="N186" s="226">
        <v>2</v>
      </c>
      <c r="O186" s="228">
        <v>23</v>
      </c>
      <c r="P186" s="242">
        <v>26</v>
      </c>
      <c r="Q186" s="247">
        <v>0.11538461538461539</v>
      </c>
    </row>
    <row r="187" spans="1:17" s="75" customFormat="1" ht="12" customHeight="1">
      <c r="A187" s="68" t="s">
        <v>424</v>
      </c>
      <c r="B187" s="222">
        <v>0</v>
      </c>
      <c r="C187" s="222">
        <v>0</v>
      </c>
      <c r="D187" s="222">
        <v>0</v>
      </c>
      <c r="E187" s="229">
        <v>2</v>
      </c>
      <c r="F187" s="230"/>
      <c r="G187" s="230"/>
      <c r="H187" s="231">
        <v>0</v>
      </c>
      <c r="I187" s="224">
        <v>0</v>
      </c>
      <c r="J187" s="1528">
        <v>2</v>
      </c>
      <c r="K187" s="237">
        <v>2</v>
      </c>
      <c r="L187" s="222">
        <v>2</v>
      </c>
      <c r="M187" s="222">
        <v>10</v>
      </c>
      <c r="N187" s="222">
        <v>22</v>
      </c>
      <c r="O187" s="228">
        <v>34</v>
      </c>
      <c r="P187" s="238">
        <v>36</v>
      </c>
      <c r="Q187" s="244">
        <v>5.5555555555555552E-2</v>
      </c>
    </row>
    <row r="188" spans="1:17" ht="12" customHeight="1">
      <c r="A188" s="82" t="s">
        <v>777</v>
      </c>
      <c r="B188" s="225">
        <v>1382</v>
      </c>
      <c r="C188" s="225">
        <v>694</v>
      </c>
      <c r="D188" s="225">
        <v>361</v>
      </c>
      <c r="E188" s="232">
        <v>55</v>
      </c>
      <c r="F188" s="225">
        <v>45</v>
      </c>
      <c r="G188" s="225">
        <v>7</v>
      </c>
      <c r="H188" s="225">
        <v>118</v>
      </c>
      <c r="I188" s="225">
        <v>226</v>
      </c>
      <c r="J188" s="1526">
        <v>1506</v>
      </c>
      <c r="K188" s="239">
        <v>679.08333333333337</v>
      </c>
      <c r="L188" s="225">
        <v>1046</v>
      </c>
      <c r="M188" s="225">
        <v>2239</v>
      </c>
      <c r="N188" s="225">
        <v>867</v>
      </c>
      <c r="O188" s="225">
        <v>4152</v>
      </c>
      <c r="P188" s="232">
        <v>4831.083333333333</v>
      </c>
      <c r="Q188" s="245">
        <v>0.14068191627104015</v>
      </c>
    </row>
    <row r="189" spans="1:17" ht="12" customHeight="1">
      <c r="A189" s="27"/>
      <c r="B189" s="233"/>
      <c r="C189" s="233"/>
      <c r="D189" s="233"/>
      <c r="E189" s="234"/>
      <c r="F189" s="233"/>
      <c r="G189" s="233"/>
      <c r="H189" s="235"/>
      <c r="I189" s="235"/>
      <c r="J189" s="1534">
        <v>0</v>
      </c>
      <c r="K189" s="1535">
        <v>0</v>
      </c>
      <c r="L189" s="233"/>
      <c r="M189" s="233"/>
      <c r="N189" s="422"/>
      <c r="O189" s="233"/>
      <c r="P189" s="243"/>
      <c r="Q189" s="248"/>
    </row>
    <row r="190" spans="1:17" ht="12" customHeight="1">
      <c r="A190" s="28" t="s">
        <v>466</v>
      </c>
      <c r="B190" s="232">
        <v>13628</v>
      </c>
      <c r="C190" s="232">
        <v>7364</v>
      </c>
      <c r="D190" s="278">
        <v>5323</v>
      </c>
      <c r="E190" s="236">
        <v>606</v>
      </c>
      <c r="F190" s="232">
        <v>870</v>
      </c>
      <c r="G190" s="232">
        <v>160</v>
      </c>
      <c r="H190" s="280">
        <v>2617</v>
      </c>
      <c r="I190" s="279">
        <v>2773</v>
      </c>
      <c r="J190" s="1526">
        <v>19713</v>
      </c>
      <c r="K190" s="239">
        <v>9095.6666666666661</v>
      </c>
      <c r="L190" s="239">
        <v>15941</v>
      </c>
      <c r="M190" s="239">
        <v>34437</v>
      </c>
      <c r="N190" s="239">
        <v>13080</v>
      </c>
      <c r="O190" s="225">
        <v>63458</v>
      </c>
      <c r="P190" s="232">
        <v>72553.666666666672</v>
      </c>
      <c r="Q190" s="245">
        <v>0.12541307215376624</v>
      </c>
    </row>
    <row r="191" spans="1:17" ht="12" hidden="1" customHeight="1">
      <c r="A191" s="76"/>
      <c r="B191" s="76"/>
      <c r="C191" s="76"/>
      <c r="D191" s="77"/>
      <c r="E191" s="73"/>
      <c r="F191" s="72"/>
      <c r="G191" s="72"/>
      <c r="H191" s="78"/>
      <c r="I191" s="79"/>
      <c r="J191" s="73"/>
      <c r="K191" s="80"/>
      <c r="L191" s="80"/>
      <c r="M191" s="80"/>
      <c r="N191" s="80"/>
      <c r="O191" s="53"/>
      <c r="P191" s="73"/>
      <c r="Q191" s="81"/>
    </row>
    <row r="192" spans="1:17" ht="10.5" customHeight="1">
      <c r="A192" s="421" t="s">
        <v>1171</v>
      </c>
      <c r="B192" s="421"/>
      <c r="C192" s="421"/>
      <c r="D192" s="77"/>
      <c r="E192" s="73"/>
      <c r="F192" s="72"/>
      <c r="G192" s="72"/>
      <c r="H192" s="78"/>
      <c r="I192" s="79"/>
      <c r="J192" s="73"/>
      <c r="K192" s="80"/>
      <c r="L192" s="80"/>
      <c r="M192" s="80"/>
      <c r="N192" s="80"/>
      <c r="O192" s="53"/>
      <c r="P192" s="73"/>
      <c r="Q192" s="81"/>
    </row>
    <row r="193" spans="1:17" ht="10.5" customHeight="1">
      <c r="A193" s="421" t="s">
        <v>1389</v>
      </c>
      <c r="B193" s="421"/>
      <c r="C193" s="421"/>
      <c r="D193" s="77"/>
      <c r="E193" s="73"/>
      <c r="F193" s="72"/>
      <c r="G193" s="72"/>
      <c r="H193" s="78"/>
      <c r="I193" s="79"/>
      <c r="J193" s="73"/>
      <c r="K193" s="80"/>
      <c r="L193" s="80"/>
      <c r="M193" s="80"/>
      <c r="N193" s="80"/>
      <c r="O193" s="53"/>
      <c r="P193" s="73"/>
      <c r="Q193" s="81"/>
    </row>
    <row r="194" spans="1:17" ht="10.5" customHeight="1">
      <c r="A194" s="421" t="s">
        <v>1153</v>
      </c>
      <c r="B194" s="421"/>
      <c r="C194" s="421"/>
      <c r="D194" s="77"/>
      <c r="E194" s="73"/>
      <c r="F194" s="72"/>
      <c r="G194" s="72"/>
      <c r="H194" s="78"/>
      <c r="I194" s="79"/>
      <c r="J194" s="73"/>
      <c r="K194" s="80"/>
      <c r="L194" s="80"/>
      <c r="M194" s="80"/>
      <c r="N194" s="80"/>
      <c r="O194" s="53"/>
      <c r="P194" s="73"/>
      <c r="Q194" s="81"/>
    </row>
    <row r="195" spans="1:17" ht="10.5" customHeight="1">
      <c r="A195" s="421" t="s">
        <v>970</v>
      </c>
      <c r="B195" s="421"/>
      <c r="C195" s="421"/>
      <c r="D195" s="77"/>
      <c r="E195" s="73"/>
      <c r="F195" s="72"/>
      <c r="G195" s="72"/>
      <c r="H195" s="78"/>
      <c r="I195" s="79"/>
      <c r="J195" s="73"/>
      <c r="K195" s="80"/>
      <c r="L195" s="80"/>
      <c r="M195" s="80"/>
      <c r="N195" s="80"/>
      <c r="O195" s="53"/>
      <c r="P195" s="73"/>
      <c r="Q195" s="81"/>
    </row>
    <row r="196" spans="1:17" ht="10.5" customHeight="1">
      <c r="A196" s="1887" t="s">
        <v>1390</v>
      </c>
      <c r="B196" s="1887"/>
      <c r="C196" s="1887"/>
      <c r="D196" s="1887"/>
      <c r="E196" s="1887"/>
      <c r="F196" s="1887"/>
      <c r="G196" s="1887"/>
      <c r="H196" s="1887"/>
      <c r="I196" s="1887"/>
      <c r="J196" s="1887"/>
      <c r="K196" s="1887"/>
      <c r="L196" s="1887"/>
      <c r="M196" s="1887"/>
      <c r="N196" s="1887"/>
      <c r="O196" s="1887"/>
      <c r="P196" s="1887"/>
      <c r="Q196" s="1887"/>
    </row>
    <row r="197" spans="1:17" ht="10.5" customHeight="1">
      <c r="A197" s="118" t="s">
        <v>1154</v>
      </c>
      <c r="B197" s="118"/>
      <c r="C197" s="118"/>
      <c r="D197" s="114"/>
      <c r="E197" s="114"/>
      <c r="F197" s="114"/>
      <c r="G197" s="114"/>
      <c r="H197" s="114"/>
      <c r="I197" s="114"/>
      <c r="J197" s="114"/>
      <c r="K197" s="114"/>
      <c r="L197" s="114"/>
      <c r="M197" s="114"/>
      <c r="N197" s="114"/>
      <c r="O197" s="114"/>
      <c r="P197" s="114"/>
      <c r="Q197" s="114"/>
    </row>
    <row r="198" spans="1:17" ht="10.5" customHeight="1">
      <c r="A198" s="419" t="s">
        <v>1391</v>
      </c>
      <c r="B198" s="419"/>
      <c r="C198" s="419"/>
      <c r="D198" s="119"/>
      <c r="E198" s="119"/>
      <c r="F198" s="119"/>
      <c r="G198" s="119"/>
      <c r="H198" s="119"/>
      <c r="I198" s="119"/>
      <c r="J198" s="119"/>
      <c r="K198" s="120"/>
      <c r="L198" s="120"/>
      <c r="M198" s="120"/>
      <c r="N198" s="120"/>
      <c r="O198" s="120"/>
      <c r="P198" s="120"/>
      <c r="Q198" s="120"/>
    </row>
    <row r="199" spans="1:17" ht="10.5" customHeight="1">
      <c r="A199" s="419" t="s">
        <v>1392</v>
      </c>
      <c r="B199" s="419"/>
      <c r="C199" s="419"/>
      <c r="D199" s="119"/>
      <c r="E199" s="119"/>
      <c r="F199" s="119"/>
      <c r="G199" s="119"/>
      <c r="H199" s="119"/>
      <c r="I199" s="119"/>
      <c r="J199" s="119"/>
      <c r="K199" s="120"/>
      <c r="L199" s="120"/>
      <c r="M199" s="120"/>
      <c r="N199" s="120"/>
      <c r="O199" s="120"/>
      <c r="P199" s="120"/>
      <c r="Q199" s="120"/>
    </row>
    <row r="200" spans="1:17" ht="10.5" customHeight="1">
      <c r="A200" s="419" t="s">
        <v>1393</v>
      </c>
      <c r="B200" s="419"/>
      <c r="C200" s="419"/>
      <c r="D200" s="119"/>
      <c r="E200" s="119"/>
      <c r="F200" s="119"/>
      <c r="G200" s="119"/>
      <c r="H200" s="119"/>
      <c r="I200" s="119"/>
      <c r="J200" s="119"/>
      <c r="K200" s="120"/>
      <c r="L200" s="120"/>
      <c r="M200" s="120"/>
      <c r="N200" s="120"/>
      <c r="O200" s="120"/>
      <c r="P200" s="120"/>
      <c r="Q200" s="120"/>
    </row>
    <row r="204" spans="1:17">
      <c r="F204" s="417"/>
    </row>
    <row r="208" spans="1:17">
      <c r="M208" s="221"/>
    </row>
    <row r="316" spans="1:3">
      <c r="A316" s="74"/>
      <c r="B316" s="74"/>
      <c r="C316" s="74"/>
    </row>
    <row r="317" spans="1:3">
      <c r="A317" s="74"/>
      <c r="B317" s="74"/>
      <c r="C317" s="74"/>
    </row>
    <row r="318" spans="1:3">
      <c r="A318" s="74"/>
      <c r="B318" s="74"/>
      <c r="C318" s="74"/>
    </row>
    <row r="319" spans="1:3">
      <c r="A319" s="74"/>
      <c r="B319" s="74"/>
      <c r="C319" s="74"/>
    </row>
    <row r="320" spans="1:3">
      <c r="A320" s="74"/>
      <c r="B320" s="74"/>
      <c r="C320" s="74"/>
    </row>
    <row r="321" spans="1:3">
      <c r="A321" s="74"/>
      <c r="B321" s="74"/>
      <c r="C321" s="74"/>
    </row>
    <row r="322" spans="1:3">
      <c r="A322" s="74"/>
      <c r="B322" s="74"/>
      <c r="C322" s="74"/>
    </row>
    <row r="323" spans="1:3">
      <c r="A323" s="74"/>
      <c r="B323" s="74"/>
      <c r="C323" s="74"/>
    </row>
    <row r="324" spans="1:3">
      <c r="A324" s="74"/>
      <c r="B324" s="74"/>
      <c r="C324" s="74"/>
    </row>
    <row r="325" spans="1:3">
      <c r="A325" s="74"/>
      <c r="B325" s="74"/>
      <c r="C325" s="74"/>
    </row>
    <row r="326" spans="1:3">
      <c r="A326" s="74"/>
      <c r="B326" s="74"/>
      <c r="C326" s="74"/>
    </row>
    <row r="327" spans="1:3">
      <c r="A327" s="74"/>
      <c r="B327" s="74"/>
      <c r="C327" s="74"/>
    </row>
    <row r="328" spans="1:3">
      <c r="A328" s="74"/>
      <c r="B328" s="74"/>
      <c r="C328" s="74"/>
    </row>
    <row r="329" spans="1:3">
      <c r="A329" s="74"/>
      <c r="B329" s="74"/>
      <c r="C329" s="74"/>
    </row>
    <row r="330" spans="1:3">
      <c r="A330" s="74"/>
      <c r="B330" s="74"/>
      <c r="C330" s="74"/>
    </row>
    <row r="331" spans="1:3">
      <c r="A331" s="74"/>
      <c r="B331" s="74"/>
      <c r="C331" s="74"/>
    </row>
    <row r="332" spans="1:3">
      <c r="A332" s="74"/>
      <c r="B332" s="74"/>
      <c r="C332" s="74"/>
    </row>
    <row r="333" spans="1:3">
      <c r="A333" s="74"/>
      <c r="B333" s="74"/>
      <c r="C333" s="74"/>
    </row>
    <row r="334" spans="1:3">
      <c r="A334" s="74"/>
      <c r="B334" s="74"/>
      <c r="C334" s="74"/>
    </row>
    <row r="335" spans="1:3">
      <c r="A335" s="74"/>
      <c r="B335" s="74"/>
      <c r="C335" s="74"/>
    </row>
    <row r="336" spans="1:3">
      <c r="A336" s="74"/>
      <c r="B336" s="74"/>
      <c r="C336" s="74"/>
    </row>
    <row r="337" spans="1:3">
      <c r="A337" s="74"/>
      <c r="B337" s="74"/>
      <c r="C337" s="74"/>
    </row>
    <row r="338" spans="1:3">
      <c r="A338" s="74"/>
      <c r="B338" s="74"/>
      <c r="C338" s="74"/>
    </row>
    <row r="339" spans="1:3">
      <c r="A339" s="74"/>
      <c r="B339" s="74"/>
      <c r="C339" s="74"/>
    </row>
    <row r="340" spans="1:3">
      <c r="A340" s="74"/>
      <c r="B340" s="74"/>
      <c r="C340" s="74"/>
    </row>
    <row r="341" spans="1:3">
      <c r="A341" s="74"/>
      <c r="B341" s="74"/>
      <c r="C341" s="74"/>
    </row>
    <row r="342" spans="1:3">
      <c r="A342" s="74"/>
      <c r="B342" s="74"/>
      <c r="C342" s="74"/>
    </row>
    <row r="343" spans="1:3">
      <c r="A343" s="74"/>
      <c r="B343" s="74"/>
      <c r="C343" s="74"/>
    </row>
    <row r="344" spans="1:3">
      <c r="A344" s="74"/>
      <c r="B344" s="74"/>
      <c r="C344" s="74"/>
    </row>
    <row r="345" spans="1:3">
      <c r="A345" s="74"/>
      <c r="B345" s="74"/>
      <c r="C345" s="74"/>
    </row>
  </sheetData>
  <mergeCells count="4">
    <mergeCell ref="A50:Q50"/>
    <mergeCell ref="A97:Q97"/>
    <mergeCell ref="A148:Q148"/>
    <mergeCell ref="A196:Q196"/>
  </mergeCells>
  <phoneticPr fontId="11" type="noConversion"/>
  <printOptions horizontalCentered="1" verticalCentered="1"/>
  <pageMargins left="0.19685039370078741" right="0.23622047244094491" top="0.19685039370078741" bottom="0.35433070866141736" header="0.19685039370078741" footer="0.19685039370078741"/>
  <pageSetup paperSize="9" scale="75" firstPageNumber="2" orientation="landscape" r:id="rId1"/>
  <headerFooter alignWithMargins="0">
    <oddHeader>&amp;RJuin 2013</oddHeader>
    <oddFooter>&amp;R&amp;"Times New Roman,Gras"
&amp;P</oddFooter>
  </headerFooter>
  <rowBreaks count="3" manualBreakCount="3">
    <brk id="50" max="30" man="1"/>
    <brk id="97" max="30" man="1"/>
    <brk id="148" max="30" man="1"/>
  </rowBreaks>
</worksheet>
</file>

<file path=xl/worksheets/sheet6.xml><?xml version="1.0" encoding="utf-8"?>
<worksheet xmlns="http://schemas.openxmlformats.org/spreadsheetml/2006/main" xmlns:r="http://schemas.openxmlformats.org/officeDocument/2006/relationships">
  <sheetPr>
    <pageSetUpPr fitToPage="1"/>
  </sheetPr>
  <dimension ref="A1:M110"/>
  <sheetViews>
    <sheetView showZeros="0" zoomScale="85" zoomScaleNormal="85" workbookViewId="0">
      <selection activeCell="A4" sqref="A4:M4"/>
    </sheetView>
  </sheetViews>
  <sheetFormatPr baseColWidth="10" defaultRowHeight="15" customHeight="1"/>
  <cols>
    <col min="1" max="1" width="9.28515625" style="1712" customWidth="1"/>
    <col min="2" max="2" width="8" style="1712" customWidth="1"/>
    <col min="3" max="3" width="46" style="1712" customWidth="1"/>
    <col min="4" max="7" width="9.140625" style="1712" customWidth="1"/>
    <col min="8" max="8" width="10.7109375" style="1712" customWidth="1"/>
    <col min="9" max="9" width="9.85546875" style="1712" customWidth="1"/>
    <col min="10" max="10" width="10" style="1712" customWidth="1"/>
    <col min="11" max="11" width="9.140625" style="1714" customWidth="1"/>
    <col min="12" max="12" width="9.140625" style="1713" customWidth="1"/>
    <col min="13" max="13" width="13.28515625" style="1712" customWidth="1"/>
    <col min="14" max="16384" width="11.42578125" style="1712"/>
  </cols>
  <sheetData>
    <row r="1" spans="1:13" ht="6" customHeight="1">
      <c r="B1" s="1804"/>
      <c r="K1" s="1803"/>
    </row>
    <row r="2" spans="1:13" ht="5.25" customHeight="1">
      <c r="B2" s="1804"/>
      <c r="K2" s="1803"/>
    </row>
    <row r="3" spans="1:13" ht="6" customHeight="1">
      <c r="A3" s="1888"/>
      <c r="B3" s="1888"/>
      <c r="C3" s="1888"/>
      <c r="D3" s="1888"/>
      <c r="E3" s="1888"/>
      <c r="F3" s="1888"/>
      <c r="G3" s="1888"/>
      <c r="H3" s="1888"/>
      <c r="I3" s="1888"/>
      <c r="J3" s="1888"/>
      <c r="K3" s="1888"/>
      <c r="L3" s="1888"/>
      <c r="M3" s="1888"/>
    </row>
    <row r="4" spans="1:13" s="1800" customFormat="1" ht="21" customHeight="1">
      <c r="A4" s="1889" t="s">
        <v>1486</v>
      </c>
      <c r="B4" s="1889"/>
      <c r="C4" s="1889"/>
      <c r="D4" s="1889"/>
      <c r="E4" s="1889"/>
      <c r="F4" s="1889"/>
      <c r="G4" s="1889"/>
      <c r="H4" s="1889"/>
      <c r="I4" s="1889"/>
      <c r="J4" s="1889"/>
      <c r="K4" s="1889"/>
      <c r="L4" s="1889"/>
      <c r="M4" s="1889"/>
    </row>
    <row r="5" spans="1:13" s="1800" customFormat="1" ht="21" customHeight="1">
      <c r="A5" s="1889" t="s">
        <v>1485</v>
      </c>
      <c r="B5" s="1889"/>
      <c r="C5" s="1889"/>
      <c r="D5" s="1889"/>
      <c r="E5" s="1889"/>
      <c r="F5" s="1889"/>
      <c r="G5" s="1889"/>
      <c r="H5" s="1889"/>
      <c r="I5" s="1889"/>
      <c r="J5" s="1889"/>
      <c r="K5" s="1889"/>
      <c r="L5" s="1889"/>
      <c r="M5" s="1889"/>
    </row>
    <row r="6" spans="1:13" s="1800" customFormat="1" ht="17.25" customHeight="1" thickBot="1">
      <c r="A6" s="1802"/>
      <c r="B6" s="1802"/>
      <c r="C6" s="1802"/>
      <c r="D6" s="1802"/>
      <c r="E6" s="1802"/>
      <c r="F6" s="1802"/>
      <c r="G6" s="1802"/>
      <c r="H6" s="1802"/>
      <c r="I6" s="1802"/>
      <c r="J6" s="1802"/>
      <c r="K6" s="1802"/>
      <c r="L6" s="1802"/>
      <c r="M6" s="1801" t="s">
        <v>1484</v>
      </c>
    </row>
    <row r="7" spans="1:13" ht="12" customHeight="1" thickBot="1">
      <c r="B7" s="1799" t="s">
        <v>2</v>
      </c>
      <c r="C7" s="1799"/>
      <c r="D7" s="1799"/>
      <c r="E7" s="1796" t="s">
        <v>1483</v>
      </c>
      <c r="F7" s="1798"/>
      <c r="G7" s="1798"/>
      <c r="H7" s="1798"/>
      <c r="I7" s="1797"/>
      <c r="J7" s="1796" t="s">
        <v>1482</v>
      </c>
      <c r="K7" s="1795"/>
      <c r="L7" s="1794"/>
    </row>
    <row r="8" spans="1:13" ht="63.75" customHeight="1">
      <c r="A8" s="1789" t="s">
        <v>4</v>
      </c>
      <c r="B8" s="1793" t="s">
        <v>1481</v>
      </c>
      <c r="C8" s="1790" t="s">
        <v>869</v>
      </c>
      <c r="D8" s="1792" t="s">
        <v>1480</v>
      </c>
      <c r="E8" s="1791" t="s">
        <v>1479</v>
      </c>
      <c r="F8" s="1790" t="s">
        <v>131</v>
      </c>
      <c r="G8" s="1789" t="s">
        <v>452</v>
      </c>
      <c r="H8" s="1788" t="s">
        <v>1478</v>
      </c>
      <c r="I8" s="1787" t="s">
        <v>1477</v>
      </c>
      <c r="J8" s="1789" t="s">
        <v>1476</v>
      </c>
      <c r="K8" s="1788" t="s">
        <v>1167</v>
      </c>
      <c r="L8" s="1787" t="s">
        <v>1168</v>
      </c>
      <c r="M8" s="1786" t="s">
        <v>1475</v>
      </c>
    </row>
    <row r="9" spans="1:13" s="1715" customFormat="1" ht="15" customHeight="1">
      <c r="A9" s="1765" t="s">
        <v>11</v>
      </c>
      <c r="B9" s="1779" t="s">
        <v>12</v>
      </c>
      <c r="C9" s="1778" t="s">
        <v>13</v>
      </c>
      <c r="D9" s="1777">
        <v>2505</v>
      </c>
      <c r="E9" s="1772"/>
      <c r="F9" s="1776">
        <v>152</v>
      </c>
      <c r="G9" s="1775">
        <v>358</v>
      </c>
      <c r="H9" s="1774">
        <v>194</v>
      </c>
      <c r="I9" s="1773">
        <v>552</v>
      </c>
      <c r="J9" s="1772"/>
      <c r="K9" s="1774">
        <v>1221</v>
      </c>
      <c r="L9" s="1770">
        <v>580</v>
      </c>
      <c r="M9" s="1769">
        <v>0.30649639089394781</v>
      </c>
    </row>
    <row r="10" spans="1:13" s="1715" customFormat="1" ht="15" customHeight="1">
      <c r="A10" s="1765" t="s">
        <v>14</v>
      </c>
      <c r="B10" s="1767" t="s">
        <v>15</v>
      </c>
      <c r="C10" s="1766" t="s">
        <v>16</v>
      </c>
      <c r="D10" s="1762">
        <v>1908</v>
      </c>
      <c r="E10" s="1757"/>
      <c r="F10" s="1761">
        <v>153</v>
      </c>
      <c r="G10" s="1760">
        <v>300</v>
      </c>
      <c r="H10" s="1759">
        <v>143</v>
      </c>
      <c r="I10" s="1758">
        <v>443</v>
      </c>
      <c r="J10" s="1757"/>
      <c r="K10" s="1756">
        <v>796</v>
      </c>
      <c r="L10" s="1755">
        <v>516</v>
      </c>
      <c r="M10" s="1754">
        <v>0.33765243902439024</v>
      </c>
    </row>
    <row r="11" spans="1:13" s="1715" customFormat="1" ht="15" customHeight="1">
      <c r="A11" s="1765" t="s">
        <v>17</v>
      </c>
      <c r="B11" s="1767" t="s">
        <v>18</v>
      </c>
      <c r="C11" s="1766" t="s">
        <v>19</v>
      </c>
      <c r="D11" s="1762">
        <v>353</v>
      </c>
      <c r="E11" s="1757"/>
      <c r="F11" s="1761">
        <v>19</v>
      </c>
      <c r="G11" s="1760">
        <v>54</v>
      </c>
      <c r="H11" s="1759">
        <v>4</v>
      </c>
      <c r="I11" s="1758">
        <v>58</v>
      </c>
      <c r="J11" s="1757"/>
      <c r="K11" s="1756">
        <v>158</v>
      </c>
      <c r="L11" s="1755">
        <v>118</v>
      </c>
      <c r="M11" s="1754">
        <v>0.21014492753623187</v>
      </c>
    </row>
    <row r="12" spans="1:13" s="1715" customFormat="1" ht="15" customHeight="1">
      <c r="A12" s="1765" t="s">
        <v>20</v>
      </c>
      <c r="B12" s="1767" t="s">
        <v>21</v>
      </c>
      <c r="C12" s="1766" t="s">
        <v>22</v>
      </c>
      <c r="D12" s="1762">
        <v>574</v>
      </c>
      <c r="E12" s="1757"/>
      <c r="F12" s="1761">
        <v>57</v>
      </c>
      <c r="G12" s="1760">
        <v>127</v>
      </c>
      <c r="H12" s="1759">
        <v>30</v>
      </c>
      <c r="I12" s="1758">
        <v>157</v>
      </c>
      <c r="J12" s="1757"/>
      <c r="K12" s="1756">
        <v>230</v>
      </c>
      <c r="L12" s="1755">
        <v>130</v>
      </c>
      <c r="M12" s="1754">
        <v>0.43611111111111112</v>
      </c>
    </row>
    <row r="13" spans="1:13" s="1715" customFormat="1" ht="15" customHeight="1">
      <c r="A13" s="1765"/>
      <c r="B13" s="1764" t="s">
        <v>23</v>
      </c>
      <c r="C13" s="1763" t="s">
        <v>24</v>
      </c>
      <c r="D13" s="1762">
        <v>2518</v>
      </c>
      <c r="E13" s="1757"/>
      <c r="F13" s="1761">
        <v>189</v>
      </c>
      <c r="G13" s="1760">
        <v>324</v>
      </c>
      <c r="H13" s="1759">
        <v>196</v>
      </c>
      <c r="I13" s="1758">
        <v>520</v>
      </c>
      <c r="J13" s="1757"/>
      <c r="K13" s="1756">
        <v>1270</v>
      </c>
      <c r="L13" s="1755">
        <v>539</v>
      </c>
      <c r="M13" s="1754">
        <v>0.28745163073521285</v>
      </c>
    </row>
    <row r="14" spans="1:13" s="1715" customFormat="1" ht="15" customHeight="1">
      <c r="A14" s="1765"/>
      <c r="B14" s="1764" t="s">
        <v>25</v>
      </c>
      <c r="C14" s="1763" t="s">
        <v>26</v>
      </c>
      <c r="D14" s="1762">
        <v>4825</v>
      </c>
      <c r="E14" s="1757"/>
      <c r="F14" s="1780">
        <v>217</v>
      </c>
      <c r="G14" s="1785">
        <v>267</v>
      </c>
      <c r="H14" s="1759">
        <v>614</v>
      </c>
      <c r="I14" s="1758">
        <v>881</v>
      </c>
      <c r="J14" s="1757">
        <v>1733</v>
      </c>
      <c r="K14" s="1756">
        <v>1566</v>
      </c>
      <c r="L14" s="1780">
        <v>428</v>
      </c>
      <c r="M14" s="1754">
        <v>0.44182547642928788</v>
      </c>
    </row>
    <row r="15" spans="1:13" s="1715" customFormat="1" ht="15" customHeight="1">
      <c r="A15" s="1753"/>
      <c r="B15" s="1784"/>
      <c r="C15" s="1783" t="s">
        <v>27</v>
      </c>
      <c r="D15" s="1750">
        <v>12683</v>
      </c>
      <c r="E15" s="1747">
        <v>0</v>
      </c>
      <c r="F15" s="1745">
        <v>787</v>
      </c>
      <c r="G15" s="1747">
        <v>1430</v>
      </c>
      <c r="H15" s="1749">
        <v>1181</v>
      </c>
      <c r="I15" s="1748">
        <v>2611</v>
      </c>
      <c r="J15" s="1747">
        <v>1733</v>
      </c>
      <c r="K15" s="1746">
        <v>5241</v>
      </c>
      <c r="L15" s="1748">
        <v>2311</v>
      </c>
      <c r="M15" s="1744">
        <v>0.34573622881355931</v>
      </c>
    </row>
    <row r="16" spans="1:13" s="1715" customFormat="1" ht="15" customHeight="1">
      <c r="A16" s="1765" t="s">
        <v>376</v>
      </c>
      <c r="B16" s="1779" t="s">
        <v>28</v>
      </c>
      <c r="C16" s="1778" t="s">
        <v>29</v>
      </c>
      <c r="D16" s="1777">
        <v>894</v>
      </c>
      <c r="E16" s="1772"/>
      <c r="F16" s="1776">
        <v>20</v>
      </c>
      <c r="G16" s="1775">
        <v>95</v>
      </c>
      <c r="H16" s="1774">
        <v>14</v>
      </c>
      <c r="I16" s="1773">
        <v>109</v>
      </c>
      <c r="J16" s="1772"/>
      <c r="K16" s="1771">
        <v>528</v>
      </c>
      <c r="L16" s="1770">
        <v>237</v>
      </c>
      <c r="M16" s="1769">
        <v>0.14248366013071895</v>
      </c>
    </row>
    <row r="17" spans="1:13" s="1715" customFormat="1" ht="15" customHeight="1">
      <c r="A17" s="1765" t="s">
        <v>17</v>
      </c>
      <c r="B17" s="1767" t="s">
        <v>30</v>
      </c>
      <c r="C17" s="1766" t="s">
        <v>31</v>
      </c>
      <c r="D17" s="1762">
        <v>365</v>
      </c>
      <c r="E17" s="1757"/>
      <c r="F17" s="1761">
        <v>4</v>
      </c>
      <c r="G17" s="1760">
        <v>21</v>
      </c>
      <c r="H17" s="1759">
        <v>1</v>
      </c>
      <c r="I17" s="1758">
        <v>22</v>
      </c>
      <c r="J17" s="1757"/>
      <c r="K17" s="1756">
        <v>217</v>
      </c>
      <c r="L17" s="1755">
        <v>122</v>
      </c>
      <c r="M17" s="1754">
        <v>6.4896755162241887E-2</v>
      </c>
    </row>
    <row r="18" spans="1:13" s="1715" customFormat="1" ht="15" customHeight="1">
      <c r="A18" s="1765" t="s">
        <v>32</v>
      </c>
      <c r="B18" s="1767" t="s">
        <v>33</v>
      </c>
      <c r="C18" s="1766" t="s">
        <v>34</v>
      </c>
      <c r="D18" s="1762">
        <v>2297</v>
      </c>
      <c r="E18" s="1757"/>
      <c r="F18" s="1761">
        <v>18</v>
      </c>
      <c r="G18" s="1760">
        <v>99</v>
      </c>
      <c r="H18" s="1759">
        <v>23</v>
      </c>
      <c r="I18" s="1758">
        <v>122</v>
      </c>
      <c r="J18" s="1757">
        <v>1121</v>
      </c>
      <c r="K18" s="1756">
        <v>655</v>
      </c>
      <c r="L18" s="1755">
        <v>381</v>
      </c>
      <c r="M18" s="1754">
        <v>0.11776061776061776</v>
      </c>
    </row>
    <row r="19" spans="1:13" s="1715" customFormat="1" ht="15" customHeight="1">
      <c r="A19" s="1765" t="s">
        <v>35</v>
      </c>
      <c r="B19" s="1767" t="s">
        <v>36</v>
      </c>
      <c r="C19" s="1766" t="s">
        <v>37</v>
      </c>
      <c r="D19" s="1762">
        <v>261</v>
      </c>
      <c r="E19" s="1757"/>
      <c r="F19" s="1761">
        <v>15</v>
      </c>
      <c r="G19" s="1760">
        <v>27</v>
      </c>
      <c r="H19" s="1759">
        <v>3</v>
      </c>
      <c r="I19" s="1758">
        <v>30</v>
      </c>
      <c r="K19" s="1756">
        <v>130</v>
      </c>
      <c r="L19" s="1755">
        <v>86</v>
      </c>
      <c r="M19" s="1754">
        <v>0.1388888888888889</v>
      </c>
    </row>
    <row r="20" spans="1:13" s="1715" customFormat="1" ht="15" customHeight="1">
      <c r="A20" s="1765"/>
      <c r="B20" s="1767" t="s">
        <v>38</v>
      </c>
      <c r="C20" s="1766" t="s">
        <v>39</v>
      </c>
      <c r="D20" s="1762">
        <v>4752</v>
      </c>
      <c r="E20" s="1757">
        <v>450</v>
      </c>
      <c r="F20" s="1761">
        <v>35</v>
      </c>
      <c r="G20" s="1760">
        <v>196</v>
      </c>
      <c r="H20" s="1759">
        <v>34</v>
      </c>
      <c r="I20" s="1758">
        <v>230</v>
      </c>
      <c r="J20" s="1757">
        <v>2293</v>
      </c>
      <c r="K20" s="1756">
        <v>1340</v>
      </c>
      <c r="L20" s="1755">
        <v>404</v>
      </c>
      <c r="M20" s="1754">
        <v>0.38990825688073394</v>
      </c>
    </row>
    <row r="21" spans="1:13" s="1715" customFormat="1" ht="15" customHeight="1">
      <c r="A21" s="1765"/>
      <c r="B21" s="1767" t="s">
        <v>40</v>
      </c>
      <c r="C21" s="1766" t="s">
        <v>41</v>
      </c>
      <c r="D21" s="1762">
        <v>847</v>
      </c>
      <c r="E21" s="1757">
        <v>115</v>
      </c>
      <c r="F21" s="1761">
        <v>7</v>
      </c>
      <c r="G21" s="1760">
        <v>45</v>
      </c>
      <c r="H21" s="1759">
        <v>3</v>
      </c>
      <c r="I21" s="1758">
        <v>48</v>
      </c>
      <c r="J21" s="1757">
        <v>213</v>
      </c>
      <c r="K21" s="1756">
        <v>346</v>
      </c>
      <c r="L21" s="1755">
        <v>118</v>
      </c>
      <c r="M21" s="1754">
        <v>0.35129310344827586</v>
      </c>
    </row>
    <row r="22" spans="1:13" s="1715" customFormat="1" ht="15" customHeight="1">
      <c r="A22" s="1765"/>
      <c r="B22" s="1767" t="s">
        <v>42</v>
      </c>
      <c r="C22" s="1766" t="s">
        <v>43</v>
      </c>
      <c r="D22" s="1762">
        <v>280</v>
      </c>
      <c r="E22" s="1757">
        <v>95</v>
      </c>
      <c r="F22" s="1761">
        <v>8</v>
      </c>
      <c r="G22" s="1760">
        <v>20</v>
      </c>
      <c r="H22" s="1759">
        <v>3</v>
      </c>
      <c r="I22" s="1758">
        <v>23</v>
      </c>
      <c r="J22" s="1757">
        <v>22</v>
      </c>
      <c r="K22" s="1756">
        <v>92</v>
      </c>
      <c r="L22" s="1755">
        <v>40</v>
      </c>
      <c r="M22" s="1754">
        <v>0.89393939393939392</v>
      </c>
    </row>
    <row r="23" spans="1:13" s="1715" customFormat="1" ht="24.75" customHeight="1">
      <c r="A23" s="1765"/>
      <c r="B23" s="1767" t="s">
        <v>44</v>
      </c>
      <c r="C23" s="1768" t="s">
        <v>45</v>
      </c>
      <c r="D23" s="1762">
        <v>1854</v>
      </c>
      <c r="E23" s="1757">
        <v>232</v>
      </c>
      <c r="F23" s="1761">
        <v>38</v>
      </c>
      <c r="G23" s="1760">
        <v>140</v>
      </c>
      <c r="H23" s="1759">
        <v>13</v>
      </c>
      <c r="I23" s="1758">
        <v>153</v>
      </c>
      <c r="J23" s="1757">
        <v>419</v>
      </c>
      <c r="K23" s="1756">
        <v>759</v>
      </c>
      <c r="L23" s="1755">
        <v>253</v>
      </c>
      <c r="M23" s="1754">
        <v>0.38043478260869568</v>
      </c>
    </row>
    <row r="24" spans="1:13" s="1715" customFormat="1" ht="24.75" customHeight="1">
      <c r="A24" s="1765"/>
      <c r="B24" s="1767" t="s">
        <v>46</v>
      </c>
      <c r="C24" s="1768" t="s">
        <v>47</v>
      </c>
      <c r="D24" s="1762">
        <v>681</v>
      </c>
      <c r="E24" s="1757">
        <v>135</v>
      </c>
      <c r="F24" s="1761">
        <v>20</v>
      </c>
      <c r="G24" s="1760">
        <v>49</v>
      </c>
      <c r="H24" s="1759">
        <v>6</v>
      </c>
      <c r="I24" s="1758">
        <v>55</v>
      </c>
      <c r="J24" s="1757">
        <v>50</v>
      </c>
      <c r="K24" s="1756">
        <v>300</v>
      </c>
      <c r="L24" s="1755">
        <v>121</v>
      </c>
      <c r="M24" s="1754">
        <v>0.45130641330166271</v>
      </c>
    </row>
    <row r="25" spans="1:13" s="1715" customFormat="1" ht="15" customHeight="1">
      <c r="A25" s="1765"/>
      <c r="B25" s="1767" t="s">
        <v>48</v>
      </c>
      <c r="C25" s="1766" t="s">
        <v>49</v>
      </c>
      <c r="D25" s="1762">
        <v>1597</v>
      </c>
      <c r="E25" s="1757"/>
      <c r="F25" s="1761">
        <v>23</v>
      </c>
      <c r="G25" s="1760">
        <v>168</v>
      </c>
      <c r="H25" s="1759">
        <v>92</v>
      </c>
      <c r="I25" s="1758">
        <v>260</v>
      </c>
      <c r="J25" s="1757">
        <v>15</v>
      </c>
      <c r="K25" s="1756">
        <v>942</v>
      </c>
      <c r="L25" s="1755">
        <v>357</v>
      </c>
      <c r="M25" s="1754">
        <v>0.20015396458814472</v>
      </c>
    </row>
    <row r="26" spans="1:13" s="1715" customFormat="1" ht="15" customHeight="1">
      <c r="A26" s="1765"/>
      <c r="B26" s="1767" t="s">
        <v>50</v>
      </c>
      <c r="C26" s="1766" t="s">
        <v>51</v>
      </c>
      <c r="D26" s="1762">
        <v>633</v>
      </c>
      <c r="E26" s="1757"/>
      <c r="F26" s="1761">
        <v>26</v>
      </c>
      <c r="G26" s="1760">
        <v>56</v>
      </c>
      <c r="H26" s="1759">
        <v>6</v>
      </c>
      <c r="I26" s="1758">
        <v>62</v>
      </c>
      <c r="J26" s="1757">
        <v>147</v>
      </c>
      <c r="K26" s="1756">
        <v>234</v>
      </c>
      <c r="L26" s="1755">
        <v>164</v>
      </c>
      <c r="M26" s="1754">
        <v>0.15577889447236182</v>
      </c>
    </row>
    <row r="27" spans="1:13" s="1715" customFormat="1" ht="36">
      <c r="A27" s="1765"/>
      <c r="B27" s="1767" t="s">
        <v>52</v>
      </c>
      <c r="C27" s="1768" t="s">
        <v>53</v>
      </c>
      <c r="D27" s="1762">
        <v>1309</v>
      </c>
      <c r="E27" s="1757"/>
      <c r="F27" s="1761">
        <v>22</v>
      </c>
      <c r="G27" s="1760">
        <v>95</v>
      </c>
      <c r="H27" s="1759">
        <v>147</v>
      </c>
      <c r="I27" s="1758">
        <v>242</v>
      </c>
      <c r="J27" s="1757">
        <v>380</v>
      </c>
      <c r="K27" s="1756">
        <v>479</v>
      </c>
      <c r="L27" s="1755">
        <v>186</v>
      </c>
      <c r="M27" s="1754">
        <v>0.36390977443609024</v>
      </c>
    </row>
    <row r="28" spans="1:13" s="1715" customFormat="1" ht="15" customHeight="1">
      <c r="A28" s="1765"/>
      <c r="B28" s="1767" t="s">
        <v>54</v>
      </c>
      <c r="C28" s="1766" t="s">
        <v>55</v>
      </c>
      <c r="D28" s="1762">
        <v>1126</v>
      </c>
      <c r="E28" s="1757"/>
      <c r="F28" s="1761">
        <v>33</v>
      </c>
      <c r="G28" s="1760">
        <v>151</v>
      </c>
      <c r="H28" s="1759">
        <v>65</v>
      </c>
      <c r="I28" s="1758">
        <v>216</v>
      </c>
      <c r="J28" s="1757"/>
      <c r="K28" s="1756">
        <v>635</v>
      </c>
      <c r="L28" s="1755">
        <v>242</v>
      </c>
      <c r="M28" s="1754">
        <v>0.24629418472063855</v>
      </c>
    </row>
    <row r="29" spans="1:13" s="1715" customFormat="1" ht="15" customHeight="1">
      <c r="A29" s="1765"/>
      <c r="B29" s="1767" t="s">
        <v>56</v>
      </c>
      <c r="C29" s="1766" t="s">
        <v>57</v>
      </c>
      <c r="D29" s="1762">
        <v>235</v>
      </c>
      <c r="E29" s="1757"/>
      <c r="F29" s="1761">
        <v>11</v>
      </c>
      <c r="G29" s="1760">
        <v>20</v>
      </c>
      <c r="H29" s="1759">
        <v>2</v>
      </c>
      <c r="I29" s="1758">
        <v>22</v>
      </c>
      <c r="J29" s="1757"/>
      <c r="K29" s="1756">
        <v>130</v>
      </c>
      <c r="L29" s="1755">
        <v>72</v>
      </c>
      <c r="M29" s="1754">
        <v>0.10891089108910891</v>
      </c>
    </row>
    <row r="30" spans="1:13" s="1715" customFormat="1" ht="24.75" customHeight="1">
      <c r="A30" s="1765"/>
      <c r="B30" s="1767" t="s">
        <v>58</v>
      </c>
      <c r="C30" s="1768" t="s">
        <v>59</v>
      </c>
      <c r="D30" s="1762">
        <v>948</v>
      </c>
      <c r="E30" s="1757"/>
      <c r="F30" s="1761">
        <v>53</v>
      </c>
      <c r="G30" s="1760">
        <v>95</v>
      </c>
      <c r="H30" s="1759">
        <v>8</v>
      </c>
      <c r="I30" s="1758">
        <v>103</v>
      </c>
      <c r="J30" s="1757"/>
      <c r="K30" s="1756">
        <v>519</v>
      </c>
      <c r="L30" s="1755">
        <v>273</v>
      </c>
      <c r="M30" s="1754">
        <v>0.13005050505050506</v>
      </c>
    </row>
    <row r="31" spans="1:13" s="1715" customFormat="1" ht="24.75" customHeight="1">
      <c r="A31" s="1765"/>
      <c r="B31" s="1767" t="s">
        <v>60</v>
      </c>
      <c r="C31" s="1768" t="s">
        <v>61</v>
      </c>
      <c r="D31" s="1762">
        <v>1696</v>
      </c>
      <c r="E31" s="1757"/>
      <c r="F31" s="1761">
        <v>27</v>
      </c>
      <c r="G31" s="1760">
        <v>165</v>
      </c>
      <c r="H31" s="1759">
        <v>24</v>
      </c>
      <c r="I31" s="1758">
        <v>189</v>
      </c>
      <c r="J31" s="1757">
        <v>401</v>
      </c>
      <c r="K31" s="1756">
        <v>656</v>
      </c>
      <c r="L31" s="1755">
        <v>423</v>
      </c>
      <c r="M31" s="1754">
        <v>0.17516218721037999</v>
      </c>
    </row>
    <row r="32" spans="1:13" s="1715" customFormat="1" ht="15" customHeight="1">
      <c r="A32" s="1765"/>
      <c r="B32" s="1767" t="s">
        <v>62</v>
      </c>
      <c r="C32" s="1766" t="s">
        <v>63</v>
      </c>
      <c r="D32" s="1762">
        <v>1069</v>
      </c>
      <c r="E32" s="1757"/>
      <c r="F32" s="1761">
        <v>37</v>
      </c>
      <c r="G32" s="1760">
        <v>100</v>
      </c>
      <c r="H32" s="1759">
        <v>53</v>
      </c>
      <c r="I32" s="1758">
        <v>153</v>
      </c>
      <c r="J32" s="1757"/>
      <c r="K32" s="1756">
        <v>612</v>
      </c>
      <c r="L32" s="1755">
        <v>267</v>
      </c>
      <c r="M32" s="1754">
        <v>0.17406143344709898</v>
      </c>
    </row>
    <row r="33" spans="1:13" s="1715" customFormat="1" ht="15" customHeight="1">
      <c r="A33" s="1765"/>
      <c r="B33" s="1767" t="s">
        <v>64</v>
      </c>
      <c r="C33" s="1766" t="s">
        <v>65</v>
      </c>
      <c r="D33" s="1762">
        <v>361</v>
      </c>
      <c r="E33" s="1757"/>
      <c r="F33" s="1761">
        <v>14</v>
      </c>
      <c r="G33" s="1760">
        <v>30</v>
      </c>
      <c r="H33" s="1759">
        <v>59</v>
      </c>
      <c r="I33" s="1758">
        <v>89</v>
      </c>
      <c r="J33" s="1757"/>
      <c r="K33" s="1756">
        <v>157</v>
      </c>
      <c r="L33" s="1755">
        <v>101</v>
      </c>
      <c r="M33" s="1754">
        <v>0.34496124031007752</v>
      </c>
    </row>
    <row r="34" spans="1:13" s="1715" customFormat="1" ht="15" customHeight="1">
      <c r="A34" s="1765"/>
      <c r="B34" s="1767" t="s">
        <v>66</v>
      </c>
      <c r="C34" s="1766" t="s">
        <v>67</v>
      </c>
      <c r="D34" s="1762">
        <v>812</v>
      </c>
      <c r="E34" s="1757"/>
      <c r="F34" s="1761">
        <v>14</v>
      </c>
      <c r="G34" s="1760">
        <v>59</v>
      </c>
      <c r="H34" s="1759">
        <v>42</v>
      </c>
      <c r="I34" s="1758">
        <v>101</v>
      </c>
      <c r="J34" s="1757">
        <v>46</v>
      </c>
      <c r="K34" s="1756">
        <v>481</v>
      </c>
      <c r="L34" s="1755">
        <v>170</v>
      </c>
      <c r="M34" s="1754">
        <v>0.15514592933947774</v>
      </c>
    </row>
    <row r="35" spans="1:13" s="1715" customFormat="1" ht="15" customHeight="1">
      <c r="A35" s="1765"/>
      <c r="B35" s="1767" t="s">
        <v>68</v>
      </c>
      <c r="C35" s="1766" t="s">
        <v>69</v>
      </c>
      <c r="D35" s="1762">
        <v>1386</v>
      </c>
      <c r="E35" s="1757"/>
      <c r="F35" s="1761">
        <v>15</v>
      </c>
      <c r="G35" s="1760">
        <v>100</v>
      </c>
      <c r="H35" s="1759">
        <v>277</v>
      </c>
      <c r="I35" s="1758">
        <v>377</v>
      </c>
      <c r="J35" s="1757">
        <v>204</v>
      </c>
      <c r="K35" s="1756">
        <v>610</v>
      </c>
      <c r="L35" s="1755">
        <v>180</v>
      </c>
      <c r="M35" s="1754">
        <v>0.47721518987341771</v>
      </c>
    </row>
    <row r="36" spans="1:13" s="1715" customFormat="1" ht="15" customHeight="1">
      <c r="A36" s="1765"/>
      <c r="B36" s="1782" t="s">
        <v>127</v>
      </c>
      <c r="C36" s="1766" t="s">
        <v>70</v>
      </c>
      <c r="D36" s="1762">
        <v>92</v>
      </c>
      <c r="E36" s="1757"/>
      <c r="F36" s="1761">
        <v>0</v>
      </c>
      <c r="G36" s="1760">
        <v>10</v>
      </c>
      <c r="H36" s="1759"/>
      <c r="I36" s="1758">
        <v>10</v>
      </c>
      <c r="J36" s="1757"/>
      <c r="K36" s="1756">
        <v>59</v>
      </c>
      <c r="L36" s="1755">
        <v>23</v>
      </c>
      <c r="M36" s="1754">
        <v>0.12195121951219512</v>
      </c>
    </row>
    <row r="37" spans="1:13" s="1715" customFormat="1" ht="15" customHeight="1">
      <c r="A37" s="1765"/>
      <c r="B37" s="1767" t="s">
        <v>71</v>
      </c>
      <c r="C37" s="1766" t="s">
        <v>72</v>
      </c>
      <c r="D37" s="1762">
        <v>84</v>
      </c>
      <c r="E37" s="1757">
        <v>3</v>
      </c>
      <c r="F37" s="1761">
        <v>0</v>
      </c>
      <c r="G37" s="1760"/>
      <c r="H37" s="1759">
        <v>2</v>
      </c>
      <c r="I37" s="1758">
        <v>2</v>
      </c>
      <c r="J37" s="1757">
        <v>21</v>
      </c>
      <c r="K37" s="1756">
        <v>32</v>
      </c>
      <c r="L37" s="1755">
        <v>26</v>
      </c>
      <c r="M37" s="1754">
        <v>8.6206896551724144E-2</v>
      </c>
    </row>
    <row r="38" spans="1:13" s="1715" customFormat="1" ht="15" customHeight="1">
      <c r="A38" s="1765"/>
      <c r="B38" s="1767" t="s">
        <v>73</v>
      </c>
      <c r="C38" s="1766" t="s">
        <v>74</v>
      </c>
      <c r="D38" s="1762">
        <v>2542</v>
      </c>
      <c r="E38" s="1757"/>
      <c r="F38" s="1761">
        <v>10</v>
      </c>
      <c r="G38" s="1760">
        <v>115</v>
      </c>
      <c r="H38" s="1759">
        <v>38</v>
      </c>
      <c r="I38" s="1758">
        <v>153</v>
      </c>
      <c r="J38" s="1757">
        <v>1595</v>
      </c>
      <c r="K38" s="1756">
        <v>618</v>
      </c>
      <c r="L38" s="1755">
        <v>166</v>
      </c>
      <c r="M38" s="1754">
        <v>0.1951530612244898</v>
      </c>
    </row>
    <row r="39" spans="1:13" s="1715" customFormat="1" ht="15" customHeight="1">
      <c r="A39" s="1765"/>
      <c r="B39" s="1782" t="s">
        <v>1009</v>
      </c>
      <c r="C39" s="1766" t="s">
        <v>75</v>
      </c>
      <c r="D39" s="1762">
        <v>35</v>
      </c>
      <c r="E39" s="1757"/>
      <c r="F39" s="1761">
        <v>0</v>
      </c>
      <c r="G39" s="1760">
        <v>1</v>
      </c>
      <c r="H39" s="1759"/>
      <c r="I39" s="1758">
        <v>1</v>
      </c>
      <c r="J39" s="1757">
        <v>3</v>
      </c>
      <c r="K39" s="1756">
        <v>13</v>
      </c>
      <c r="L39" s="1755">
        <v>18</v>
      </c>
      <c r="M39" s="1754">
        <v>3.2258064516129031E-2</v>
      </c>
    </row>
    <row r="40" spans="1:13" s="1715" customFormat="1" ht="15" customHeight="1">
      <c r="A40" s="1765"/>
      <c r="B40" s="1781" t="s">
        <v>1119</v>
      </c>
      <c r="C40" s="1763" t="s">
        <v>76</v>
      </c>
      <c r="D40" s="1762">
        <v>24</v>
      </c>
      <c r="E40" s="1757"/>
      <c r="F40" s="1761">
        <v>1</v>
      </c>
      <c r="G40" s="1760"/>
      <c r="H40" s="1759"/>
      <c r="I40" s="1758">
        <v>0</v>
      </c>
      <c r="J40" s="1757"/>
      <c r="K40" s="1756">
        <v>7</v>
      </c>
      <c r="L40" s="1780">
        <v>16</v>
      </c>
      <c r="M40" s="1754">
        <v>0</v>
      </c>
    </row>
    <row r="41" spans="1:13" s="1715" customFormat="1" ht="15" customHeight="1">
      <c r="A41" s="1753"/>
      <c r="B41" s="1752"/>
      <c r="C41" s="1751" t="s">
        <v>77</v>
      </c>
      <c r="D41" s="1750">
        <v>26180</v>
      </c>
      <c r="E41" s="1747">
        <v>1030</v>
      </c>
      <c r="F41" s="1745">
        <v>451</v>
      </c>
      <c r="G41" s="1747">
        <v>1857</v>
      </c>
      <c r="H41" s="1749">
        <v>915</v>
      </c>
      <c r="I41" s="1748">
        <v>2772</v>
      </c>
      <c r="J41" s="1747">
        <v>6930</v>
      </c>
      <c r="K41" s="1746">
        <v>10551</v>
      </c>
      <c r="L41" s="1748">
        <v>4446</v>
      </c>
      <c r="M41" s="1754">
        <v>0.25351737014069481</v>
      </c>
    </row>
    <row r="42" spans="1:13" s="1715" customFormat="1" ht="15" customHeight="1">
      <c r="A42" s="1765" t="s">
        <v>629</v>
      </c>
      <c r="B42" s="1779" t="s">
        <v>369</v>
      </c>
      <c r="C42" s="1778" t="s">
        <v>209</v>
      </c>
      <c r="D42" s="1777">
        <v>583</v>
      </c>
      <c r="E42" s="1772"/>
      <c r="F42" s="1776">
        <v>4</v>
      </c>
      <c r="G42" s="1775">
        <v>35</v>
      </c>
      <c r="H42" s="1774">
        <v>25</v>
      </c>
      <c r="I42" s="1773">
        <v>60</v>
      </c>
      <c r="J42" s="1772"/>
      <c r="K42" s="1771">
        <v>380</v>
      </c>
      <c r="L42" s="1770">
        <v>139</v>
      </c>
      <c r="M42" s="1769">
        <v>0.11560693641618497</v>
      </c>
    </row>
    <row r="43" spans="1:13" s="1715" customFormat="1" ht="15" customHeight="1">
      <c r="A43" s="1765"/>
      <c r="B43" s="1767" t="s">
        <v>370</v>
      </c>
      <c r="C43" s="1766" t="s">
        <v>210</v>
      </c>
      <c r="D43" s="1762">
        <v>782</v>
      </c>
      <c r="E43" s="1757"/>
      <c r="F43" s="1761">
        <v>7</v>
      </c>
      <c r="G43" s="1760">
        <v>36</v>
      </c>
      <c r="H43" s="1759">
        <v>34</v>
      </c>
      <c r="I43" s="1758">
        <v>70</v>
      </c>
      <c r="J43" s="1757"/>
      <c r="K43" s="1756">
        <v>453</v>
      </c>
      <c r="L43" s="1755">
        <v>252</v>
      </c>
      <c r="M43" s="1754">
        <v>9.9290780141843976E-2</v>
      </c>
    </row>
    <row r="44" spans="1:13" s="1715" customFormat="1" ht="15" customHeight="1">
      <c r="A44" s="1765"/>
      <c r="B44" s="1764" t="s">
        <v>371</v>
      </c>
      <c r="C44" s="1763" t="s">
        <v>211</v>
      </c>
      <c r="D44" s="1762">
        <v>623</v>
      </c>
      <c r="E44" s="1757"/>
      <c r="F44" s="1761">
        <v>2</v>
      </c>
      <c r="G44" s="1760">
        <v>25</v>
      </c>
      <c r="H44" s="1759">
        <v>10</v>
      </c>
      <c r="I44" s="1758">
        <v>35</v>
      </c>
      <c r="J44" s="1757"/>
      <c r="K44" s="1756">
        <v>395</v>
      </c>
      <c r="L44" s="1780">
        <v>191</v>
      </c>
      <c r="M44" s="1754">
        <v>5.9726962457337884E-2</v>
      </c>
    </row>
    <row r="45" spans="1:13" s="1715" customFormat="1" ht="15" customHeight="1">
      <c r="A45" s="1753"/>
      <c r="B45" s="1752"/>
      <c r="C45" s="1751" t="s">
        <v>78</v>
      </c>
      <c r="D45" s="1750">
        <v>1988</v>
      </c>
      <c r="E45" s="1747">
        <v>0</v>
      </c>
      <c r="F45" s="1745">
        <v>13</v>
      </c>
      <c r="G45" s="1747">
        <v>96</v>
      </c>
      <c r="H45" s="1749">
        <v>69</v>
      </c>
      <c r="I45" s="1748">
        <v>165</v>
      </c>
      <c r="J45" s="1747"/>
      <c r="K45" s="1746">
        <v>1228</v>
      </c>
      <c r="L45" s="1748">
        <v>582</v>
      </c>
      <c r="M45" s="1744">
        <v>9.1160220994475141E-2</v>
      </c>
    </row>
    <row r="46" spans="1:13" s="1715" customFormat="1" ht="15" customHeight="1">
      <c r="A46" s="1765" t="s">
        <v>32</v>
      </c>
      <c r="B46" s="1779" t="s">
        <v>79</v>
      </c>
      <c r="C46" s="1778" t="s">
        <v>80</v>
      </c>
      <c r="D46" s="1777">
        <v>2791</v>
      </c>
      <c r="E46" s="1772"/>
      <c r="F46" s="1776">
        <v>146</v>
      </c>
      <c r="G46" s="1775">
        <v>147</v>
      </c>
      <c r="H46" s="1774">
        <v>11</v>
      </c>
      <c r="I46" s="1773">
        <v>158</v>
      </c>
      <c r="J46" s="1772">
        <v>1072</v>
      </c>
      <c r="K46" s="1771">
        <v>875</v>
      </c>
      <c r="L46" s="1770">
        <v>540</v>
      </c>
      <c r="M46" s="1769">
        <v>0.111660777385159</v>
      </c>
    </row>
    <row r="47" spans="1:13" s="1715" customFormat="1" ht="15" customHeight="1">
      <c r="A47" s="1765" t="s">
        <v>17</v>
      </c>
      <c r="B47" s="1767" t="s">
        <v>746</v>
      </c>
      <c r="C47" s="1766" t="s">
        <v>81</v>
      </c>
      <c r="D47" s="1762">
        <v>2064</v>
      </c>
      <c r="E47" s="1757"/>
      <c r="F47" s="1761">
        <v>118</v>
      </c>
      <c r="G47" s="1760">
        <v>141</v>
      </c>
      <c r="H47" s="1759">
        <v>19</v>
      </c>
      <c r="I47" s="1758">
        <v>160</v>
      </c>
      <c r="J47" s="1757"/>
      <c r="K47" s="1756">
        <v>1160</v>
      </c>
      <c r="L47" s="1755">
        <v>626</v>
      </c>
      <c r="M47" s="1754">
        <v>8.9585666293393054E-2</v>
      </c>
    </row>
    <row r="48" spans="1:13" s="1715" customFormat="1" ht="15" customHeight="1">
      <c r="A48" s="1765" t="s">
        <v>82</v>
      </c>
      <c r="B48" s="1767" t="s">
        <v>747</v>
      </c>
      <c r="C48" s="1766" t="s">
        <v>83</v>
      </c>
      <c r="D48" s="1762">
        <v>4135</v>
      </c>
      <c r="E48" s="1757"/>
      <c r="F48" s="1761">
        <v>108</v>
      </c>
      <c r="G48" s="1760">
        <v>421</v>
      </c>
      <c r="H48" s="1759">
        <v>141</v>
      </c>
      <c r="I48" s="1758">
        <v>562</v>
      </c>
      <c r="J48" s="1757">
        <v>72</v>
      </c>
      <c r="K48" s="1756">
        <v>2439</v>
      </c>
      <c r="L48" s="1755">
        <v>954</v>
      </c>
      <c r="M48" s="1754">
        <v>0.16563513115237252</v>
      </c>
    </row>
    <row r="49" spans="1:13" s="1715" customFormat="1" ht="15" customHeight="1">
      <c r="A49" s="1765"/>
      <c r="B49" s="1767" t="s">
        <v>417</v>
      </c>
      <c r="C49" s="1766" t="s">
        <v>84</v>
      </c>
      <c r="D49" s="1762">
        <v>1575</v>
      </c>
      <c r="E49" s="1757"/>
      <c r="F49" s="1761">
        <v>73</v>
      </c>
      <c r="G49" s="1760">
        <v>66</v>
      </c>
      <c r="H49" s="1759">
        <v>10</v>
      </c>
      <c r="I49" s="1758">
        <v>76</v>
      </c>
      <c r="J49" s="1757">
        <v>32</v>
      </c>
      <c r="K49" s="1756">
        <v>888</v>
      </c>
      <c r="L49" s="1755">
        <v>506</v>
      </c>
      <c r="M49" s="1754">
        <v>5.4519368723098996E-2</v>
      </c>
    </row>
    <row r="50" spans="1:13" s="1715" customFormat="1" ht="15" customHeight="1">
      <c r="A50" s="1765"/>
      <c r="B50" s="1767" t="s">
        <v>418</v>
      </c>
      <c r="C50" s="1766" t="s">
        <v>85</v>
      </c>
      <c r="D50" s="1762">
        <v>1227</v>
      </c>
      <c r="E50" s="1757"/>
      <c r="F50" s="1761">
        <v>9</v>
      </c>
      <c r="G50" s="1760">
        <v>8</v>
      </c>
      <c r="H50" s="1759">
        <v>5</v>
      </c>
      <c r="I50" s="1758">
        <v>13</v>
      </c>
      <c r="J50" s="1757">
        <v>794</v>
      </c>
      <c r="K50" s="1756">
        <v>231</v>
      </c>
      <c r="L50" s="1755">
        <v>180</v>
      </c>
      <c r="M50" s="1754">
        <v>3.1630170316301706E-2</v>
      </c>
    </row>
    <row r="51" spans="1:13" s="1715" customFormat="1" ht="15" customHeight="1">
      <c r="A51" s="1765"/>
      <c r="B51" s="1767" t="s">
        <v>419</v>
      </c>
      <c r="C51" s="1766" t="s">
        <v>86</v>
      </c>
      <c r="D51" s="1762">
        <v>674</v>
      </c>
      <c r="E51" s="1757"/>
      <c r="F51" s="1761">
        <v>20</v>
      </c>
      <c r="G51" s="1760">
        <v>22</v>
      </c>
      <c r="H51" s="1759">
        <v>8</v>
      </c>
      <c r="I51" s="1758">
        <v>30</v>
      </c>
      <c r="J51" s="1757"/>
      <c r="K51" s="1756">
        <v>390</v>
      </c>
      <c r="L51" s="1755">
        <v>234</v>
      </c>
      <c r="M51" s="1754">
        <v>4.807692307692308E-2</v>
      </c>
    </row>
    <row r="52" spans="1:13" s="1715" customFormat="1" ht="15" customHeight="1">
      <c r="A52" s="1765"/>
      <c r="B52" s="1767" t="s">
        <v>420</v>
      </c>
      <c r="C52" s="1766" t="s">
        <v>87</v>
      </c>
      <c r="D52" s="1762">
        <v>1180</v>
      </c>
      <c r="E52" s="1757"/>
      <c r="F52" s="1761">
        <v>53</v>
      </c>
      <c r="G52" s="1760">
        <v>73</v>
      </c>
      <c r="H52" s="1759">
        <v>17</v>
      </c>
      <c r="I52" s="1758">
        <v>90</v>
      </c>
      <c r="J52" s="1757">
        <v>13</v>
      </c>
      <c r="K52" s="1756">
        <v>686</v>
      </c>
      <c r="L52" s="1755">
        <v>338</v>
      </c>
      <c r="M52" s="1754">
        <v>8.7890625E-2</v>
      </c>
    </row>
    <row r="53" spans="1:13" s="1715" customFormat="1" ht="15" customHeight="1">
      <c r="A53" s="1765"/>
      <c r="B53" s="1767" t="s">
        <v>421</v>
      </c>
      <c r="C53" s="1766" t="s">
        <v>88</v>
      </c>
      <c r="D53" s="1762">
        <v>1436</v>
      </c>
      <c r="E53" s="1757"/>
      <c r="F53" s="1761">
        <v>46</v>
      </c>
      <c r="G53" s="1760">
        <v>62</v>
      </c>
      <c r="H53" s="1759">
        <v>18</v>
      </c>
      <c r="I53" s="1758">
        <v>80</v>
      </c>
      <c r="J53" s="1757">
        <v>8</v>
      </c>
      <c r="K53" s="1756">
        <v>896</v>
      </c>
      <c r="L53" s="1755">
        <v>406</v>
      </c>
      <c r="M53" s="1754">
        <v>6.1443932411674347E-2</v>
      </c>
    </row>
    <row r="54" spans="1:13" s="1715" customFormat="1" ht="15" customHeight="1">
      <c r="A54" s="1765"/>
      <c r="B54" s="1767" t="s">
        <v>422</v>
      </c>
      <c r="C54" s="1766" t="s">
        <v>89</v>
      </c>
      <c r="D54" s="1762">
        <v>968</v>
      </c>
      <c r="E54" s="1757"/>
      <c r="F54" s="1761">
        <v>17</v>
      </c>
      <c r="G54" s="1760">
        <v>43</v>
      </c>
      <c r="H54" s="1759">
        <v>10</v>
      </c>
      <c r="I54" s="1758">
        <v>53</v>
      </c>
      <c r="J54" s="1757">
        <v>6</v>
      </c>
      <c r="K54" s="1756">
        <v>577</v>
      </c>
      <c r="L54" s="1755">
        <v>315</v>
      </c>
      <c r="M54" s="1754">
        <v>5.9417040358744393E-2</v>
      </c>
    </row>
    <row r="55" spans="1:13" s="1715" customFormat="1" ht="15" customHeight="1">
      <c r="A55" s="1765"/>
      <c r="B55" s="1767" t="s">
        <v>423</v>
      </c>
      <c r="C55" s="1766" t="s">
        <v>90</v>
      </c>
      <c r="D55" s="1762">
        <v>245</v>
      </c>
      <c r="E55" s="1757"/>
      <c r="F55" s="1761">
        <v>32</v>
      </c>
      <c r="G55" s="1760">
        <v>10</v>
      </c>
      <c r="H55" s="1759">
        <v>12</v>
      </c>
      <c r="I55" s="1758">
        <v>22</v>
      </c>
      <c r="J55" s="1757"/>
      <c r="K55" s="1756">
        <v>120</v>
      </c>
      <c r="L55" s="1755">
        <v>71</v>
      </c>
      <c r="M55" s="1754">
        <v>0.11518324607329843</v>
      </c>
    </row>
    <row r="56" spans="1:13" s="1715" customFormat="1" ht="15" customHeight="1">
      <c r="A56" s="1765"/>
      <c r="B56" s="1767" t="s">
        <v>597</v>
      </c>
      <c r="C56" s="1766" t="s">
        <v>91</v>
      </c>
      <c r="D56" s="1762">
        <v>685</v>
      </c>
      <c r="E56" s="1757"/>
      <c r="F56" s="1761">
        <v>68</v>
      </c>
      <c r="G56" s="1760">
        <v>76</v>
      </c>
      <c r="H56" s="1759">
        <v>4</v>
      </c>
      <c r="I56" s="1758">
        <v>80</v>
      </c>
      <c r="J56" s="1757"/>
      <c r="K56" s="1756">
        <v>352</v>
      </c>
      <c r="L56" s="1755">
        <v>185</v>
      </c>
      <c r="M56" s="1754">
        <v>0.148975791433892</v>
      </c>
    </row>
    <row r="57" spans="1:13" s="1715" customFormat="1" ht="24.75" customHeight="1">
      <c r="A57" s="1765"/>
      <c r="B57" s="1767" t="s">
        <v>598</v>
      </c>
      <c r="C57" s="1768" t="s">
        <v>92</v>
      </c>
      <c r="D57" s="1762">
        <v>432</v>
      </c>
      <c r="E57" s="1757"/>
      <c r="F57" s="1761">
        <v>8</v>
      </c>
      <c r="G57" s="1760">
        <v>25</v>
      </c>
      <c r="H57" s="1759">
        <v>2</v>
      </c>
      <c r="I57" s="1758">
        <v>27</v>
      </c>
      <c r="J57" s="1757"/>
      <c r="K57" s="1756">
        <v>275</v>
      </c>
      <c r="L57" s="1755">
        <v>122</v>
      </c>
      <c r="M57" s="1754">
        <v>6.8010075566750636E-2</v>
      </c>
    </row>
    <row r="58" spans="1:13" s="1715" customFormat="1" ht="21" customHeight="1">
      <c r="A58" s="1765"/>
      <c r="B58" s="1767" t="s">
        <v>599</v>
      </c>
      <c r="C58" s="1768" t="s">
        <v>93</v>
      </c>
      <c r="D58" s="1762">
        <v>196</v>
      </c>
      <c r="E58" s="1757"/>
      <c r="F58" s="1761">
        <v>3</v>
      </c>
      <c r="G58" s="1760">
        <v>8</v>
      </c>
      <c r="H58" s="1759"/>
      <c r="I58" s="1758">
        <v>8</v>
      </c>
      <c r="J58" s="1757"/>
      <c r="K58" s="1756">
        <v>121</v>
      </c>
      <c r="L58" s="1755">
        <v>64</v>
      </c>
      <c r="M58" s="1754">
        <v>4.3243243243243246E-2</v>
      </c>
    </row>
    <row r="59" spans="1:13" s="1715" customFormat="1" ht="15" customHeight="1">
      <c r="A59" s="1765"/>
      <c r="B59" s="1767" t="s">
        <v>622</v>
      </c>
      <c r="C59" s="1766" t="s">
        <v>94</v>
      </c>
      <c r="D59" s="1762">
        <v>4176</v>
      </c>
      <c r="E59" s="1757"/>
      <c r="F59" s="1761">
        <v>98</v>
      </c>
      <c r="G59" s="1760">
        <v>209</v>
      </c>
      <c r="H59" s="1759">
        <v>123</v>
      </c>
      <c r="I59" s="1758">
        <v>332</v>
      </c>
      <c r="J59" s="1757">
        <v>1411</v>
      </c>
      <c r="K59" s="1756">
        <v>1585</v>
      </c>
      <c r="L59" s="1755">
        <v>750</v>
      </c>
      <c r="M59" s="1754">
        <v>0.14218415417558886</v>
      </c>
    </row>
    <row r="60" spans="1:13" s="1715" customFormat="1" ht="15" customHeight="1">
      <c r="A60" s="1765"/>
      <c r="B60" s="1767" t="s">
        <v>623</v>
      </c>
      <c r="C60" s="1766" t="s">
        <v>95</v>
      </c>
      <c r="D60" s="1762">
        <v>2038</v>
      </c>
      <c r="E60" s="1757"/>
      <c r="F60" s="1761">
        <v>55</v>
      </c>
      <c r="G60" s="1760">
        <v>154</v>
      </c>
      <c r="H60" s="1759">
        <v>69</v>
      </c>
      <c r="I60" s="1758">
        <v>223</v>
      </c>
      <c r="J60" s="1757">
        <v>19</v>
      </c>
      <c r="K60" s="1756">
        <v>1210</v>
      </c>
      <c r="L60" s="1755">
        <v>531</v>
      </c>
      <c r="M60" s="1754">
        <v>0.12808730614589317</v>
      </c>
    </row>
    <row r="61" spans="1:13" s="1715" customFormat="1" ht="15" customHeight="1">
      <c r="A61" s="1765"/>
      <c r="B61" s="1767" t="s">
        <v>624</v>
      </c>
      <c r="C61" s="1766" t="s">
        <v>96</v>
      </c>
      <c r="D61" s="1762">
        <v>1227</v>
      </c>
      <c r="E61" s="1757"/>
      <c r="F61" s="1761">
        <v>22</v>
      </c>
      <c r="G61" s="1760">
        <v>62</v>
      </c>
      <c r="H61" s="1759">
        <v>47</v>
      </c>
      <c r="I61" s="1758">
        <v>109</v>
      </c>
      <c r="J61" s="1757"/>
      <c r="K61" s="1756">
        <v>712</v>
      </c>
      <c r="L61" s="1755">
        <v>384</v>
      </c>
      <c r="M61" s="1754">
        <v>9.9452554744525551E-2</v>
      </c>
    </row>
    <row r="62" spans="1:13" s="1715" customFormat="1" ht="15" customHeight="1">
      <c r="A62" s="1765"/>
      <c r="B62" s="1767" t="s">
        <v>625</v>
      </c>
      <c r="C62" s="1766" t="s">
        <v>212</v>
      </c>
      <c r="D62" s="1762">
        <v>2517</v>
      </c>
      <c r="E62" s="1757"/>
      <c r="F62" s="1761">
        <v>34</v>
      </c>
      <c r="G62" s="1760">
        <v>97</v>
      </c>
      <c r="H62" s="1759">
        <v>42</v>
      </c>
      <c r="I62" s="1758">
        <v>139</v>
      </c>
      <c r="J62" s="1757">
        <v>621</v>
      </c>
      <c r="K62" s="1756">
        <v>1166</v>
      </c>
      <c r="L62" s="1755">
        <v>557</v>
      </c>
      <c r="M62" s="1754">
        <v>8.0673244341265229E-2</v>
      </c>
    </row>
    <row r="63" spans="1:13" s="1715" customFormat="1" ht="15" customHeight="1">
      <c r="A63" s="1765"/>
      <c r="B63" s="1767" t="s">
        <v>626</v>
      </c>
      <c r="C63" s="1766" t="s">
        <v>97</v>
      </c>
      <c r="D63" s="1762">
        <v>1315</v>
      </c>
      <c r="E63" s="1757"/>
      <c r="F63" s="1761">
        <v>8</v>
      </c>
      <c r="G63" s="1760">
        <v>103</v>
      </c>
      <c r="H63" s="1759">
        <v>28</v>
      </c>
      <c r="I63" s="1758">
        <v>131</v>
      </c>
      <c r="J63" s="1757">
        <v>89</v>
      </c>
      <c r="K63" s="1756">
        <v>789</v>
      </c>
      <c r="L63" s="1755">
        <v>298</v>
      </c>
      <c r="M63" s="1754">
        <v>0.12051517939282429</v>
      </c>
    </row>
    <row r="64" spans="1:13" s="1715" customFormat="1" ht="15" customHeight="1">
      <c r="A64" s="1765"/>
      <c r="B64" s="1767" t="s">
        <v>627</v>
      </c>
      <c r="C64" s="1766" t="s">
        <v>98</v>
      </c>
      <c r="D64" s="1762">
        <v>1363</v>
      </c>
      <c r="E64" s="1757"/>
      <c r="F64" s="1761">
        <v>20</v>
      </c>
      <c r="G64" s="1760">
        <v>55</v>
      </c>
      <c r="H64" s="1759">
        <v>6</v>
      </c>
      <c r="I64" s="1758">
        <v>61</v>
      </c>
      <c r="J64" s="1757">
        <v>287</v>
      </c>
      <c r="K64" s="1756">
        <v>732</v>
      </c>
      <c r="L64" s="1755">
        <v>263</v>
      </c>
      <c r="M64" s="1754">
        <v>6.1306532663316586E-2</v>
      </c>
    </row>
    <row r="65" spans="1:13" s="1715" customFormat="1" ht="15" customHeight="1">
      <c r="A65" s="1765"/>
      <c r="B65" s="1767" t="s">
        <v>748</v>
      </c>
      <c r="C65" s="1766" t="s">
        <v>99</v>
      </c>
      <c r="D65" s="1762">
        <v>827</v>
      </c>
      <c r="E65" s="1757"/>
      <c r="F65" s="1761">
        <v>18</v>
      </c>
      <c r="G65" s="1760">
        <v>31</v>
      </c>
      <c r="H65" s="1759">
        <v>10</v>
      </c>
      <c r="I65" s="1758">
        <v>41</v>
      </c>
      <c r="J65" s="1757"/>
      <c r="K65" s="1756">
        <v>550</v>
      </c>
      <c r="L65" s="1755">
        <v>218</v>
      </c>
      <c r="M65" s="1754">
        <v>5.3385416666666664E-2</v>
      </c>
    </row>
    <row r="66" spans="1:13" s="1715" customFormat="1" ht="15" customHeight="1">
      <c r="A66" s="1765"/>
      <c r="B66" s="1767" t="s">
        <v>749</v>
      </c>
      <c r="C66" s="1766" t="s">
        <v>100</v>
      </c>
      <c r="D66" s="1762">
        <v>779</v>
      </c>
      <c r="E66" s="1757"/>
      <c r="F66" s="1761">
        <v>14</v>
      </c>
      <c r="G66" s="1760">
        <v>56</v>
      </c>
      <c r="H66" s="1759">
        <v>10</v>
      </c>
      <c r="I66" s="1758">
        <v>66</v>
      </c>
      <c r="J66" s="1757"/>
      <c r="K66" s="1756">
        <v>514</v>
      </c>
      <c r="L66" s="1755">
        <v>185</v>
      </c>
      <c r="M66" s="1754">
        <v>9.4420600858369105E-2</v>
      </c>
    </row>
    <row r="67" spans="1:13" s="1715" customFormat="1" ht="15" customHeight="1">
      <c r="A67" s="1765"/>
      <c r="B67" s="1767" t="s">
        <v>750</v>
      </c>
      <c r="C67" s="1766" t="s">
        <v>101</v>
      </c>
      <c r="D67" s="1762">
        <v>562</v>
      </c>
      <c r="E67" s="1757"/>
      <c r="F67" s="1761">
        <v>6</v>
      </c>
      <c r="G67" s="1760">
        <v>44</v>
      </c>
      <c r="H67" s="1759">
        <v>10</v>
      </c>
      <c r="I67" s="1758">
        <v>54</v>
      </c>
      <c r="J67" s="1757"/>
      <c r="K67" s="1756">
        <v>357</v>
      </c>
      <c r="L67" s="1755">
        <v>145</v>
      </c>
      <c r="M67" s="1754">
        <v>0.10756972111553785</v>
      </c>
    </row>
    <row r="68" spans="1:13" s="1715" customFormat="1" ht="15" customHeight="1">
      <c r="A68" s="1765"/>
      <c r="B68" s="1764" t="s">
        <v>751</v>
      </c>
      <c r="C68" s="1763" t="s">
        <v>102</v>
      </c>
      <c r="D68" s="1762">
        <v>440</v>
      </c>
      <c r="E68" s="1757"/>
      <c r="F68" s="1761">
        <v>8</v>
      </c>
      <c r="G68" s="1760">
        <v>27</v>
      </c>
      <c r="H68" s="1759">
        <v>4</v>
      </c>
      <c r="I68" s="1758">
        <v>31</v>
      </c>
      <c r="J68" s="1757"/>
      <c r="K68" s="1756">
        <v>286</v>
      </c>
      <c r="L68" s="1755">
        <v>115</v>
      </c>
      <c r="M68" s="1754">
        <v>7.7306733167082295E-2</v>
      </c>
    </row>
    <row r="69" spans="1:13" s="1715" customFormat="1" ht="15" customHeight="1">
      <c r="A69" s="1753"/>
      <c r="B69" s="1752"/>
      <c r="C69" s="1751" t="s">
        <v>103</v>
      </c>
      <c r="D69" s="1750">
        <v>32852</v>
      </c>
      <c r="E69" s="1747">
        <v>0</v>
      </c>
      <c r="F69" s="1745">
        <v>984</v>
      </c>
      <c r="G69" s="1747">
        <v>1940</v>
      </c>
      <c r="H69" s="1749">
        <v>606</v>
      </c>
      <c r="I69" s="1748">
        <v>2546</v>
      </c>
      <c r="J69" s="1747">
        <v>4424</v>
      </c>
      <c r="K69" s="1746">
        <v>16911</v>
      </c>
      <c r="L69" s="1745">
        <v>7987</v>
      </c>
      <c r="M69" s="1744">
        <v>0.1022572094144108</v>
      </c>
    </row>
    <row r="70" spans="1:13" s="1731" customFormat="1" ht="15" customHeight="1">
      <c r="A70" s="1743"/>
      <c r="B70" s="1742" t="s">
        <v>680</v>
      </c>
      <c r="C70" s="1741" t="s">
        <v>1474</v>
      </c>
      <c r="D70" s="1740">
        <v>1480</v>
      </c>
      <c r="E70" s="1735"/>
      <c r="F70" s="1739">
        <v>382</v>
      </c>
      <c r="G70" s="1738"/>
      <c r="H70" s="1737">
        <v>2</v>
      </c>
      <c r="I70" s="1736">
        <v>2</v>
      </c>
      <c r="J70" s="1735"/>
      <c r="K70" s="1734">
        <v>481</v>
      </c>
      <c r="L70" s="1733">
        <v>615</v>
      </c>
      <c r="M70" s="1732">
        <v>1.8248175182481751E-3</v>
      </c>
    </row>
    <row r="71" spans="1:13" s="1715" customFormat="1" ht="15" customHeight="1" thickBot="1">
      <c r="A71" s="1730"/>
      <c r="B71" s="1729"/>
      <c r="C71" s="1728" t="s">
        <v>104</v>
      </c>
      <c r="D71" s="1727">
        <v>75183</v>
      </c>
      <c r="E71" s="1725">
        <v>1030</v>
      </c>
      <c r="F71" s="1723">
        <v>2617</v>
      </c>
      <c r="G71" s="1726">
        <v>5323</v>
      </c>
      <c r="H71" s="1724">
        <v>2773</v>
      </c>
      <c r="I71" s="1723">
        <v>8096</v>
      </c>
      <c r="J71" s="1725">
        <v>13087</v>
      </c>
      <c r="K71" s="1724">
        <v>34412</v>
      </c>
      <c r="L71" s="1723">
        <v>15941</v>
      </c>
      <c r="M71" s="1722">
        <v>0.18124044247611859</v>
      </c>
    </row>
    <row r="72" spans="1:13" s="1715" customFormat="1" ht="15" hidden="1" customHeight="1">
      <c r="A72" s="1716" t="s">
        <v>1473</v>
      </c>
      <c r="B72" s="1720"/>
      <c r="C72" s="1721"/>
      <c r="D72" s="1721"/>
      <c r="E72" s="1721"/>
      <c r="F72" s="1721"/>
      <c r="G72" s="1720"/>
      <c r="H72" s="317"/>
      <c r="I72" s="317"/>
      <c r="J72" s="317"/>
      <c r="K72" s="317"/>
      <c r="L72" s="1719"/>
      <c r="M72" s="1718"/>
    </row>
    <row r="73" spans="1:13" s="1715" customFormat="1" ht="15" customHeight="1">
      <c r="A73" s="1716" t="s">
        <v>1394</v>
      </c>
      <c r="B73" s="1720"/>
      <c r="C73" s="1721"/>
      <c r="D73" s="1721"/>
      <c r="E73" s="1721"/>
      <c r="F73" s="1721"/>
      <c r="G73" s="1720"/>
      <c r="H73" s="317"/>
      <c r="I73" s="317"/>
      <c r="J73" s="317"/>
      <c r="K73" s="317"/>
      <c r="L73" s="1719"/>
      <c r="M73" s="1718"/>
    </row>
    <row r="74" spans="1:13" s="1715" customFormat="1" ht="15" customHeight="1">
      <c r="A74" s="1716" t="s">
        <v>1472</v>
      </c>
      <c r="B74" s="1720"/>
      <c r="C74" s="1721"/>
      <c r="D74" s="1721"/>
      <c r="E74" s="1721"/>
      <c r="F74" s="1721"/>
      <c r="G74" s="1720"/>
      <c r="H74" s="317"/>
      <c r="I74" s="317"/>
      <c r="J74" s="317"/>
      <c r="K74" s="317"/>
      <c r="L74" s="1719"/>
      <c r="M74" s="1718"/>
    </row>
    <row r="75" spans="1:13" s="1715" customFormat="1" ht="15" customHeight="1">
      <c r="A75" s="1716" t="s">
        <v>1471</v>
      </c>
      <c r="B75" s="1720"/>
      <c r="C75" s="1721"/>
      <c r="D75" s="1721"/>
      <c r="E75" s="1721"/>
      <c r="F75" s="1721"/>
      <c r="G75" s="1720"/>
      <c r="H75" s="317"/>
      <c r="I75" s="317"/>
      <c r="J75" s="317"/>
      <c r="K75" s="317"/>
      <c r="L75" s="1719"/>
      <c r="M75" s="1718"/>
    </row>
    <row r="76" spans="1:13" s="1715" customFormat="1" ht="15" customHeight="1">
      <c r="A76" s="1716" t="s">
        <v>1470</v>
      </c>
      <c r="B76" s="1720"/>
      <c r="C76" s="1721"/>
      <c r="D76" s="1721"/>
      <c r="E76" s="1721"/>
      <c r="F76" s="1721"/>
      <c r="G76" s="1720"/>
      <c r="H76" s="317"/>
      <c r="I76" s="317"/>
      <c r="J76" s="317"/>
      <c r="K76" s="317"/>
      <c r="L76" s="1719"/>
      <c r="M76" s="1718"/>
    </row>
    <row r="77" spans="1:13" s="1715" customFormat="1" ht="15" customHeight="1">
      <c r="A77" s="1716"/>
      <c r="G77" s="1712"/>
      <c r="H77" s="1712"/>
      <c r="I77" s="1712"/>
      <c r="J77" s="1712"/>
      <c r="K77" s="1717"/>
      <c r="L77" s="1713"/>
      <c r="M77" s="1713"/>
    </row>
    <row r="78" spans="1:13" ht="15" customHeight="1">
      <c r="A78" s="1716"/>
      <c r="B78" s="1715"/>
      <c r="C78" s="1715"/>
      <c r="D78" s="1715"/>
      <c r="E78" s="1715"/>
      <c r="F78" s="1715"/>
      <c r="M78" s="1713"/>
    </row>
    <row r="79" spans="1:13" ht="15" customHeight="1">
      <c r="M79" s="1713"/>
    </row>
    <row r="80" spans="1:13" ht="15" customHeight="1">
      <c r="M80" s="1713"/>
    </row>
    <row r="81" spans="13:13" s="1712" customFormat="1" ht="15" customHeight="1">
      <c r="M81" s="1713"/>
    </row>
    <row r="82" spans="13:13" s="1712" customFormat="1" ht="15" customHeight="1">
      <c r="M82" s="1713"/>
    </row>
    <row r="83" spans="13:13" s="1712" customFormat="1" ht="15" customHeight="1">
      <c r="M83" s="1713"/>
    </row>
    <row r="84" spans="13:13" s="1712" customFormat="1" ht="15" customHeight="1">
      <c r="M84" s="1713"/>
    </row>
    <row r="85" spans="13:13" s="1712" customFormat="1" ht="15" customHeight="1">
      <c r="M85" s="1713"/>
    </row>
    <row r="86" spans="13:13" s="1712" customFormat="1" ht="15" customHeight="1">
      <c r="M86" s="1713"/>
    </row>
    <row r="87" spans="13:13" s="1712" customFormat="1" ht="15" customHeight="1">
      <c r="M87" s="1713"/>
    </row>
    <row r="88" spans="13:13" s="1712" customFormat="1" ht="15" customHeight="1">
      <c r="M88" s="1713"/>
    </row>
    <row r="89" spans="13:13" s="1712" customFormat="1" ht="15" customHeight="1">
      <c r="M89" s="1713"/>
    </row>
    <row r="90" spans="13:13" s="1712" customFormat="1" ht="15" customHeight="1">
      <c r="M90" s="1713"/>
    </row>
    <row r="91" spans="13:13" s="1712" customFormat="1" ht="15" customHeight="1">
      <c r="M91" s="1713"/>
    </row>
    <row r="92" spans="13:13" s="1712" customFormat="1" ht="15" customHeight="1">
      <c r="M92" s="1713"/>
    </row>
    <row r="93" spans="13:13" s="1712" customFormat="1" ht="15" customHeight="1">
      <c r="M93" s="1715"/>
    </row>
    <row r="94" spans="13:13" s="1712" customFormat="1" ht="15" customHeight="1">
      <c r="M94" s="1715"/>
    </row>
    <row r="95" spans="13:13" s="1712" customFormat="1" ht="15" customHeight="1"/>
    <row r="96" spans="13:13" s="1712" customFormat="1" ht="15" customHeight="1"/>
    <row r="97" s="1712" customFormat="1" ht="15" customHeight="1"/>
    <row r="98" s="1712" customFormat="1" ht="15" customHeight="1"/>
    <row r="99" s="1712" customFormat="1" ht="15" customHeight="1"/>
    <row r="100" s="1712" customFormat="1" ht="15" customHeight="1"/>
    <row r="101" s="1712" customFormat="1" ht="15" customHeight="1"/>
    <row r="102" s="1712" customFormat="1" ht="15" customHeight="1"/>
    <row r="103" s="1712" customFormat="1" ht="15" customHeight="1"/>
    <row r="104" s="1712" customFormat="1" ht="15" customHeight="1"/>
    <row r="105" s="1712" customFormat="1" ht="15" customHeight="1"/>
    <row r="106" s="1712" customFormat="1" ht="15" customHeight="1"/>
    <row r="107" s="1712" customFormat="1" ht="15" customHeight="1"/>
    <row r="108" s="1712" customFormat="1" ht="15" customHeight="1"/>
    <row r="109" s="1712" customFormat="1" ht="15" customHeight="1"/>
    <row r="110" s="1712" customFormat="1" ht="15" customHeight="1"/>
  </sheetData>
  <mergeCells count="3">
    <mergeCell ref="A3:M3"/>
    <mergeCell ref="A4:M4"/>
    <mergeCell ref="A5:M5"/>
  </mergeCells>
  <printOptions horizontalCentered="1" verticalCentered="1"/>
  <pageMargins left="0.59055118110236227" right="0.59055118110236227" top="0.78740157480314965" bottom="0.78740157480314965" header="0.55118110236220474" footer="0.55118110236220474"/>
  <pageSetup paperSize="9" scale="55" orientation="portrait" r:id="rId1"/>
  <headerFooter alignWithMargins="0">
    <oddHeader>&amp;L&amp;"Arial,Gras"&amp;12DGRH A1-1&amp;Rjuin 2013</oddHeader>
    <oddFooter>&amp;R&amp;P</oddFooter>
  </headerFooter>
  <legacyDrawing r:id="rId2"/>
</worksheet>
</file>

<file path=xl/worksheets/sheet7.xml><?xml version="1.0" encoding="utf-8"?>
<worksheet xmlns="http://schemas.openxmlformats.org/spreadsheetml/2006/main" xmlns:r="http://schemas.openxmlformats.org/officeDocument/2006/relationships">
  <sheetPr>
    <pageSetUpPr fitToPage="1"/>
  </sheetPr>
  <dimension ref="A1:P126"/>
  <sheetViews>
    <sheetView showZeros="0" zoomScale="85" zoomScaleNormal="85" workbookViewId="0">
      <selection activeCell="A4" sqref="A4:O4"/>
    </sheetView>
  </sheetViews>
  <sheetFormatPr baseColWidth="10" defaultRowHeight="15" customHeight="1"/>
  <cols>
    <col min="1" max="1" width="13" style="1712" customWidth="1"/>
    <col min="2" max="2" width="8" style="1712" customWidth="1"/>
    <col min="3" max="3" width="47.140625" style="1712" customWidth="1"/>
    <col min="4" max="8" width="9.140625" style="1712" customWidth="1"/>
    <col min="9" max="9" width="10.5703125" style="1712" customWidth="1"/>
    <col min="10" max="10" width="9.140625" style="1712" customWidth="1"/>
    <col min="11" max="11" width="10.5703125" style="1712" customWidth="1"/>
    <col min="12" max="12" width="10.140625" style="1712" customWidth="1"/>
    <col min="13" max="13" width="9.140625" style="1714" customWidth="1"/>
    <col min="14" max="14" width="9.140625" style="1713" customWidth="1"/>
    <col min="15" max="15" width="9.140625" style="1712" customWidth="1"/>
    <col min="16" max="16" width="2.85546875" style="1712" customWidth="1"/>
    <col min="17" max="16384" width="11.42578125" style="1712"/>
  </cols>
  <sheetData>
    <row r="1" spans="1:16" ht="6" customHeight="1">
      <c r="B1" s="1804"/>
      <c r="M1" s="1803"/>
    </row>
    <row r="2" spans="1:16" ht="5.25" customHeight="1">
      <c r="B2" s="1804"/>
      <c r="M2" s="1803"/>
    </row>
    <row r="3" spans="1:16" ht="6" customHeight="1">
      <c r="A3" s="1888"/>
      <c r="B3" s="1888"/>
      <c r="C3" s="1888"/>
      <c r="D3" s="1888"/>
      <c r="E3" s="1888"/>
      <c r="F3" s="1888"/>
      <c r="G3" s="1888"/>
      <c r="H3" s="1888"/>
      <c r="I3" s="1888"/>
      <c r="J3" s="1888"/>
      <c r="K3" s="1888"/>
      <c r="L3" s="1888"/>
      <c r="M3" s="1888"/>
      <c r="N3" s="1888"/>
      <c r="O3" s="1888"/>
    </row>
    <row r="4" spans="1:16" s="1800" customFormat="1" ht="21" customHeight="1">
      <c r="A4" s="1889" t="s">
        <v>1512</v>
      </c>
      <c r="B4" s="1889"/>
      <c r="C4" s="1889"/>
      <c r="D4" s="1889"/>
      <c r="E4" s="1889"/>
      <c r="F4" s="1889"/>
      <c r="G4" s="1889"/>
      <c r="H4" s="1889"/>
      <c r="I4" s="1889"/>
      <c r="J4" s="1889"/>
      <c r="K4" s="1889"/>
      <c r="L4" s="1889"/>
      <c r="M4" s="1889"/>
      <c r="N4" s="1889"/>
      <c r="O4" s="1889"/>
    </row>
    <row r="5" spans="1:16" s="1800" customFormat="1" ht="21" customHeight="1">
      <c r="A5" s="1889" t="s">
        <v>1485</v>
      </c>
      <c r="B5" s="1889"/>
      <c r="C5" s="1889"/>
      <c r="D5" s="1889"/>
      <c r="E5" s="1889"/>
      <c r="F5" s="1889"/>
      <c r="G5" s="1889"/>
      <c r="H5" s="1889"/>
      <c r="I5" s="1889"/>
      <c r="J5" s="1889"/>
      <c r="K5" s="1889"/>
      <c r="L5" s="1889"/>
      <c r="M5" s="1889"/>
      <c r="N5" s="1889"/>
      <c r="O5" s="1889"/>
    </row>
    <row r="6" spans="1:16" s="1800" customFormat="1" ht="17.25" customHeight="1" thickBot="1">
      <c r="A6" s="1802"/>
      <c r="B6" s="1802"/>
      <c r="C6" s="1802"/>
      <c r="D6" s="1802"/>
      <c r="E6" s="1802"/>
      <c r="F6" s="1802"/>
      <c r="G6" s="1802"/>
      <c r="H6" s="1802"/>
      <c r="I6" s="1802"/>
      <c r="J6" s="1802"/>
      <c r="K6" s="1802"/>
      <c r="L6" s="1802"/>
      <c r="M6" s="1802"/>
      <c r="N6" s="1802"/>
      <c r="O6" s="1801" t="s">
        <v>1511</v>
      </c>
    </row>
    <row r="7" spans="1:16" ht="12" customHeight="1" thickBot="1">
      <c r="B7" s="1799" t="s">
        <v>2</v>
      </c>
      <c r="C7" s="1799"/>
      <c r="D7" s="1799"/>
      <c r="E7" s="1796" t="s">
        <v>1483</v>
      </c>
      <c r="F7" s="1798"/>
      <c r="G7" s="1798"/>
      <c r="H7" s="1798"/>
      <c r="I7" s="1798"/>
      <c r="J7" s="1798"/>
      <c r="K7" s="1797"/>
      <c r="L7" s="1796" t="s">
        <v>1482</v>
      </c>
      <c r="M7" s="1795"/>
      <c r="N7" s="1794"/>
    </row>
    <row r="8" spans="1:16" ht="63.75" customHeight="1">
      <c r="A8" s="1789" t="s">
        <v>4</v>
      </c>
      <c r="B8" s="1793" t="s">
        <v>1481</v>
      </c>
      <c r="C8" s="1790" t="s">
        <v>869</v>
      </c>
      <c r="D8" s="1792" t="s">
        <v>1480</v>
      </c>
      <c r="E8" s="1791" t="s">
        <v>1479</v>
      </c>
      <c r="F8" s="1790" t="s">
        <v>131</v>
      </c>
      <c r="G8" s="1789" t="s">
        <v>1510</v>
      </c>
      <c r="H8" s="1868" t="s">
        <v>1509</v>
      </c>
      <c r="I8" s="1868" t="s">
        <v>1508</v>
      </c>
      <c r="J8" s="1788" t="s">
        <v>1478</v>
      </c>
      <c r="K8" s="1787" t="s">
        <v>1507</v>
      </c>
      <c r="L8" s="1789" t="s">
        <v>1476</v>
      </c>
      <c r="M8" s="1788" t="s">
        <v>1167</v>
      </c>
      <c r="N8" s="1787" t="s">
        <v>1168</v>
      </c>
      <c r="O8" s="1786" t="s">
        <v>1506</v>
      </c>
      <c r="P8" s="1713"/>
    </row>
    <row r="9" spans="1:16" s="1715" customFormat="1" ht="15" customHeight="1">
      <c r="A9" s="1765" t="s">
        <v>11</v>
      </c>
      <c r="B9" s="1779" t="s">
        <v>12</v>
      </c>
      <c r="C9" s="1778" t="s">
        <v>13</v>
      </c>
      <c r="D9" s="1844">
        <v>2752</v>
      </c>
      <c r="E9" s="1775"/>
      <c r="F9" s="1843">
        <v>152</v>
      </c>
      <c r="G9" s="1775">
        <v>184</v>
      </c>
      <c r="H9" s="1774">
        <v>174</v>
      </c>
      <c r="I9" s="1862">
        <v>247</v>
      </c>
      <c r="J9" s="1774">
        <v>194</v>
      </c>
      <c r="K9" s="1773">
        <v>799</v>
      </c>
      <c r="L9" s="1775">
        <v>0</v>
      </c>
      <c r="M9" s="1774">
        <v>1221</v>
      </c>
      <c r="N9" s="1770">
        <v>580</v>
      </c>
      <c r="O9" s="1769">
        <v>0.44364242087729039</v>
      </c>
      <c r="P9" s="1713"/>
    </row>
    <row r="10" spans="1:16" s="1715" customFormat="1" ht="15" customHeight="1">
      <c r="A10" s="1765" t="s">
        <v>14</v>
      </c>
      <c r="B10" s="1767" t="s">
        <v>15</v>
      </c>
      <c r="C10" s="1766" t="s">
        <v>16</v>
      </c>
      <c r="D10" s="1833">
        <v>2093</v>
      </c>
      <c r="E10" s="1760"/>
      <c r="F10" s="1832">
        <v>153</v>
      </c>
      <c r="G10" s="1760">
        <v>144</v>
      </c>
      <c r="H10" s="1759">
        <v>156</v>
      </c>
      <c r="I10" s="1831">
        <v>185</v>
      </c>
      <c r="J10" s="1759">
        <v>143</v>
      </c>
      <c r="K10" s="1758">
        <v>628</v>
      </c>
      <c r="L10" s="1760">
        <v>0</v>
      </c>
      <c r="M10" s="1759">
        <v>796</v>
      </c>
      <c r="N10" s="1755">
        <v>516</v>
      </c>
      <c r="O10" s="1754">
        <v>0.47865853658536583</v>
      </c>
      <c r="P10" s="1713"/>
    </row>
    <row r="11" spans="1:16" s="1715" customFormat="1" ht="15" customHeight="1">
      <c r="A11" s="1765" t="s">
        <v>17</v>
      </c>
      <c r="B11" s="1767" t="s">
        <v>18</v>
      </c>
      <c r="C11" s="1766" t="s">
        <v>19</v>
      </c>
      <c r="D11" s="1833">
        <v>383</v>
      </c>
      <c r="E11" s="1760"/>
      <c r="F11" s="1832">
        <v>19</v>
      </c>
      <c r="G11" s="1760">
        <v>13</v>
      </c>
      <c r="H11" s="1759">
        <v>41</v>
      </c>
      <c r="I11" s="1831">
        <v>30</v>
      </c>
      <c r="J11" s="1759">
        <v>4</v>
      </c>
      <c r="K11" s="1758">
        <v>88</v>
      </c>
      <c r="L11" s="1760">
        <v>0</v>
      </c>
      <c r="M11" s="1759">
        <v>158</v>
      </c>
      <c r="N11" s="1755">
        <v>118</v>
      </c>
      <c r="O11" s="1754">
        <v>0.3188405797101449</v>
      </c>
      <c r="P11" s="1713"/>
    </row>
    <row r="12" spans="1:16" s="1715" customFormat="1" ht="15" customHeight="1">
      <c r="A12" s="1765" t="s">
        <v>20</v>
      </c>
      <c r="B12" s="1767" t="s">
        <v>21</v>
      </c>
      <c r="C12" s="1766" t="s">
        <v>22</v>
      </c>
      <c r="D12" s="1833">
        <v>652</v>
      </c>
      <c r="E12" s="1760"/>
      <c r="F12" s="1832">
        <v>57</v>
      </c>
      <c r="G12" s="1760">
        <v>89</v>
      </c>
      <c r="H12" s="1759">
        <v>38</v>
      </c>
      <c r="I12" s="1831">
        <v>78</v>
      </c>
      <c r="J12" s="1759">
        <v>30</v>
      </c>
      <c r="K12" s="1758">
        <v>235</v>
      </c>
      <c r="L12" s="1760">
        <v>0</v>
      </c>
      <c r="M12" s="1759">
        <v>230</v>
      </c>
      <c r="N12" s="1755">
        <v>130</v>
      </c>
      <c r="O12" s="1754">
        <v>0.65277777777777779</v>
      </c>
      <c r="P12" s="1713"/>
    </row>
    <row r="13" spans="1:16" s="1715" customFormat="1" ht="15" customHeight="1">
      <c r="A13" s="1765"/>
      <c r="B13" s="1867"/>
      <c r="C13" s="1864" t="s">
        <v>1505</v>
      </c>
      <c r="D13" s="1827">
        <v>5880</v>
      </c>
      <c r="E13" s="1837">
        <v>0</v>
      </c>
      <c r="F13" s="1838">
        <v>381</v>
      </c>
      <c r="G13" s="1837">
        <v>430</v>
      </c>
      <c r="H13" s="1836">
        <v>409</v>
      </c>
      <c r="I13" s="1825">
        <v>540</v>
      </c>
      <c r="J13" s="1836">
        <v>371</v>
      </c>
      <c r="K13" s="1835">
        <v>1750</v>
      </c>
      <c r="L13" s="1837">
        <v>0</v>
      </c>
      <c r="M13" s="1836">
        <v>2405</v>
      </c>
      <c r="N13" s="1835">
        <v>1344</v>
      </c>
      <c r="O13" s="1834">
        <v>0.46679114430514806</v>
      </c>
      <c r="P13" s="1713"/>
    </row>
    <row r="14" spans="1:16" s="1715" customFormat="1" ht="15" customHeight="1">
      <c r="A14" s="1765"/>
      <c r="B14" s="1764" t="s">
        <v>23</v>
      </c>
      <c r="C14" s="1763" t="s">
        <v>24</v>
      </c>
      <c r="D14" s="1833">
        <v>2795</v>
      </c>
      <c r="E14" s="1760"/>
      <c r="F14" s="1832">
        <v>189</v>
      </c>
      <c r="G14" s="1760">
        <v>183</v>
      </c>
      <c r="H14" s="1759">
        <v>141</v>
      </c>
      <c r="I14" s="1831">
        <v>277</v>
      </c>
      <c r="J14" s="1759">
        <v>196</v>
      </c>
      <c r="K14" s="1758">
        <v>797</v>
      </c>
      <c r="L14" s="1760">
        <v>0</v>
      </c>
      <c r="M14" s="1759">
        <v>1270</v>
      </c>
      <c r="N14" s="1755">
        <v>539</v>
      </c>
      <c r="O14" s="1754">
        <v>0.44057490326147042</v>
      </c>
      <c r="P14" s="1713"/>
    </row>
    <row r="15" spans="1:16" s="1715" customFormat="1" ht="15" customHeight="1">
      <c r="A15" s="1765"/>
      <c r="B15" s="1764" t="s">
        <v>25</v>
      </c>
      <c r="C15" s="1763" t="s">
        <v>26</v>
      </c>
      <c r="D15" s="1833">
        <v>4983</v>
      </c>
      <c r="E15" s="1760"/>
      <c r="F15" s="1755">
        <v>217</v>
      </c>
      <c r="G15" s="1760">
        <v>108</v>
      </c>
      <c r="H15" s="1759">
        <v>159</v>
      </c>
      <c r="I15" s="1866">
        <v>158</v>
      </c>
      <c r="J15" s="1865">
        <v>614</v>
      </c>
      <c r="K15" s="1758">
        <v>1039</v>
      </c>
      <c r="L15" s="1760">
        <v>1733</v>
      </c>
      <c r="M15" s="1759">
        <v>1566</v>
      </c>
      <c r="N15" s="1755">
        <v>428</v>
      </c>
      <c r="O15" s="1754">
        <v>0.52106318956870612</v>
      </c>
      <c r="P15" s="1713"/>
    </row>
    <row r="16" spans="1:16" s="1715" customFormat="1" ht="15" customHeight="1">
      <c r="A16" s="1830"/>
      <c r="B16" s="1829"/>
      <c r="C16" s="1864" t="s">
        <v>1504</v>
      </c>
      <c r="D16" s="1827">
        <v>7778</v>
      </c>
      <c r="E16" s="1823">
        <v>0</v>
      </c>
      <c r="F16" s="1821">
        <v>406</v>
      </c>
      <c r="G16" s="1823">
        <v>291</v>
      </c>
      <c r="H16" s="1822">
        <v>300</v>
      </c>
      <c r="I16" s="1863">
        <v>435</v>
      </c>
      <c r="J16" s="1824">
        <v>810</v>
      </c>
      <c r="K16" s="1821">
        <v>1836</v>
      </c>
      <c r="L16" s="1823">
        <v>1733</v>
      </c>
      <c r="M16" s="1822">
        <v>2836</v>
      </c>
      <c r="N16" s="1821">
        <v>967</v>
      </c>
      <c r="O16" s="1820">
        <v>0.48277675519326846</v>
      </c>
      <c r="P16" s="1713"/>
    </row>
    <row r="17" spans="1:16" s="1715" customFormat="1" ht="15" customHeight="1">
      <c r="A17" s="1753"/>
      <c r="B17" s="1784"/>
      <c r="C17" s="1783" t="s">
        <v>27</v>
      </c>
      <c r="D17" s="1819">
        <v>13658</v>
      </c>
      <c r="E17" s="1816">
        <v>0</v>
      </c>
      <c r="F17" s="1748">
        <v>787</v>
      </c>
      <c r="G17" s="1816">
        <v>721</v>
      </c>
      <c r="H17" s="1815">
        <v>709</v>
      </c>
      <c r="I17" s="1818">
        <v>975</v>
      </c>
      <c r="J17" s="1817">
        <v>1181</v>
      </c>
      <c r="K17" s="1748">
        <v>3586</v>
      </c>
      <c r="L17" s="1816">
        <v>1733</v>
      </c>
      <c r="M17" s="1815">
        <v>5241</v>
      </c>
      <c r="N17" s="1748">
        <v>2311</v>
      </c>
      <c r="O17" s="1744">
        <v>0.47484110169491528</v>
      </c>
      <c r="P17" s="1713"/>
    </row>
    <row r="18" spans="1:16" s="1715" customFormat="1" ht="15" customHeight="1">
      <c r="A18" s="1765" t="s">
        <v>376</v>
      </c>
      <c r="B18" s="1779" t="s">
        <v>28</v>
      </c>
      <c r="C18" s="1778" t="s">
        <v>29</v>
      </c>
      <c r="D18" s="1844">
        <v>972</v>
      </c>
      <c r="E18" s="1775"/>
      <c r="F18" s="1843">
        <v>20</v>
      </c>
      <c r="G18" s="1775">
        <v>26</v>
      </c>
      <c r="H18" s="1774">
        <v>69</v>
      </c>
      <c r="I18" s="1862">
        <v>78</v>
      </c>
      <c r="J18" s="1774">
        <v>14</v>
      </c>
      <c r="K18" s="1773">
        <v>187</v>
      </c>
      <c r="L18" s="1775">
        <v>0</v>
      </c>
      <c r="M18" s="1774">
        <v>528</v>
      </c>
      <c r="N18" s="1770">
        <v>237</v>
      </c>
      <c r="O18" s="1769">
        <v>0.24444444444444444</v>
      </c>
      <c r="P18" s="1713"/>
    </row>
    <row r="19" spans="1:16" s="1715" customFormat="1" ht="15" customHeight="1">
      <c r="A19" s="1765" t="s">
        <v>17</v>
      </c>
      <c r="B19" s="1767" t="s">
        <v>30</v>
      </c>
      <c r="C19" s="1766" t="s">
        <v>31</v>
      </c>
      <c r="D19" s="1833">
        <v>402</v>
      </c>
      <c r="E19" s="1760"/>
      <c r="F19" s="1832">
        <v>4</v>
      </c>
      <c r="G19" s="1760">
        <v>6</v>
      </c>
      <c r="H19" s="1759">
        <v>15</v>
      </c>
      <c r="I19" s="1831">
        <v>37</v>
      </c>
      <c r="J19" s="1759">
        <v>1</v>
      </c>
      <c r="K19" s="1758">
        <v>59</v>
      </c>
      <c r="L19" s="1760">
        <v>0</v>
      </c>
      <c r="M19" s="1759">
        <v>217</v>
      </c>
      <c r="N19" s="1755">
        <v>122</v>
      </c>
      <c r="O19" s="1754">
        <v>0.17404129793510326</v>
      </c>
      <c r="P19" s="1713"/>
    </row>
    <row r="20" spans="1:16" s="1715" customFormat="1" ht="15" customHeight="1">
      <c r="A20" s="1765" t="s">
        <v>32</v>
      </c>
      <c r="B20" s="1767" t="s">
        <v>33</v>
      </c>
      <c r="C20" s="1766" t="s">
        <v>34</v>
      </c>
      <c r="D20" s="1833">
        <v>2451</v>
      </c>
      <c r="E20" s="1760"/>
      <c r="F20" s="1832">
        <v>18</v>
      </c>
      <c r="G20" s="1760">
        <v>37</v>
      </c>
      <c r="H20" s="1759">
        <v>62</v>
      </c>
      <c r="I20" s="1831">
        <v>154</v>
      </c>
      <c r="J20" s="1759">
        <v>23</v>
      </c>
      <c r="K20" s="1758">
        <v>276</v>
      </c>
      <c r="L20" s="1760">
        <v>1121</v>
      </c>
      <c r="M20" s="1759">
        <v>655</v>
      </c>
      <c r="N20" s="1755">
        <v>381</v>
      </c>
      <c r="O20" s="1754">
        <v>0.26640926640926643</v>
      </c>
      <c r="P20" s="1713"/>
    </row>
    <row r="21" spans="1:16" s="1715" customFormat="1" ht="15" customHeight="1">
      <c r="A21" s="1765" t="s">
        <v>35</v>
      </c>
      <c r="B21" s="1767" t="s">
        <v>36</v>
      </c>
      <c r="C21" s="1766" t="s">
        <v>37</v>
      </c>
      <c r="D21" s="1833">
        <v>305</v>
      </c>
      <c r="E21" s="1760"/>
      <c r="F21" s="1832">
        <v>15</v>
      </c>
      <c r="G21" s="1760">
        <v>7</v>
      </c>
      <c r="H21" s="1759">
        <v>20</v>
      </c>
      <c r="I21" s="1831">
        <v>44</v>
      </c>
      <c r="J21" s="1759">
        <v>3</v>
      </c>
      <c r="K21" s="1758">
        <v>74</v>
      </c>
      <c r="L21" s="1760">
        <v>0</v>
      </c>
      <c r="M21" s="1759">
        <v>130</v>
      </c>
      <c r="N21" s="1755">
        <v>86</v>
      </c>
      <c r="O21" s="1754">
        <v>0.34259259259259262</v>
      </c>
      <c r="P21" s="1713"/>
    </row>
    <row r="22" spans="1:16" s="1715" customFormat="1" ht="15" customHeight="1">
      <c r="A22" s="1765"/>
      <c r="B22" s="1829"/>
      <c r="C22" s="1840" t="s">
        <v>1503</v>
      </c>
      <c r="D22" s="1839">
        <v>4130</v>
      </c>
      <c r="E22" s="1837">
        <v>0</v>
      </c>
      <c r="F22" s="1838">
        <v>57</v>
      </c>
      <c r="G22" s="1837">
        <v>76</v>
      </c>
      <c r="H22" s="1836">
        <v>166</v>
      </c>
      <c r="I22" s="1825">
        <v>313</v>
      </c>
      <c r="J22" s="1836">
        <v>41</v>
      </c>
      <c r="K22" s="1835">
        <v>596</v>
      </c>
      <c r="L22" s="1837">
        <v>1121</v>
      </c>
      <c r="M22" s="1836">
        <v>1530</v>
      </c>
      <c r="N22" s="1835">
        <v>826</v>
      </c>
      <c r="O22" s="1834">
        <v>0.25297113752122241</v>
      </c>
      <c r="P22" s="1713"/>
    </row>
    <row r="23" spans="1:16" s="1715" customFormat="1" ht="15" customHeight="1">
      <c r="A23" s="1765"/>
      <c r="B23" s="1767" t="s">
        <v>38</v>
      </c>
      <c r="C23" s="1766" t="s">
        <v>39</v>
      </c>
      <c r="D23" s="1833">
        <v>4852</v>
      </c>
      <c r="E23" s="1760">
        <v>450</v>
      </c>
      <c r="F23" s="1832">
        <v>35</v>
      </c>
      <c r="G23" s="1760">
        <v>24</v>
      </c>
      <c r="H23" s="1759">
        <v>172</v>
      </c>
      <c r="I23" s="1831">
        <v>100</v>
      </c>
      <c r="J23" s="1759">
        <v>34</v>
      </c>
      <c r="K23" s="1758">
        <v>330</v>
      </c>
      <c r="L23" s="1760">
        <v>2293</v>
      </c>
      <c r="M23" s="1759">
        <v>1340</v>
      </c>
      <c r="N23" s="1755">
        <v>404</v>
      </c>
      <c r="O23" s="1754">
        <v>0.44724770642201833</v>
      </c>
      <c r="P23" s="1713"/>
    </row>
    <row r="24" spans="1:16" s="1715" customFormat="1" ht="15" customHeight="1">
      <c r="A24" s="1765"/>
      <c r="B24" s="1767" t="s">
        <v>40</v>
      </c>
      <c r="C24" s="1766" t="s">
        <v>41</v>
      </c>
      <c r="D24" s="1833">
        <v>875</v>
      </c>
      <c r="E24" s="1760">
        <v>115</v>
      </c>
      <c r="F24" s="1832">
        <v>7</v>
      </c>
      <c r="G24" s="1760">
        <v>5</v>
      </c>
      <c r="H24" s="1759">
        <v>40</v>
      </c>
      <c r="I24" s="1831">
        <v>28</v>
      </c>
      <c r="J24" s="1759">
        <v>3</v>
      </c>
      <c r="K24" s="1758">
        <v>76</v>
      </c>
      <c r="L24" s="1760">
        <v>213</v>
      </c>
      <c r="M24" s="1759">
        <v>346</v>
      </c>
      <c r="N24" s="1755">
        <v>118</v>
      </c>
      <c r="O24" s="1754">
        <v>0.41163793103448276</v>
      </c>
      <c r="P24" s="1713"/>
    </row>
    <row r="25" spans="1:16" s="1715" customFormat="1" ht="15" customHeight="1">
      <c r="A25" s="1765"/>
      <c r="B25" s="1767" t="s">
        <v>42</v>
      </c>
      <c r="C25" s="1766" t="s">
        <v>43</v>
      </c>
      <c r="D25" s="1833">
        <v>284</v>
      </c>
      <c r="E25" s="1760">
        <v>95</v>
      </c>
      <c r="F25" s="1832">
        <v>8</v>
      </c>
      <c r="G25" s="1760">
        <v>3</v>
      </c>
      <c r="H25" s="1759">
        <v>17</v>
      </c>
      <c r="I25" s="1831">
        <v>4</v>
      </c>
      <c r="J25" s="1759">
        <v>3</v>
      </c>
      <c r="K25" s="1758">
        <v>27</v>
      </c>
      <c r="L25" s="1760">
        <v>22</v>
      </c>
      <c r="M25" s="1759">
        <v>92</v>
      </c>
      <c r="N25" s="1755">
        <v>40</v>
      </c>
      <c r="O25" s="1754">
        <v>0.9242424242424242</v>
      </c>
      <c r="P25" s="1713"/>
    </row>
    <row r="26" spans="1:16" s="1715" customFormat="1" ht="24.75" customHeight="1">
      <c r="A26" s="1765"/>
      <c r="B26" s="1767" t="s">
        <v>44</v>
      </c>
      <c r="C26" s="1768" t="s">
        <v>45</v>
      </c>
      <c r="D26" s="1833">
        <v>1910</v>
      </c>
      <c r="E26" s="1760">
        <v>232</v>
      </c>
      <c r="F26" s="1832">
        <v>38</v>
      </c>
      <c r="G26" s="1760">
        <v>22</v>
      </c>
      <c r="H26" s="1759">
        <v>118</v>
      </c>
      <c r="I26" s="1831">
        <v>56</v>
      </c>
      <c r="J26" s="1759">
        <v>13</v>
      </c>
      <c r="K26" s="1758">
        <v>209</v>
      </c>
      <c r="L26" s="1760">
        <v>419</v>
      </c>
      <c r="M26" s="1759">
        <v>759</v>
      </c>
      <c r="N26" s="1755">
        <v>253</v>
      </c>
      <c r="O26" s="1754">
        <v>0.43577075098814227</v>
      </c>
      <c r="P26" s="1713"/>
    </row>
    <row r="27" spans="1:16" s="1715" customFormat="1" ht="24.75" customHeight="1">
      <c r="A27" s="1765"/>
      <c r="B27" s="1767" t="s">
        <v>46</v>
      </c>
      <c r="C27" s="1768" t="s">
        <v>47</v>
      </c>
      <c r="D27" s="1833">
        <v>701</v>
      </c>
      <c r="E27" s="1760">
        <v>135</v>
      </c>
      <c r="F27" s="1832">
        <v>20</v>
      </c>
      <c r="G27" s="1760">
        <v>4</v>
      </c>
      <c r="H27" s="1759">
        <v>45</v>
      </c>
      <c r="I27" s="1831">
        <v>20</v>
      </c>
      <c r="J27" s="1759">
        <v>6</v>
      </c>
      <c r="K27" s="1758">
        <v>75</v>
      </c>
      <c r="L27" s="1760">
        <v>50</v>
      </c>
      <c r="M27" s="1759">
        <v>300</v>
      </c>
      <c r="N27" s="1755">
        <v>121</v>
      </c>
      <c r="O27" s="1754">
        <v>0.49881235154394299</v>
      </c>
      <c r="P27" s="1713"/>
    </row>
    <row r="28" spans="1:16" s="1715" customFormat="1" ht="15" customHeight="1">
      <c r="A28" s="1765"/>
      <c r="B28" s="1829"/>
      <c r="C28" s="1841" t="s">
        <v>1502</v>
      </c>
      <c r="D28" s="1839">
        <v>8622</v>
      </c>
      <c r="E28" s="1837">
        <v>1027</v>
      </c>
      <c r="F28" s="1838">
        <v>108</v>
      </c>
      <c r="G28" s="1837">
        <v>58</v>
      </c>
      <c r="H28" s="1836">
        <v>392</v>
      </c>
      <c r="I28" s="1825">
        <v>208</v>
      </c>
      <c r="J28" s="1836">
        <v>59</v>
      </c>
      <c r="K28" s="1835">
        <v>717</v>
      </c>
      <c r="L28" s="1837">
        <v>2997</v>
      </c>
      <c r="M28" s="1836">
        <v>2837</v>
      </c>
      <c r="N28" s="1835">
        <v>936</v>
      </c>
      <c r="O28" s="1834">
        <v>0.46223164590511528</v>
      </c>
      <c r="P28" s="1713"/>
    </row>
    <row r="29" spans="1:16" s="1715" customFormat="1" ht="15" customHeight="1">
      <c r="A29" s="1765"/>
      <c r="B29" s="1767" t="s">
        <v>48</v>
      </c>
      <c r="C29" s="1766" t="s">
        <v>49</v>
      </c>
      <c r="D29" s="1833">
        <v>1715</v>
      </c>
      <c r="E29" s="1760"/>
      <c r="F29" s="1832">
        <v>23</v>
      </c>
      <c r="G29" s="1760">
        <v>61</v>
      </c>
      <c r="H29" s="1759">
        <v>107</v>
      </c>
      <c r="I29" s="1831">
        <v>118</v>
      </c>
      <c r="J29" s="1759">
        <v>92</v>
      </c>
      <c r="K29" s="1758">
        <v>378</v>
      </c>
      <c r="L29" s="1760">
        <v>15</v>
      </c>
      <c r="M29" s="1759">
        <v>942</v>
      </c>
      <c r="N29" s="1755">
        <v>357</v>
      </c>
      <c r="O29" s="1754">
        <v>0.29099307159353349</v>
      </c>
      <c r="P29" s="1713"/>
    </row>
    <row r="30" spans="1:16" s="1715" customFormat="1" ht="15" customHeight="1">
      <c r="A30" s="1765"/>
      <c r="B30" s="1767" t="s">
        <v>50</v>
      </c>
      <c r="C30" s="1766" t="s">
        <v>51</v>
      </c>
      <c r="D30" s="1833">
        <v>745</v>
      </c>
      <c r="E30" s="1760"/>
      <c r="F30" s="1832">
        <v>26</v>
      </c>
      <c r="G30" s="1760">
        <v>29</v>
      </c>
      <c r="H30" s="1759">
        <v>27</v>
      </c>
      <c r="I30" s="1831">
        <v>112</v>
      </c>
      <c r="J30" s="1759">
        <v>6</v>
      </c>
      <c r="K30" s="1758">
        <v>174</v>
      </c>
      <c r="L30" s="1760">
        <v>147</v>
      </c>
      <c r="M30" s="1759">
        <v>234</v>
      </c>
      <c r="N30" s="1755">
        <v>164</v>
      </c>
      <c r="O30" s="1754">
        <v>0.43718592964824121</v>
      </c>
      <c r="P30" s="1713"/>
    </row>
    <row r="31" spans="1:16" s="1715" customFormat="1" ht="36">
      <c r="A31" s="1765"/>
      <c r="B31" s="1767" t="s">
        <v>52</v>
      </c>
      <c r="C31" s="1768" t="s">
        <v>53</v>
      </c>
      <c r="D31" s="1833">
        <v>1415</v>
      </c>
      <c r="E31" s="1760"/>
      <c r="F31" s="1832">
        <v>22</v>
      </c>
      <c r="G31" s="1760">
        <v>34</v>
      </c>
      <c r="H31" s="1759">
        <v>61</v>
      </c>
      <c r="I31" s="1831">
        <v>106</v>
      </c>
      <c r="J31" s="1759">
        <v>147</v>
      </c>
      <c r="K31" s="1758">
        <v>348</v>
      </c>
      <c r="L31" s="1760">
        <v>380</v>
      </c>
      <c r="M31" s="1759">
        <v>479</v>
      </c>
      <c r="N31" s="1755">
        <v>186</v>
      </c>
      <c r="O31" s="1754">
        <v>0.52330827067669172</v>
      </c>
      <c r="P31" s="1713"/>
    </row>
    <row r="32" spans="1:16" s="1715" customFormat="1" ht="15" customHeight="1">
      <c r="A32" s="1765"/>
      <c r="B32" s="1767" t="s">
        <v>54</v>
      </c>
      <c r="C32" s="1766" t="s">
        <v>55</v>
      </c>
      <c r="D32" s="1833">
        <v>1236</v>
      </c>
      <c r="E32" s="1760"/>
      <c r="F32" s="1832">
        <v>33</v>
      </c>
      <c r="G32" s="1760">
        <v>79</v>
      </c>
      <c r="H32" s="1759">
        <v>72</v>
      </c>
      <c r="I32" s="1831">
        <v>110</v>
      </c>
      <c r="J32" s="1759">
        <v>65</v>
      </c>
      <c r="K32" s="1758">
        <v>326</v>
      </c>
      <c r="L32" s="1760">
        <v>0</v>
      </c>
      <c r="M32" s="1759">
        <v>635</v>
      </c>
      <c r="N32" s="1755">
        <v>242</v>
      </c>
      <c r="O32" s="1754">
        <v>0.37172177879133411</v>
      </c>
      <c r="P32" s="1713"/>
    </row>
    <row r="33" spans="1:16" s="1715" customFormat="1" ht="15" customHeight="1">
      <c r="A33" s="1765"/>
      <c r="B33" s="1829"/>
      <c r="C33" s="1840" t="s">
        <v>1501</v>
      </c>
      <c r="D33" s="1839">
        <v>5111</v>
      </c>
      <c r="E33" s="1837">
        <v>0</v>
      </c>
      <c r="F33" s="1838">
        <v>104</v>
      </c>
      <c r="G33" s="1837">
        <v>203</v>
      </c>
      <c r="H33" s="1836">
        <v>267</v>
      </c>
      <c r="I33" s="1825">
        <v>446</v>
      </c>
      <c r="J33" s="1836">
        <v>310</v>
      </c>
      <c r="K33" s="1835">
        <v>1226</v>
      </c>
      <c r="L33" s="1837">
        <v>542</v>
      </c>
      <c r="M33" s="1836">
        <v>2290</v>
      </c>
      <c r="N33" s="1835">
        <v>949</v>
      </c>
      <c r="O33" s="1834">
        <v>0.37851188638468664</v>
      </c>
      <c r="P33" s="1713"/>
    </row>
    <row r="34" spans="1:16" s="1715" customFormat="1" ht="15" customHeight="1">
      <c r="A34" s="1765"/>
      <c r="B34" s="1767" t="s">
        <v>56</v>
      </c>
      <c r="C34" s="1766" t="s">
        <v>57</v>
      </c>
      <c r="D34" s="1833">
        <v>254</v>
      </c>
      <c r="E34" s="1760"/>
      <c r="F34" s="1832">
        <v>11</v>
      </c>
      <c r="G34" s="1760">
        <v>12</v>
      </c>
      <c r="H34" s="1759">
        <v>8</v>
      </c>
      <c r="I34" s="1831">
        <v>19</v>
      </c>
      <c r="J34" s="1759">
        <v>2</v>
      </c>
      <c r="K34" s="1758">
        <v>41</v>
      </c>
      <c r="L34" s="1760">
        <v>0</v>
      </c>
      <c r="M34" s="1759">
        <v>130</v>
      </c>
      <c r="N34" s="1755">
        <v>72</v>
      </c>
      <c r="O34" s="1754">
        <v>0.20297029702970298</v>
      </c>
      <c r="P34" s="1713"/>
    </row>
    <row r="35" spans="1:16" s="1715" customFormat="1" ht="24.75" customHeight="1">
      <c r="A35" s="1765"/>
      <c r="B35" s="1767" t="s">
        <v>58</v>
      </c>
      <c r="C35" s="1768" t="s">
        <v>59</v>
      </c>
      <c r="D35" s="1833">
        <v>1072</v>
      </c>
      <c r="E35" s="1760"/>
      <c r="F35" s="1832">
        <v>53</v>
      </c>
      <c r="G35" s="1760">
        <v>21</v>
      </c>
      <c r="H35" s="1759">
        <v>74</v>
      </c>
      <c r="I35" s="1831">
        <v>124</v>
      </c>
      <c r="J35" s="1759">
        <v>8</v>
      </c>
      <c r="K35" s="1758">
        <v>227</v>
      </c>
      <c r="L35" s="1760">
        <v>0</v>
      </c>
      <c r="M35" s="1759">
        <v>519</v>
      </c>
      <c r="N35" s="1755">
        <v>273</v>
      </c>
      <c r="O35" s="1754">
        <v>0.2866161616161616</v>
      </c>
      <c r="P35" s="1713"/>
    </row>
    <row r="36" spans="1:16" s="1715" customFormat="1" ht="24.75" customHeight="1">
      <c r="A36" s="1765"/>
      <c r="B36" s="1767" t="s">
        <v>60</v>
      </c>
      <c r="C36" s="1768" t="s">
        <v>61</v>
      </c>
      <c r="D36" s="1833">
        <v>1883</v>
      </c>
      <c r="E36" s="1760"/>
      <c r="F36" s="1832">
        <v>27</v>
      </c>
      <c r="G36" s="1760">
        <v>60</v>
      </c>
      <c r="H36" s="1759">
        <v>105</v>
      </c>
      <c r="I36" s="1831">
        <v>187</v>
      </c>
      <c r="J36" s="1759">
        <v>24</v>
      </c>
      <c r="K36" s="1758">
        <v>376</v>
      </c>
      <c r="L36" s="1760">
        <v>401</v>
      </c>
      <c r="M36" s="1759">
        <v>656</v>
      </c>
      <c r="N36" s="1755">
        <v>423</v>
      </c>
      <c r="O36" s="1754">
        <v>0.34847080630213162</v>
      </c>
      <c r="P36" s="1713"/>
    </row>
    <row r="37" spans="1:16" s="1715" customFormat="1" ht="15" customHeight="1">
      <c r="A37" s="1765"/>
      <c r="B37" s="1767" t="s">
        <v>62</v>
      </c>
      <c r="C37" s="1766" t="s">
        <v>63</v>
      </c>
      <c r="D37" s="1833">
        <v>1156</v>
      </c>
      <c r="E37" s="1760"/>
      <c r="F37" s="1832">
        <v>37</v>
      </c>
      <c r="G37" s="1760">
        <v>49</v>
      </c>
      <c r="H37" s="1759">
        <v>51</v>
      </c>
      <c r="I37" s="1831">
        <v>87</v>
      </c>
      <c r="J37" s="1759">
        <v>53</v>
      </c>
      <c r="K37" s="1758">
        <v>240</v>
      </c>
      <c r="L37" s="1760">
        <v>0</v>
      </c>
      <c r="M37" s="1759">
        <v>612</v>
      </c>
      <c r="N37" s="1755">
        <v>267</v>
      </c>
      <c r="O37" s="1754">
        <v>0.27303754266211605</v>
      </c>
      <c r="P37" s="1713"/>
    </row>
    <row r="38" spans="1:16" s="1715" customFormat="1" ht="15" customHeight="1">
      <c r="A38" s="1765"/>
      <c r="B38" s="1767" t="s">
        <v>64</v>
      </c>
      <c r="C38" s="1766" t="s">
        <v>65</v>
      </c>
      <c r="D38" s="1833">
        <v>380</v>
      </c>
      <c r="E38" s="1760"/>
      <c r="F38" s="1832">
        <v>14</v>
      </c>
      <c r="G38" s="1760">
        <v>16</v>
      </c>
      <c r="H38" s="1759">
        <v>14</v>
      </c>
      <c r="I38" s="1831">
        <v>19</v>
      </c>
      <c r="J38" s="1759">
        <v>59</v>
      </c>
      <c r="K38" s="1758">
        <v>108</v>
      </c>
      <c r="L38" s="1760">
        <v>0</v>
      </c>
      <c r="M38" s="1759">
        <v>157</v>
      </c>
      <c r="N38" s="1755">
        <v>101</v>
      </c>
      <c r="O38" s="1754">
        <v>0.41860465116279072</v>
      </c>
      <c r="P38" s="1713"/>
    </row>
    <row r="39" spans="1:16" s="1715" customFormat="1" ht="15" customHeight="1">
      <c r="A39" s="1765"/>
      <c r="B39" s="1829"/>
      <c r="C39" s="1840" t="s">
        <v>1500</v>
      </c>
      <c r="D39" s="1839">
        <v>4745</v>
      </c>
      <c r="E39" s="1837">
        <v>0</v>
      </c>
      <c r="F39" s="1838">
        <v>142</v>
      </c>
      <c r="G39" s="1837">
        <v>158</v>
      </c>
      <c r="H39" s="1836">
        <v>252</v>
      </c>
      <c r="I39" s="1825">
        <v>436</v>
      </c>
      <c r="J39" s="1836">
        <v>146</v>
      </c>
      <c r="K39" s="1835">
        <v>992</v>
      </c>
      <c r="L39" s="1837">
        <v>401</v>
      </c>
      <c r="M39" s="1836">
        <v>2074</v>
      </c>
      <c r="N39" s="1835">
        <v>1136</v>
      </c>
      <c r="O39" s="1834">
        <v>0.30903426791277261</v>
      </c>
      <c r="P39" s="1713"/>
    </row>
    <row r="40" spans="1:16" s="1715" customFormat="1" ht="15" customHeight="1">
      <c r="A40" s="1765"/>
      <c r="B40" s="1767" t="s">
        <v>66</v>
      </c>
      <c r="C40" s="1766" t="s">
        <v>67</v>
      </c>
      <c r="D40" s="1833">
        <v>832</v>
      </c>
      <c r="E40" s="1760"/>
      <c r="F40" s="1832">
        <v>14</v>
      </c>
      <c r="G40" s="1760">
        <v>15</v>
      </c>
      <c r="H40" s="1759">
        <v>44</v>
      </c>
      <c r="I40" s="1831">
        <v>20</v>
      </c>
      <c r="J40" s="1759">
        <v>42</v>
      </c>
      <c r="K40" s="1758">
        <v>121</v>
      </c>
      <c r="L40" s="1760">
        <v>46</v>
      </c>
      <c r="M40" s="1759">
        <v>481</v>
      </c>
      <c r="N40" s="1755">
        <v>170</v>
      </c>
      <c r="O40" s="1754">
        <v>0.18586789554531491</v>
      </c>
      <c r="P40" s="1713"/>
    </row>
    <row r="41" spans="1:16" s="1715" customFormat="1" ht="15" customHeight="1">
      <c r="A41" s="1765"/>
      <c r="B41" s="1767" t="s">
        <v>68</v>
      </c>
      <c r="C41" s="1766" t="s">
        <v>69</v>
      </c>
      <c r="D41" s="1833">
        <v>1416</v>
      </c>
      <c r="E41" s="1760"/>
      <c r="F41" s="1832">
        <v>15</v>
      </c>
      <c r="G41" s="1760">
        <v>25</v>
      </c>
      <c r="H41" s="1759">
        <v>75</v>
      </c>
      <c r="I41" s="1831">
        <v>30</v>
      </c>
      <c r="J41" s="1759">
        <v>277</v>
      </c>
      <c r="K41" s="1758">
        <v>407</v>
      </c>
      <c r="L41" s="1760">
        <v>204</v>
      </c>
      <c r="M41" s="1759">
        <v>610</v>
      </c>
      <c r="N41" s="1755">
        <v>180</v>
      </c>
      <c r="O41" s="1754">
        <v>0.51518987341772149</v>
      </c>
      <c r="P41" s="1713"/>
    </row>
    <row r="42" spans="1:16" s="1715" customFormat="1" ht="15" customHeight="1">
      <c r="A42" s="1765"/>
      <c r="B42" s="1782" t="s">
        <v>127</v>
      </c>
      <c r="C42" s="1766" t="s">
        <v>70</v>
      </c>
      <c r="D42" s="1833">
        <v>97</v>
      </c>
      <c r="E42" s="1760"/>
      <c r="F42" s="1832">
        <v>0</v>
      </c>
      <c r="G42" s="1760">
        <v>2</v>
      </c>
      <c r="H42" s="1759">
        <v>8</v>
      </c>
      <c r="I42" s="1831">
        <v>5</v>
      </c>
      <c r="J42" s="1759"/>
      <c r="K42" s="1758">
        <v>15</v>
      </c>
      <c r="L42" s="1760">
        <v>0</v>
      </c>
      <c r="M42" s="1759">
        <v>59</v>
      </c>
      <c r="N42" s="1755">
        <v>23</v>
      </c>
      <c r="O42" s="1754">
        <v>0.18292682926829268</v>
      </c>
      <c r="P42" s="1713"/>
    </row>
    <row r="43" spans="1:16" s="1715" customFormat="1" ht="15" customHeight="1">
      <c r="A43" s="1765"/>
      <c r="B43" s="1767" t="s">
        <v>71</v>
      </c>
      <c r="C43" s="1766" t="s">
        <v>72</v>
      </c>
      <c r="D43" s="1833">
        <v>89</v>
      </c>
      <c r="E43" s="1760">
        <v>3</v>
      </c>
      <c r="F43" s="1832">
        <v>0</v>
      </c>
      <c r="G43" s="1760"/>
      <c r="H43" s="1759"/>
      <c r="I43" s="1831">
        <v>5</v>
      </c>
      <c r="J43" s="1759">
        <v>2</v>
      </c>
      <c r="K43" s="1758">
        <v>7</v>
      </c>
      <c r="L43" s="1760">
        <v>21</v>
      </c>
      <c r="M43" s="1759">
        <v>32</v>
      </c>
      <c r="N43" s="1755">
        <v>26</v>
      </c>
      <c r="O43" s="1754">
        <v>0.17241379310344829</v>
      </c>
      <c r="P43" s="1713"/>
    </row>
    <row r="44" spans="1:16" s="1715" customFormat="1" ht="15" customHeight="1">
      <c r="A44" s="1765"/>
      <c r="B44" s="1829"/>
      <c r="C44" s="1840" t="s">
        <v>1499</v>
      </c>
      <c r="D44" s="1839">
        <v>2434</v>
      </c>
      <c r="E44" s="1837">
        <v>3</v>
      </c>
      <c r="F44" s="1838">
        <v>29</v>
      </c>
      <c r="G44" s="1837">
        <v>42</v>
      </c>
      <c r="H44" s="1836">
        <v>127</v>
      </c>
      <c r="I44" s="1825">
        <v>60</v>
      </c>
      <c r="J44" s="1836">
        <v>321</v>
      </c>
      <c r="K44" s="1835">
        <v>550</v>
      </c>
      <c r="L44" s="1837">
        <v>271</v>
      </c>
      <c r="M44" s="1836">
        <v>1182</v>
      </c>
      <c r="N44" s="1835">
        <v>399</v>
      </c>
      <c r="O44" s="1834">
        <v>0.34977862112586972</v>
      </c>
      <c r="P44" s="1713"/>
    </row>
    <row r="45" spans="1:16" s="1715" customFormat="1" ht="15" customHeight="1">
      <c r="A45" s="1765"/>
      <c r="B45" s="1767" t="s">
        <v>73</v>
      </c>
      <c r="C45" s="1766" t="s">
        <v>74</v>
      </c>
      <c r="D45" s="1833">
        <v>2607</v>
      </c>
      <c r="E45" s="1760"/>
      <c r="F45" s="1832">
        <v>10</v>
      </c>
      <c r="G45" s="1760">
        <v>33</v>
      </c>
      <c r="H45" s="1759">
        <v>82</v>
      </c>
      <c r="I45" s="1831">
        <v>65</v>
      </c>
      <c r="J45" s="1759">
        <v>38</v>
      </c>
      <c r="K45" s="1758">
        <v>218</v>
      </c>
      <c r="L45" s="1760">
        <v>1595</v>
      </c>
      <c r="M45" s="1759">
        <v>618</v>
      </c>
      <c r="N45" s="1755">
        <v>166</v>
      </c>
      <c r="O45" s="1754">
        <v>0.27806122448979592</v>
      </c>
      <c r="P45" s="1713"/>
    </row>
    <row r="46" spans="1:16" s="1715" customFormat="1" ht="15" customHeight="1">
      <c r="A46" s="1765"/>
      <c r="B46" s="1829"/>
      <c r="C46" s="1840" t="s">
        <v>1498</v>
      </c>
      <c r="D46" s="1839">
        <v>2607</v>
      </c>
      <c r="E46" s="1837">
        <v>0</v>
      </c>
      <c r="F46" s="1838">
        <v>10</v>
      </c>
      <c r="G46" s="1837">
        <v>33</v>
      </c>
      <c r="H46" s="1836">
        <v>82</v>
      </c>
      <c r="I46" s="1825">
        <v>65</v>
      </c>
      <c r="J46" s="1836">
        <v>38</v>
      </c>
      <c r="K46" s="1835">
        <v>218</v>
      </c>
      <c r="L46" s="1837">
        <v>1595</v>
      </c>
      <c r="M46" s="1836">
        <v>618</v>
      </c>
      <c r="N46" s="1835">
        <v>166</v>
      </c>
      <c r="O46" s="1834">
        <v>0.27806122448979592</v>
      </c>
      <c r="P46" s="1713"/>
    </row>
    <row r="47" spans="1:16" s="1715" customFormat="1" ht="15" customHeight="1">
      <c r="A47" s="1765"/>
      <c r="B47" s="1782" t="s">
        <v>1009</v>
      </c>
      <c r="C47" s="1766" t="s">
        <v>75</v>
      </c>
      <c r="D47" s="1833">
        <v>35</v>
      </c>
      <c r="E47" s="1760"/>
      <c r="F47" s="1832">
        <v>0</v>
      </c>
      <c r="G47" s="1760">
        <v>0</v>
      </c>
      <c r="H47" s="1759">
        <v>1</v>
      </c>
      <c r="I47" s="1831"/>
      <c r="J47" s="1759"/>
      <c r="K47" s="1758">
        <v>1</v>
      </c>
      <c r="L47" s="1760">
        <v>3</v>
      </c>
      <c r="M47" s="1759">
        <v>13</v>
      </c>
      <c r="N47" s="1755">
        <v>18</v>
      </c>
      <c r="O47" s="1754">
        <v>3.2258064516129031E-2</v>
      </c>
      <c r="P47" s="1713"/>
    </row>
    <row r="48" spans="1:16" s="1715" customFormat="1" ht="15" customHeight="1">
      <c r="A48" s="1765"/>
      <c r="B48" s="1781" t="s">
        <v>1119</v>
      </c>
      <c r="C48" s="1763" t="s">
        <v>76</v>
      </c>
      <c r="D48" s="1833">
        <v>24</v>
      </c>
      <c r="E48" s="1760"/>
      <c r="F48" s="1832">
        <v>1</v>
      </c>
      <c r="G48" s="1760"/>
      <c r="H48" s="1759"/>
      <c r="I48" s="1831"/>
      <c r="J48" s="1759"/>
      <c r="K48" s="1758">
        <v>0</v>
      </c>
      <c r="L48" s="1760">
        <v>0</v>
      </c>
      <c r="M48" s="1759">
        <v>7</v>
      </c>
      <c r="N48" s="1755">
        <v>16</v>
      </c>
      <c r="O48" s="1754">
        <v>0</v>
      </c>
      <c r="P48" s="1713"/>
    </row>
    <row r="49" spans="1:16" s="1715" customFormat="1" ht="15" customHeight="1">
      <c r="A49" s="1830"/>
      <c r="B49" s="1829"/>
      <c r="C49" s="1828" t="s">
        <v>1497</v>
      </c>
      <c r="D49" s="1861">
        <v>59</v>
      </c>
      <c r="E49" s="1857">
        <v>0</v>
      </c>
      <c r="F49" s="1860">
        <v>1</v>
      </c>
      <c r="G49" s="1857">
        <v>0</v>
      </c>
      <c r="H49" s="1856">
        <v>1</v>
      </c>
      <c r="I49" s="1859">
        <v>0</v>
      </c>
      <c r="J49" s="1858">
        <v>0</v>
      </c>
      <c r="K49" s="1855">
        <v>1</v>
      </c>
      <c r="L49" s="1857">
        <v>3</v>
      </c>
      <c r="M49" s="1856">
        <v>20</v>
      </c>
      <c r="N49" s="1855">
        <v>34</v>
      </c>
      <c r="O49" s="1854">
        <v>1.8518518518518517E-2</v>
      </c>
      <c r="P49" s="1713"/>
    </row>
    <row r="50" spans="1:16" s="1715" customFormat="1" ht="15" customHeight="1">
      <c r="A50" s="1753"/>
      <c r="B50" s="1752"/>
      <c r="C50" s="1751" t="s">
        <v>77</v>
      </c>
      <c r="D50" s="1819">
        <v>27708</v>
      </c>
      <c r="E50" s="1816">
        <v>1030</v>
      </c>
      <c r="F50" s="1748">
        <v>451</v>
      </c>
      <c r="G50" s="1816">
        <v>570</v>
      </c>
      <c r="H50" s="1815">
        <v>1287</v>
      </c>
      <c r="I50" s="1853">
        <v>1528</v>
      </c>
      <c r="J50" s="1817">
        <v>915</v>
      </c>
      <c r="K50" s="1748">
        <v>4300</v>
      </c>
      <c r="L50" s="1816">
        <v>6930</v>
      </c>
      <c r="M50" s="1815">
        <v>10551</v>
      </c>
      <c r="N50" s="1748">
        <v>4446</v>
      </c>
      <c r="O50" s="1744">
        <v>0.35540441421617658</v>
      </c>
      <c r="P50" s="1713"/>
    </row>
    <row r="51" spans="1:16" s="1715" customFormat="1" ht="15" customHeight="1">
      <c r="A51" s="1765" t="s">
        <v>629</v>
      </c>
      <c r="B51" s="1779" t="s">
        <v>369</v>
      </c>
      <c r="C51" s="1778" t="s">
        <v>209</v>
      </c>
      <c r="D51" s="1844">
        <v>606</v>
      </c>
      <c r="E51" s="1775"/>
      <c r="F51" s="1843">
        <v>4</v>
      </c>
      <c r="G51" s="1775">
        <v>8</v>
      </c>
      <c r="H51" s="1774">
        <v>27</v>
      </c>
      <c r="I51" s="1842">
        <v>23</v>
      </c>
      <c r="J51" s="1774">
        <v>25</v>
      </c>
      <c r="K51" s="1773">
        <v>83</v>
      </c>
      <c r="L51" s="1775">
        <v>0</v>
      </c>
      <c r="M51" s="1774">
        <v>380</v>
      </c>
      <c r="N51" s="1770">
        <v>139</v>
      </c>
      <c r="O51" s="1769">
        <v>0.15992292870905589</v>
      </c>
      <c r="P51" s="1713"/>
    </row>
    <row r="52" spans="1:16" s="1715" customFormat="1" ht="15" customHeight="1">
      <c r="A52" s="1765"/>
      <c r="B52" s="1767" t="s">
        <v>370</v>
      </c>
      <c r="C52" s="1766" t="s">
        <v>210</v>
      </c>
      <c r="D52" s="1833">
        <v>818</v>
      </c>
      <c r="E52" s="1760"/>
      <c r="F52" s="1832">
        <v>7</v>
      </c>
      <c r="G52" s="1760">
        <v>8</v>
      </c>
      <c r="H52" s="1759">
        <v>28</v>
      </c>
      <c r="I52" s="1831">
        <v>36</v>
      </c>
      <c r="J52" s="1759">
        <v>34</v>
      </c>
      <c r="K52" s="1758">
        <v>106</v>
      </c>
      <c r="L52" s="1760">
        <v>0</v>
      </c>
      <c r="M52" s="1759">
        <v>453</v>
      </c>
      <c r="N52" s="1755">
        <v>252</v>
      </c>
      <c r="O52" s="1754">
        <v>0.15035460992907801</v>
      </c>
      <c r="P52" s="1713"/>
    </row>
    <row r="53" spans="1:16" s="1715" customFormat="1" ht="15" customHeight="1">
      <c r="A53" s="1765"/>
      <c r="B53" s="1764" t="s">
        <v>371</v>
      </c>
      <c r="C53" s="1763" t="s">
        <v>211</v>
      </c>
      <c r="D53" s="1833">
        <v>650</v>
      </c>
      <c r="E53" s="1760"/>
      <c r="F53" s="1832">
        <v>2</v>
      </c>
      <c r="G53" s="1760">
        <v>9</v>
      </c>
      <c r="H53" s="1759">
        <v>16</v>
      </c>
      <c r="I53" s="1831">
        <v>27</v>
      </c>
      <c r="J53" s="1759">
        <v>10</v>
      </c>
      <c r="K53" s="1758">
        <v>62</v>
      </c>
      <c r="L53" s="1760">
        <v>0</v>
      </c>
      <c r="M53" s="1759">
        <v>395</v>
      </c>
      <c r="N53" s="1755">
        <v>191</v>
      </c>
      <c r="O53" s="1754">
        <v>0.10580204778156997</v>
      </c>
      <c r="P53" s="1713"/>
    </row>
    <row r="54" spans="1:16" s="1715" customFormat="1" ht="15" customHeight="1">
      <c r="A54" s="1753"/>
      <c r="B54" s="1752"/>
      <c r="C54" s="1852" t="s">
        <v>78</v>
      </c>
      <c r="D54" s="1851">
        <v>2074</v>
      </c>
      <c r="E54" s="1848">
        <v>0</v>
      </c>
      <c r="F54" s="1846">
        <v>13</v>
      </c>
      <c r="G54" s="1848">
        <v>25</v>
      </c>
      <c r="H54" s="1847">
        <v>71</v>
      </c>
      <c r="I54" s="1850">
        <v>86</v>
      </c>
      <c r="J54" s="1849">
        <v>69</v>
      </c>
      <c r="K54" s="1846">
        <v>251</v>
      </c>
      <c r="L54" s="1848">
        <v>0</v>
      </c>
      <c r="M54" s="1847">
        <v>1228</v>
      </c>
      <c r="N54" s="1846">
        <v>582</v>
      </c>
      <c r="O54" s="1845">
        <v>0.13867403314917126</v>
      </c>
      <c r="P54" s="1713"/>
    </row>
    <row r="55" spans="1:16" s="1715" customFormat="1" ht="15" customHeight="1">
      <c r="A55" s="1765" t="s">
        <v>32</v>
      </c>
      <c r="B55" s="1779" t="s">
        <v>79</v>
      </c>
      <c r="C55" s="1778" t="s">
        <v>80</v>
      </c>
      <c r="D55" s="1844">
        <v>3145</v>
      </c>
      <c r="E55" s="1775"/>
      <c r="F55" s="1843">
        <v>146</v>
      </c>
      <c r="G55" s="1775">
        <v>82</v>
      </c>
      <c r="H55" s="1774">
        <v>65</v>
      </c>
      <c r="I55" s="1842">
        <v>354</v>
      </c>
      <c r="J55" s="1774">
        <v>11</v>
      </c>
      <c r="K55" s="1773">
        <v>512</v>
      </c>
      <c r="L55" s="1775">
        <v>1072</v>
      </c>
      <c r="M55" s="1774">
        <v>875</v>
      </c>
      <c r="N55" s="1770">
        <v>540</v>
      </c>
      <c r="O55" s="1769">
        <v>0.36183745583038868</v>
      </c>
      <c r="P55" s="1713"/>
    </row>
    <row r="56" spans="1:16" s="1715" customFormat="1" ht="15" customHeight="1">
      <c r="A56" s="1765" t="s">
        <v>17</v>
      </c>
      <c r="B56" s="1767" t="s">
        <v>746</v>
      </c>
      <c r="C56" s="1766" t="s">
        <v>81</v>
      </c>
      <c r="D56" s="1833">
        <v>2267</v>
      </c>
      <c r="E56" s="1760"/>
      <c r="F56" s="1832">
        <v>118</v>
      </c>
      <c r="G56" s="1760">
        <v>74</v>
      </c>
      <c r="H56" s="1759">
        <v>67</v>
      </c>
      <c r="I56" s="1831">
        <v>203</v>
      </c>
      <c r="J56" s="1759">
        <v>19</v>
      </c>
      <c r="K56" s="1758">
        <v>363</v>
      </c>
      <c r="L56" s="1760">
        <v>0</v>
      </c>
      <c r="M56" s="1759">
        <v>1160</v>
      </c>
      <c r="N56" s="1755">
        <v>626</v>
      </c>
      <c r="O56" s="1754">
        <v>0.20324748040313551</v>
      </c>
      <c r="P56" s="1713"/>
    </row>
    <row r="57" spans="1:16" s="1715" customFormat="1" ht="15" customHeight="1">
      <c r="A57" s="1765" t="s">
        <v>82</v>
      </c>
      <c r="B57" s="1829"/>
      <c r="C57" s="1840" t="s">
        <v>1496</v>
      </c>
      <c r="D57" s="1839">
        <v>5412</v>
      </c>
      <c r="E57" s="1837">
        <v>0</v>
      </c>
      <c r="F57" s="1838">
        <v>264</v>
      </c>
      <c r="G57" s="1837">
        <v>156</v>
      </c>
      <c r="H57" s="1836">
        <v>132</v>
      </c>
      <c r="I57" s="1825">
        <v>557</v>
      </c>
      <c r="J57" s="1836">
        <v>30</v>
      </c>
      <c r="K57" s="1835">
        <v>875</v>
      </c>
      <c r="L57" s="1837">
        <v>1072</v>
      </c>
      <c r="M57" s="1836">
        <v>2035</v>
      </c>
      <c r="N57" s="1835">
        <v>1166</v>
      </c>
      <c r="O57" s="1834">
        <v>0.27335207747578882</v>
      </c>
      <c r="P57" s="1713"/>
    </row>
    <row r="58" spans="1:16" s="1715" customFormat="1" ht="15" customHeight="1">
      <c r="A58" s="1765"/>
      <c r="B58" s="1767" t="s">
        <v>747</v>
      </c>
      <c r="C58" s="1766" t="s">
        <v>83</v>
      </c>
      <c r="D58" s="1833">
        <v>4739</v>
      </c>
      <c r="E58" s="1760"/>
      <c r="F58" s="1832">
        <v>108</v>
      </c>
      <c r="G58" s="1760">
        <v>177</v>
      </c>
      <c r="H58" s="1759">
        <v>244</v>
      </c>
      <c r="I58" s="1831">
        <v>604</v>
      </c>
      <c r="J58" s="1759">
        <v>141</v>
      </c>
      <c r="K58" s="1758">
        <v>1166</v>
      </c>
      <c r="L58" s="1760">
        <v>72</v>
      </c>
      <c r="M58" s="1759">
        <v>2439</v>
      </c>
      <c r="N58" s="1755">
        <v>954</v>
      </c>
      <c r="O58" s="1754">
        <v>0.34364868847627467</v>
      </c>
      <c r="P58" s="1713"/>
    </row>
    <row r="59" spans="1:16" s="1715" customFormat="1" ht="15" customHeight="1">
      <c r="A59" s="1765"/>
      <c r="B59" s="1829"/>
      <c r="C59" s="1840" t="s">
        <v>1495</v>
      </c>
      <c r="D59" s="1839">
        <v>4739</v>
      </c>
      <c r="E59" s="1837">
        <v>0</v>
      </c>
      <c r="F59" s="1838">
        <v>108</v>
      </c>
      <c r="G59" s="1837">
        <v>177</v>
      </c>
      <c r="H59" s="1836">
        <v>244</v>
      </c>
      <c r="I59" s="1825">
        <v>604</v>
      </c>
      <c r="J59" s="1836">
        <v>141</v>
      </c>
      <c r="K59" s="1835">
        <v>1166</v>
      </c>
      <c r="L59" s="1837">
        <v>72</v>
      </c>
      <c r="M59" s="1836">
        <v>2439</v>
      </c>
      <c r="N59" s="1835">
        <v>954</v>
      </c>
      <c r="O59" s="1834">
        <v>0.34364868847627467</v>
      </c>
      <c r="P59" s="1713"/>
    </row>
    <row r="60" spans="1:16" s="1715" customFormat="1" ht="15" customHeight="1">
      <c r="A60" s="1765"/>
      <c r="B60" s="1767" t="s">
        <v>417</v>
      </c>
      <c r="C60" s="1766" t="s">
        <v>84</v>
      </c>
      <c r="D60" s="1833">
        <v>1901</v>
      </c>
      <c r="E60" s="1760"/>
      <c r="F60" s="1832">
        <v>73</v>
      </c>
      <c r="G60" s="1760">
        <v>34</v>
      </c>
      <c r="H60" s="1759">
        <v>32</v>
      </c>
      <c r="I60" s="1831">
        <v>326</v>
      </c>
      <c r="J60" s="1759">
        <v>10</v>
      </c>
      <c r="K60" s="1758">
        <v>402</v>
      </c>
      <c r="L60" s="1760">
        <v>32</v>
      </c>
      <c r="M60" s="1759">
        <v>888</v>
      </c>
      <c r="N60" s="1755">
        <v>506</v>
      </c>
      <c r="O60" s="1754">
        <v>0.28837876614060259</v>
      </c>
      <c r="P60" s="1713"/>
    </row>
    <row r="61" spans="1:16" s="1715" customFormat="1" ht="15" customHeight="1">
      <c r="A61" s="1765"/>
      <c r="B61" s="1767" t="s">
        <v>418</v>
      </c>
      <c r="C61" s="1766" t="s">
        <v>85</v>
      </c>
      <c r="D61" s="1833">
        <v>1334</v>
      </c>
      <c r="E61" s="1760"/>
      <c r="F61" s="1832">
        <v>9</v>
      </c>
      <c r="G61" s="1760">
        <v>4</v>
      </c>
      <c r="H61" s="1759">
        <v>4</v>
      </c>
      <c r="I61" s="1831">
        <v>107</v>
      </c>
      <c r="J61" s="1759">
        <v>5</v>
      </c>
      <c r="K61" s="1758">
        <v>120</v>
      </c>
      <c r="L61" s="1760">
        <v>794</v>
      </c>
      <c r="M61" s="1759">
        <v>231</v>
      </c>
      <c r="N61" s="1755">
        <v>180</v>
      </c>
      <c r="O61" s="1754">
        <v>0.29197080291970801</v>
      </c>
      <c r="P61" s="1713"/>
    </row>
    <row r="62" spans="1:16" s="1715" customFormat="1" ht="15" customHeight="1">
      <c r="A62" s="1765"/>
      <c r="B62" s="1767" t="s">
        <v>419</v>
      </c>
      <c r="C62" s="1766" t="s">
        <v>86</v>
      </c>
      <c r="D62" s="1833">
        <v>798</v>
      </c>
      <c r="E62" s="1760"/>
      <c r="F62" s="1832">
        <v>20</v>
      </c>
      <c r="G62" s="1760">
        <v>8</v>
      </c>
      <c r="H62" s="1759">
        <v>14</v>
      </c>
      <c r="I62" s="1831">
        <v>124</v>
      </c>
      <c r="J62" s="1759">
        <v>8</v>
      </c>
      <c r="K62" s="1758">
        <v>154</v>
      </c>
      <c r="L62" s="1760">
        <v>0</v>
      </c>
      <c r="M62" s="1759">
        <v>390</v>
      </c>
      <c r="N62" s="1755">
        <v>234</v>
      </c>
      <c r="O62" s="1754">
        <v>0.24679487179487181</v>
      </c>
      <c r="P62" s="1713"/>
    </row>
    <row r="63" spans="1:16" s="1715" customFormat="1" ht="15" customHeight="1">
      <c r="A63" s="1765"/>
      <c r="B63" s="1829"/>
      <c r="C63" s="1840" t="s">
        <v>1494</v>
      </c>
      <c r="D63" s="1839">
        <v>4033</v>
      </c>
      <c r="E63" s="1837">
        <v>0</v>
      </c>
      <c r="F63" s="1838">
        <v>102</v>
      </c>
      <c r="G63" s="1837">
        <v>46</v>
      </c>
      <c r="H63" s="1836">
        <v>50</v>
      </c>
      <c r="I63" s="1825">
        <v>557</v>
      </c>
      <c r="J63" s="1836">
        <v>23</v>
      </c>
      <c r="K63" s="1835">
        <v>676</v>
      </c>
      <c r="L63" s="1837">
        <v>826</v>
      </c>
      <c r="M63" s="1836">
        <v>1509</v>
      </c>
      <c r="N63" s="1835">
        <v>920</v>
      </c>
      <c r="O63" s="1834">
        <v>0.27830382873610537</v>
      </c>
      <c r="P63" s="1713"/>
    </row>
    <row r="64" spans="1:16" s="1715" customFormat="1" ht="15" customHeight="1">
      <c r="A64" s="1765"/>
      <c r="B64" s="1767" t="s">
        <v>420</v>
      </c>
      <c r="C64" s="1766" t="s">
        <v>87</v>
      </c>
      <c r="D64" s="1833">
        <v>1409</v>
      </c>
      <c r="E64" s="1760"/>
      <c r="F64" s="1832">
        <v>53</v>
      </c>
      <c r="G64" s="1760">
        <v>26</v>
      </c>
      <c r="H64" s="1759">
        <v>47</v>
      </c>
      <c r="I64" s="1831">
        <v>229</v>
      </c>
      <c r="J64" s="1759">
        <v>17</v>
      </c>
      <c r="K64" s="1758">
        <v>319</v>
      </c>
      <c r="L64" s="1760">
        <v>13</v>
      </c>
      <c r="M64" s="1759">
        <v>686</v>
      </c>
      <c r="N64" s="1755">
        <v>338</v>
      </c>
      <c r="O64" s="1754">
        <v>0.3115234375</v>
      </c>
      <c r="P64" s="1713"/>
    </row>
    <row r="65" spans="1:16" s="1715" customFormat="1" ht="15" customHeight="1">
      <c r="A65" s="1765"/>
      <c r="B65" s="1767" t="s">
        <v>421</v>
      </c>
      <c r="C65" s="1766" t="s">
        <v>88</v>
      </c>
      <c r="D65" s="1833">
        <v>1688</v>
      </c>
      <c r="E65" s="1760"/>
      <c r="F65" s="1832">
        <v>46</v>
      </c>
      <c r="G65" s="1760">
        <v>15</v>
      </c>
      <c r="H65" s="1759">
        <v>47</v>
      </c>
      <c r="I65" s="1831">
        <v>252</v>
      </c>
      <c r="J65" s="1759">
        <v>18</v>
      </c>
      <c r="K65" s="1758">
        <v>332</v>
      </c>
      <c r="L65" s="1760">
        <v>8</v>
      </c>
      <c r="M65" s="1759">
        <v>896</v>
      </c>
      <c r="N65" s="1755">
        <v>406</v>
      </c>
      <c r="O65" s="1754">
        <v>0.25499231950844853</v>
      </c>
      <c r="P65" s="1713"/>
    </row>
    <row r="66" spans="1:16" s="1715" customFormat="1" ht="15" customHeight="1">
      <c r="A66" s="1765"/>
      <c r="B66" s="1767" t="s">
        <v>422</v>
      </c>
      <c r="C66" s="1766" t="s">
        <v>89</v>
      </c>
      <c r="D66" s="1833">
        <v>1141</v>
      </c>
      <c r="E66" s="1760"/>
      <c r="F66" s="1832">
        <v>17</v>
      </c>
      <c r="G66" s="1760">
        <v>11</v>
      </c>
      <c r="H66" s="1759">
        <v>32</v>
      </c>
      <c r="I66" s="1831">
        <v>173</v>
      </c>
      <c r="J66" s="1759">
        <v>10</v>
      </c>
      <c r="K66" s="1758">
        <v>226</v>
      </c>
      <c r="L66" s="1760">
        <v>6</v>
      </c>
      <c r="M66" s="1759">
        <v>577</v>
      </c>
      <c r="N66" s="1755">
        <v>315</v>
      </c>
      <c r="O66" s="1754">
        <v>0.25336322869955158</v>
      </c>
      <c r="P66" s="1713"/>
    </row>
    <row r="67" spans="1:16" s="1715" customFormat="1" ht="15" customHeight="1">
      <c r="A67" s="1765"/>
      <c r="B67" s="1829"/>
      <c r="C67" s="1840" t="s">
        <v>1493</v>
      </c>
      <c r="D67" s="1839">
        <v>4238</v>
      </c>
      <c r="E67" s="1837">
        <v>0</v>
      </c>
      <c r="F67" s="1838">
        <v>116</v>
      </c>
      <c r="G67" s="1837">
        <v>52</v>
      </c>
      <c r="H67" s="1836">
        <v>126</v>
      </c>
      <c r="I67" s="1825">
        <v>654</v>
      </c>
      <c r="J67" s="1836">
        <v>45</v>
      </c>
      <c r="K67" s="1835">
        <v>877</v>
      </c>
      <c r="L67" s="1837">
        <v>27</v>
      </c>
      <c r="M67" s="1836">
        <v>2159</v>
      </c>
      <c r="N67" s="1835">
        <v>1059</v>
      </c>
      <c r="O67" s="1834">
        <v>0.27252952144188936</v>
      </c>
      <c r="P67" s="1713"/>
    </row>
    <row r="68" spans="1:16" s="1715" customFormat="1" ht="15" customHeight="1">
      <c r="A68" s="1765"/>
      <c r="B68" s="1767" t="s">
        <v>423</v>
      </c>
      <c r="C68" s="1766" t="s">
        <v>90</v>
      </c>
      <c r="D68" s="1833">
        <v>343</v>
      </c>
      <c r="E68" s="1760"/>
      <c r="F68" s="1832">
        <v>32</v>
      </c>
      <c r="G68" s="1760">
        <v>4</v>
      </c>
      <c r="H68" s="1759">
        <v>6</v>
      </c>
      <c r="I68" s="1831">
        <v>98</v>
      </c>
      <c r="J68" s="1759">
        <v>12</v>
      </c>
      <c r="K68" s="1758">
        <v>120</v>
      </c>
      <c r="L68" s="1760">
        <v>0</v>
      </c>
      <c r="M68" s="1759">
        <v>120</v>
      </c>
      <c r="N68" s="1755">
        <v>71</v>
      </c>
      <c r="O68" s="1754">
        <v>0.62827225130890052</v>
      </c>
      <c r="P68" s="1713"/>
    </row>
    <row r="69" spans="1:16" s="1715" customFormat="1" ht="15" customHeight="1">
      <c r="A69" s="1765"/>
      <c r="B69" s="1767" t="s">
        <v>597</v>
      </c>
      <c r="C69" s="1766" t="s">
        <v>91</v>
      </c>
      <c r="D69" s="1833">
        <v>824</v>
      </c>
      <c r="E69" s="1760"/>
      <c r="F69" s="1832">
        <v>68</v>
      </c>
      <c r="G69" s="1760">
        <v>37</v>
      </c>
      <c r="H69" s="1759">
        <v>39</v>
      </c>
      <c r="I69" s="1831">
        <v>139</v>
      </c>
      <c r="J69" s="1759">
        <v>4</v>
      </c>
      <c r="K69" s="1758">
        <v>219</v>
      </c>
      <c r="L69" s="1760">
        <v>0</v>
      </c>
      <c r="M69" s="1759">
        <v>352</v>
      </c>
      <c r="N69" s="1755">
        <v>185</v>
      </c>
      <c r="O69" s="1754">
        <v>0.40782122905027934</v>
      </c>
      <c r="P69" s="1713"/>
    </row>
    <row r="70" spans="1:16" s="1715" customFormat="1" ht="24.75" customHeight="1">
      <c r="A70" s="1765"/>
      <c r="B70" s="1767" t="s">
        <v>598</v>
      </c>
      <c r="C70" s="1768" t="s">
        <v>92</v>
      </c>
      <c r="D70" s="1833">
        <v>499</v>
      </c>
      <c r="E70" s="1760"/>
      <c r="F70" s="1832">
        <v>8</v>
      </c>
      <c r="G70" s="1760">
        <v>10</v>
      </c>
      <c r="H70" s="1759">
        <v>15</v>
      </c>
      <c r="I70" s="1831">
        <v>67</v>
      </c>
      <c r="J70" s="1759">
        <v>2</v>
      </c>
      <c r="K70" s="1758">
        <v>94</v>
      </c>
      <c r="L70" s="1760">
        <v>0</v>
      </c>
      <c r="M70" s="1759">
        <v>275</v>
      </c>
      <c r="N70" s="1755">
        <v>122</v>
      </c>
      <c r="O70" s="1754">
        <v>0.23677581863979849</v>
      </c>
      <c r="P70" s="1713"/>
    </row>
    <row r="71" spans="1:16" s="1715" customFormat="1" ht="21" customHeight="1">
      <c r="A71" s="1765"/>
      <c r="B71" s="1767" t="s">
        <v>599</v>
      </c>
      <c r="C71" s="1768" t="s">
        <v>93</v>
      </c>
      <c r="D71" s="1833">
        <v>276</v>
      </c>
      <c r="E71" s="1760"/>
      <c r="F71" s="1832">
        <v>3</v>
      </c>
      <c r="G71" s="1760">
        <v>5</v>
      </c>
      <c r="H71" s="1759">
        <v>3</v>
      </c>
      <c r="I71" s="1831">
        <v>80</v>
      </c>
      <c r="J71" s="1759"/>
      <c r="K71" s="1758">
        <v>88</v>
      </c>
      <c r="L71" s="1760">
        <v>0</v>
      </c>
      <c r="M71" s="1759">
        <v>121</v>
      </c>
      <c r="N71" s="1755">
        <v>64</v>
      </c>
      <c r="O71" s="1754">
        <v>0.4756756756756757</v>
      </c>
      <c r="P71" s="1713"/>
    </row>
    <row r="72" spans="1:16" s="1715" customFormat="1" ht="15" customHeight="1">
      <c r="A72" s="1765"/>
      <c r="B72" s="1829"/>
      <c r="C72" s="1841" t="s">
        <v>1492</v>
      </c>
      <c r="D72" s="1839">
        <v>1942</v>
      </c>
      <c r="E72" s="1837">
        <v>0</v>
      </c>
      <c r="F72" s="1838">
        <v>111</v>
      </c>
      <c r="G72" s="1837">
        <v>56</v>
      </c>
      <c r="H72" s="1836">
        <v>63</v>
      </c>
      <c r="I72" s="1825">
        <v>384</v>
      </c>
      <c r="J72" s="1836">
        <v>18</v>
      </c>
      <c r="K72" s="1835">
        <v>521</v>
      </c>
      <c r="L72" s="1837">
        <v>0</v>
      </c>
      <c r="M72" s="1836">
        <v>868</v>
      </c>
      <c r="N72" s="1835">
        <v>442</v>
      </c>
      <c r="O72" s="1834">
        <v>0.39770992366412211</v>
      </c>
      <c r="P72" s="1713"/>
    </row>
    <row r="73" spans="1:16" s="1715" customFormat="1" ht="15" customHeight="1">
      <c r="A73" s="1765"/>
      <c r="B73" s="1767" t="s">
        <v>622</v>
      </c>
      <c r="C73" s="1766" t="s">
        <v>94</v>
      </c>
      <c r="D73" s="1833">
        <v>4528</v>
      </c>
      <c r="E73" s="1760"/>
      <c r="F73" s="1832">
        <v>98</v>
      </c>
      <c r="G73" s="1760">
        <v>88</v>
      </c>
      <c r="H73" s="1759">
        <v>121</v>
      </c>
      <c r="I73" s="1831">
        <v>352</v>
      </c>
      <c r="J73" s="1759">
        <v>123</v>
      </c>
      <c r="K73" s="1758">
        <v>684</v>
      </c>
      <c r="L73" s="1760">
        <v>1411</v>
      </c>
      <c r="M73" s="1759">
        <v>1585</v>
      </c>
      <c r="N73" s="1755">
        <v>750</v>
      </c>
      <c r="O73" s="1754">
        <v>0.29293361884368307</v>
      </c>
      <c r="P73" s="1713"/>
    </row>
    <row r="74" spans="1:16" s="1715" customFormat="1" ht="15" customHeight="1">
      <c r="A74" s="1765"/>
      <c r="B74" s="1767" t="s">
        <v>623</v>
      </c>
      <c r="C74" s="1766" t="s">
        <v>95</v>
      </c>
      <c r="D74" s="1833">
        <v>2250</v>
      </c>
      <c r="E74" s="1760"/>
      <c r="F74" s="1832">
        <v>55</v>
      </c>
      <c r="G74" s="1760">
        <v>61</v>
      </c>
      <c r="H74" s="1759">
        <v>93</v>
      </c>
      <c r="I74" s="1831">
        <v>212</v>
      </c>
      <c r="J74" s="1759">
        <v>69</v>
      </c>
      <c r="K74" s="1758">
        <v>435</v>
      </c>
      <c r="L74" s="1760">
        <v>19</v>
      </c>
      <c r="M74" s="1759">
        <v>1210</v>
      </c>
      <c r="N74" s="1755">
        <v>531</v>
      </c>
      <c r="O74" s="1754">
        <v>0.24985640436530729</v>
      </c>
      <c r="P74" s="1713"/>
    </row>
    <row r="75" spans="1:16" s="1715" customFormat="1" ht="15" customHeight="1">
      <c r="A75" s="1765"/>
      <c r="B75" s="1767" t="s">
        <v>624</v>
      </c>
      <c r="C75" s="1766" t="s">
        <v>96</v>
      </c>
      <c r="D75" s="1833">
        <v>1384</v>
      </c>
      <c r="E75" s="1760"/>
      <c r="F75" s="1832">
        <v>22</v>
      </c>
      <c r="G75" s="1760">
        <v>21</v>
      </c>
      <c r="H75" s="1759">
        <v>41</v>
      </c>
      <c r="I75" s="1831">
        <v>157</v>
      </c>
      <c r="J75" s="1759">
        <v>47</v>
      </c>
      <c r="K75" s="1758">
        <v>266</v>
      </c>
      <c r="L75" s="1760">
        <v>0</v>
      </c>
      <c r="M75" s="1759">
        <v>712</v>
      </c>
      <c r="N75" s="1755">
        <v>384</v>
      </c>
      <c r="O75" s="1754">
        <v>0.24270072992700731</v>
      </c>
      <c r="P75" s="1713"/>
    </row>
    <row r="76" spans="1:16" s="1715" customFormat="1" ht="15" customHeight="1">
      <c r="A76" s="1765"/>
      <c r="B76" s="1767" t="s">
        <v>625</v>
      </c>
      <c r="C76" s="1766" t="s">
        <v>212</v>
      </c>
      <c r="D76" s="1833">
        <v>2781</v>
      </c>
      <c r="E76" s="1760"/>
      <c r="F76" s="1832">
        <v>34</v>
      </c>
      <c r="G76" s="1760">
        <v>31</v>
      </c>
      <c r="H76" s="1759">
        <v>66</v>
      </c>
      <c r="I76" s="1831">
        <v>264</v>
      </c>
      <c r="J76" s="1759">
        <v>42</v>
      </c>
      <c r="K76" s="1758">
        <v>403</v>
      </c>
      <c r="L76" s="1760">
        <v>621</v>
      </c>
      <c r="M76" s="1759">
        <v>1166</v>
      </c>
      <c r="N76" s="1755">
        <v>557</v>
      </c>
      <c r="O76" s="1754">
        <v>0.2338943702843877</v>
      </c>
      <c r="P76" s="1713"/>
    </row>
    <row r="77" spans="1:16" s="1715" customFormat="1" ht="15" customHeight="1">
      <c r="A77" s="1765"/>
      <c r="B77" s="1829"/>
      <c r="C77" s="1840" t="s">
        <v>1491</v>
      </c>
      <c r="D77" s="1839">
        <v>10943</v>
      </c>
      <c r="E77" s="1837">
        <v>0</v>
      </c>
      <c r="F77" s="1838">
        <v>209</v>
      </c>
      <c r="G77" s="1837">
        <v>201</v>
      </c>
      <c r="H77" s="1836">
        <v>321</v>
      </c>
      <c r="I77" s="1825">
        <v>985</v>
      </c>
      <c r="J77" s="1836">
        <v>281</v>
      </c>
      <c r="K77" s="1835">
        <v>1788</v>
      </c>
      <c r="L77" s="1837">
        <v>2051</v>
      </c>
      <c r="M77" s="1836">
        <v>4673</v>
      </c>
      <c r="N77" s="1835">
        <v>2222</v>
      </c>
      <c r="O77" s="1834">
        <v>0.2593183466279913</v>
      </c>
      <c r="P77" s="1713"/>
    </row>
    <row r="78" spans="1:16" s="1715" customFormat="1" ht="15" customHeight="1">
      <c r="A78" s="1765"/>
      <c r="B78" s="1767" t="s">
        <v>626</v>
      </c>
      <c r="C78" s="1766" t="s">
        <v>97</v>
      </c>
      <c r="D78" s="1833">
        <v>1553</v>
      </c>
      <c r="E78" s="1760"/>
      <c r="F78" s="1832">
        <v>8</v>
      </c>
      <c r="G78" s="1760">
        <v>46</v>
      </c>
      <c r="H78" s="1759">
        <v>57</v>
      </c>
      <c r="I78" s="1831">
        <v>238</v>
      </c>
      <c r="J78" s="1759">
        <v>28</v>
      </c>
      <c r="K78" s="1758">
        <v>369</v>
      </c>
      <c r="L78" s="1760">
        <v>89</v>
      </c>
      <c r="M78" s="1759">
        <v>789</v>
      </c>
      <c r="N78" s="1755">
        <v>298</v>
      </c>
      <c r="O78" s="1754">
        <v>0.33946642134314625</v>
      </c>
      <c r="P78" s="1713"/>
    </row>
    <row r="79" spans="1:16" s="1715" customFormat="1" ht="15" customHeight="1">
      <c r="A79" s="1765"/>
      <c r="B79" s="1767" t="s">
        <v>627</v>
      </c>
      <c r="C79" s="1766" t="s">
        <v>98</v>
      </c>
      <c r="D79" s="1833">
        <v>1631</v>
      </c>
      <c r="E79" s="1760"/>
      <c r="F79" s="1832">
        <v>20</v>
      </c>
      <c r="G79" s="1760">
        <v>22</v>
      </c>
      <c r="H79" s="1759">
        <v>33</v>
      </c>
      <c r="I79" s="1831">
        <v>268</v>
      </c>
      <c r="J79" s="1759">
        <v>6</v>
      </c>
      <c r="K79" s="1758">
        <v>329</v>
      </c>
      <c r="L79" s="1760">
        <v>287</v>
      </c>
      <c r="M79" s="1759">
        <v>732</v>
      </c>
      <c r="N79" s="1755">
        <v>263</v>
      </c>
      <c r="O79" s="1754">
        <v>0.33065326633165831</v>
      </c>
      <c r="P79" s="1713"/>
    </row>
    <row r="80" spans="1:16" s="1715" customFormat="1" ht="15" customHeight="1">
      <c r="A80" s="1765"/>
      <c r="B80" s="1767" t="s">
        <v>748</v>
      </c>
      <c r="C80" s="1766" t="s">
        <v>99</v>
      </c>
      <c r="D80" s="1833">
        <v>925</v>
      </c>
      <c r="E80" s="1760"/>
      <c r="F80" s="1832">
        <v>18</v>
      </c>
      <c r="G80" s="1760">
        <v>9</v>
      </c>
      <c r="H80" s="1759">
        <v>22</v>
      </c>
      <c r="I80" s="1831">
        <v>98</v>
      </c>
      <c r="J80" s="1759">
        <v>10</v>
      </c>
      <c r="K80" s="1758">
        <v>139</v>
      </c>
      <c r="L80" s="1760">
        <v>0</v>
      </c>
      <c r="M80" s="1759">
        <v>550</v>
      </c>
      <c r="N80" s="1755">
        <v>218</v>
      </c>
      <c r="O80" s="1754">
        <v>0.18098958333333334</v>
      </c>
      <c r="P80" s="1713"/>
    </row>
    <row r="81" spans="1:16" s="1715" customFormat="1" ht="15" customHeight="1">
      <c r="A81" s="1765"/>
      <c r="B81" s="1767" t="s">
        <v>749</v>
      </c>
      <c r="C81" s="1766" t="s">
        <v>100</v>
      </c>
      <c r="D81" s="1833">
        <v>952</v>
      </c>
      <c r="E81" s="1760"/>
      <c r="F81" s="1832">
        <v>14</v>
      </c>
      <c r="G81" s="1760">
        <v>26</v>
      </c>
      <c r="H81" s="1759">
        <v>30</v>
      </c>
      <c r="I81" s="1831">
        <v>173</v>
      </c>
      <c r="J81" s="1759">
        <v>10</v>
      </c>
      <c r="K81" s="1758">
        <v>239</v>
      </c>
      <c r="L81" s="1760">
        <v>0</v>
      </c>
      <c r="M81" s="1759">
        <v>514</v>
      </c>
      <c r="N81" s="1755">
        <v>185</v>
      </c>
      <c r="O81" s="1754">
        <v>0.34191702432045779</v>
      </c>
      <c r="P81" s="1713"/>
    </row>
    <row r="82" spans="1:16" s="1715" customFormat="1" ht="15" customHeight="1">
      <c r="A82" s="1765"/>
      <c r="B82" s="1767" t="s">
        <v>750</v>
      </c>
      <c r="C82" s="1766" t="s">
        <v>101</v>
      </c>
      <c r="D82" s="1833">
        <v>682</v>
      </c>
      <c r="E82" s="1760"/>
      <c r="F82" s="1832">
        <v>6</v>
      </c>
      <c r="G82" s="1760">
        <v>21</v>
      </c>
      <c r="H82" s="1759">
        <v>23</v>
      </c>
      <c r="I82" s="1831">
        <v>120</v>
      </c>
      <c r="J82" s="1759">
        <v>10</v>
      </c>
      <c r="K82" s="1758">
        <v>174</v>
      </c>
      <c r="L82" s="1760">
        <v>0</v>
      </c>
      <c r="M82" s="1759">
        <v>357</v>
      </c>
      <c r="N82" s="1755">
        <v>145</v>
      </c>
      <c r="O82" s="1754">
        <v>0.34661354581673309</v>
      </c>
      <c r="P82" s="1713"/>
    </row>
    <row r="83" spans="1:16" s="1715" customFormat="1" ht="15" customHeight="1">
      <c r="A83" s="1765"/>
      <c r="B83" s="1764" t="s">
        <v>751</v>
      </c>
      <c r="C83" s="1763" t="s">
        <v>102</v>
      </c>
      <c r="D83" s="1833">
        <v>554</v>
      </c>
      <c r="E83" s="1760"/>
      <c r="F83" s="1832">
        <v>8</v>
      </c>
      <c r="G83" s="1760">
        <v>13</v>
      </c>
      <c r="H83" s="1759">
        <v>14</v>
      </c>
      <c r="I83" s="1831">
        <v>114</v>
      </c>
      <c r="J83" s="1759">
        <v>4</v>
      </c>
      <c r="K83" s="1758">
        <v>145</v>
      </c>
      <c r="L83" s="1760">
        <v>0</v>
      </c>
      <c r="M83" s="1759">
        <v>286</v>
      </c>
      <c r="N83" s="1755">
        <v>115</v>
      </c>
      <c r="O83" s="1754">
        <v>0.36159600997506236</v>
      </c>
      <c r="P83" s="1713"/>
    </row>
    <row r="84" spans="1:16" s="1715" customFormat="1" ht="15" customHeight="1">
      <c r="A84" s="1830"/>
      <c r="B84" s="1829"/>
      <c r="C84" s="1828" t="s">
        <v>1490</v>
      </c>
      <c r="D84" s="1827">
        <v>6297</v>
      </c>
      <c r="E84" s="1823">
        <v>0</v>
      </c>
      <c r="F84" s="1826">
        <v>74</v>
      </c>
      <c r="G84" s="1823">
        <v>137</v>
      </c>
      <c r="H84" s="1824">
        <v>179</v>
      </c>
      <c r="I84" s="1825">
        <v>1011</v>
      </c>
      <c r="J84" s="1824">
        <v>68</v>
      </c>
      <c r="K84" s="1821">
        <v>1395</v>
      </c>
      <c r="L84" s="1823">
        <v>376</v>
      </c>
      <c r="M84" s="1822">
        <v>3228</v>
      </c>
      <c r="N84" s="1821">
        <v>1224</v>
      </c>
      <c r="O84" s="1820">
        <v>0.31334231805929919</v>
      </c>
      <c r="P84" s="1713"/>
    </row>
    <row r="85" spans="1:16" s="1715" customFormat="1" ht="15" customHeight="1">
      <c r="A85" s="1753"/>
      <c r="B85" s="1752"/>
      <c r="C85" s="1751" t="s">
        <v>103</v>
      </c>
      <c r="D85" s="1819">
        <v>37604</v>
      </c>
      <c r="E85" s="1816">
        <v>0</v>
      </c>
      <c r="F85" s="1748">
        <v>984</v>
      </c>
      <c r="G85" s="1816">
        <v>825</v>
      </c>
      <c r="H85" s="1817">
        <v>1115</v>
      </c>
      <c r="I85" s="1818">
        <v>4752</v>
      </c>
      <c r="J85" s="1817">
        <v>606</v>
      </c>
      <c r="K85" s="1748">
        <v>7298</v>
      </c>
      <c r="L85" s="1816">
        <v>4424</v>
      </c>
      <c r="M85" s="1815">
        <v>16911</v>
      </c>
      <c r="N85" s="1748">
        <v>7987</v>
      </c>
      <c r="O85" s="1744">
        <v>0.29311591292473294</v>
      </c>
      <c r="P85" s="1713"/>
    </row>
    <row r="86" spans="1:16" s="1731" customFormat="1" ht="15" customHeight="1">
      <c r="A86" s="1743"/>
      <c r="B86" s="1742" t="s">
        <v>680</v>
      </c>
      <c r="C86" s="1741" t="s">
        <v>1489</v>
      </c>
      <c r="D86" s="1814">
        <v>1503</v>
      </c>
      <c r="E86" s="1811"/>
      <c r="F86" s="1739">
        <v>382</v>
      </c>
      <c r="G86" s="1738"/>
      <c r="H86" s="1813"/>
      <c r="I86" s="1812">
        <v>23</v>
      </c>
      <c r="J86" s="1737">
        <v>2</v>
      </c>
      <c r="K86" s="1736">
        <v>25</v>
      </c>
      <c r="L86" s="1811"/>
      <c r="M86" s="1810">
        <v>481</v>
      </c>
      <c r="N86" s="1733">
        <v>615</v>
      </c>
      <c r="O86" s="1732">
        <v>2.281021897810219E-2</v>
      </c>
      <c r="P86" s="1809"/>
    </row>
    <row r="87" spans="1:16" s="1715" customFormat="1" ht="15" customHeight="1" thickBot="1">
      <c r="A87" s="1730"/>
      <c r="B87" s="1729"/>
      <c r="C87" s="1728" t="s">
        <v>104</v>
      </c>
      <c r="D87" s="1808">
        <v>82547</v>
      </c>
      <c r="E87" s="1725">
        <v>1030</v>
      </c>
      <c r="F87" s="1723">
        <v>2617</v>
      </c>
      <c r="G87" s="1726">
        <v>2141</v>
      </c>
      <c r="H87" s="1726">
        <v>3182</v>
      </c>
      <c r="I87" s="1807">
        <v>7364</v>
      </c>
      <c r="J87" s="1724">
        <v>2773</v>
      </c>
      <c r="K87" s="1723">
        <v>15460</v>
      </c>
      <c r="L87" s="1725">
        <v>13087</v>
      </c>
      <c r="M87" s="1724">
        <v>34412</v>
      </c>
      <c r="N87" s="1723">
        <v>15941</v>
      </c>
      <c r="O87" s="1722">
        <v>0.32748793517764579</v>
      </c>
      <c r="P87" s="1713"/>
    </row>
    <row r="88" spans="1:16" s="1715" customFormat="1" ht="15" hidden="1" customHeight="1">
      <c r="A88" s="1716" t="s">
        <v>1473</v>
      </c>
      <c r="B88" s="1720"/>
      <c r="C88" s="1721"/>
      <c r="D88" s="1721"/>
      <c r="E88" s="1721"/>
      <c r="F88" s="1721"/>
      <c r="G88" s="1720"/>
      <c r="H88" s="1720"/>
      <c r="I88" s="1720"/>
      <c r="J88" s="317"/>
      <c r="K88" s="317"/>
      <c r="L88" s="317"/>
      <c r="M88" s="317"/>
      <c r="N88" s="1719"/>
      <c r="O88" s="1718"/>
      <c r="P88" s="1713"/>
    </row>
    <row r="89" spans="1:16" s="1715" customFormat="1" ht="15" customHeight="1">
      <c r="A89" s="1716" t="s">
        <v>1394</v>
      </c>
      <c r="B89" s="1720"/>
      <c r="C89" s="1721"/>
      <c r="D89" s="1721"/>
      <c r="E89" s="1721"/>
      <c r="F89" s="1721"/>
      <c r="G89" s="1720"/>
      <c r="H89" s="1720"/>
      <c r="I89" s="1720"/>
      <c r="J89" s="317"/>
      <c r="K89" s="317"/>
      <c r="L89" s="317"/>
      <c r="M89" s="317"/>
      <c r="N89" s="1719"/>
      <c r="O89" s="1718"/>
      <c r="P89" s="1713"/>
    </row>
    <row r="90" spans="1:16" s="1715" customFormat="1" ht="15" customHeight="1">
      <c r="A90" s="1716" t="s">
        <v>1472</v>
      </c>
      <c r="B90" s="1720"/>
      <c r="C90" s="1721"/>
      <c r="D90" s="1721"/>
      <c r="E90" s="1721"/>
      <c r="F90" s="1721"/>
      <c r="G90" s="1720"/>
      <c r="H90" s="1720"/>
      <c r="I90" s="1720"/>
      <c r="J90" s="317"/>
      <c r="K90" s="1806"/>
      <c r="L90" s="317"/>
      <c r="M90" s="317"/>
      <c r="N90" s="1719"/>
      <c r="O90" s="1718"/>
      <c r="P90" s="1713"/>
    </row>
    <row r="91" spans="1:16" s="1715" customFormat="1" ht="15" customHeight="1">
      <c r="A91" s="1716" t="s">
        <v>1488</v>
      </c>
      <c r="B91" s="1720"/>
      <c r="C91" s="1721"/>
      <c r="D91" s="1721"/>
      <c r="E91" s="1721"/>
      <c r="F91" s="1721"/>
      <c r="G91" s="1720"/>
      <c r="H91" s="1720"/>
      <c r="I91" s="1720"/>
      <c r="J91" s="317"/>
      <c r="K91" s="317"/>
      <c r="L91" s="317"/>
      <c r="M91" s="317"/>
      <c r="N91" s="1719"/>
      <c r="O91" s="1718"/>
      <c r="P91" s="1713"/>
    </row>
    <row r="92" spans="1:16" s="1715" customFormat="1" ht="15" customHeight="1">
      <c r="A92" s="1715" t="s">
        <v>1487</v>
      </c>
      <c r="B92" s="1720"/>
      <c r="C92" s="1721"/>
      <c r="D92" s="1721"/>
      <c r="E92" s="1721"/>
      <c r="F92" s="1721"/>
      <c r="G92" s="1720"/>
      <c r="H92" s="1720"/>
      <c r="I92" s="1720"/>
      <c r="J92" s="317"/>
      <c r="K92" s="317"/>
      <c r="L92" s="317"/>
      <c r="M92" s="317"/>
      <c r="N92" s="1719"/>
      <c r="O92" s="1718"/>
      <c r="P92" s="1713"/>
    </row>
    <row r="93" spans="1:16" s="1715" customFormat="1" ht="15" customHeight="1">
      <c r="A93" s="1716"/>
      <c r="G93" s="1712"/>
      <c r="H93" s="1712"/>
      <c r="I93" s="1712"/>
      <c r="J93" s="1712"/>
      <c r="K93" s="1712"/>
      <c r="L93" s="1712"/>
      <c r="M93" s="1717"/>
      <c r="N93" s="1713"/>
      <c r="O93" s="1713"/>
      <c r="P93" s="1713"/>
    </row>
    <row r="94" spans="1:16" ht="15" customHeight="1">
      <c r="A94" s="1716"/>
      <c r="B94" s="1715"/>
      <c r="C94" s="1715"/>
      <c r="D94" s="1715"/>
      <c r="E94" s="1715"/>
      <c r="F94" s="1715"/>
      <c r="O94" s="1713"/>
      <c r="P94" s="1713"/>
    </row>
    <row r="95" spans="1:16" ht="15" customHeight="1">
      <c r="C95" s="1805"/>
      <c r="O95" s="1713"/>
      <c r="P95" s="1713"/>
    </row>
    <row r="96" spans="1:16" ht="15" customHeight="1">
      <c r="F96" s="1805"/>
      <c r="O96" s="1713"/>
      <c r="P96" s="1713"/>
    </row>
    <row r="97" spans="3:16" ht="15" customHeight="1">
      <c r="C97" s="1805"/>
      <c r="O97" s="1713"/>
      <c r="P97" s="1713"/>
    </row>
    <row r="98" spans="3:16" ht="15" customHeight="1">
      <c r="O98" s="1713"/>
      <c r="P98" s="1713"/>
    </row>
    <row r="99" spans="3:16" ht="15" customHeight="1">
      <c r="C99" s="1805"/>
      <c r="O99" s="1713"/>
      <c r="P99" s="1713"/>
    </row>
    <row r="100" spans="3:16" ht="15" customHeight="1">
      <c r="O100" s="1713"/>
      <c r="P100" s="1713"/>
    </row>
    <row r="101" spans="3:16" ht="15" customHeight="1">
      <c r="O101" s="1713"/>
      <c r="P101" s="1713"/>
    </row>
    <row r="102" spans="3:16" ht="15" customHeight="1">
      <c r="O102" s="1713"/>
      <c r="P102" s="1713"/>
    </row>
    <row r="103" spans="3:16" ht="15" customHeight="1">
      <c r="O103" s="1713"/>
      <c r="P103" s="1713"/>
    </row>
    <row r="104" spans="3:16" ht="15" customHeight="1">
      <c r="O104" s="1713"/>
      <c r="P104" s="1713"/>
    </row>
    <row r="105" spans="3:16" ht="15" customHeight="1">
      <c r="O105" s="1713"/>
      <c r="P105" s="1713"/>
    </row>
    <row r="106" spans="3:16" ht="15" customHeight="1">
      <c r="O106" s="1713"/>
      <c r="P106" s="1713"/>
    </row>
    <row r="107" spans="3:16" ht="15" customHeight="1">
      <c r="O107" s="1713"/>
      <c r="P107" s="1713"/>
    </row>
    <row r="108" spans="3:16" ht="15" customHeight="1">
      <c r="O108" s="1713"/>
      <c r="P108" s="1713"/>
    </row>
    <row r="109" spans="3:16" ht="15" customHeight="1">
      <c r="O109" s="1715"/>
      <c r="P109" s="1713"/>
    </row>
    <row r="110" spans="3:16" ht="15" customHeight="1">
      <c r="O110" s="1715"/>
      <c r="P110" s="1713"/>
    </row>
    <row r="111" spans="3:16" ht="15" customHeight="1">
      <c r="P111" s="1713"/>
    </row>
    <row r="112" spans="3:16" ht="15" customHeight="1">
      <c r="P112" s="1713"/>
    </row>
    <row r="113" spans="16:16" s="1712" customFormat="1" ht="15" customHeight="1">
      <c r="P113" s="1713"/>
    </row>
    <row r="114" spans="16:16" s="1712" customFormat="1" ht="15" customHeight="1">
      <c r="P114" s="1713"/>
    </row>
    <row r="115" spans="16:16" s="1712" customFormat="1" ht="15" customHeight="1">
      <c r="P115" s="1715"/>
    </row>
    <row r="116" spans="16:16" s="1712" customFormat="1" ht="15" customHeight="1">
      <c r="P116" s="1715"/>
    </row>
    <row r="117" spans="16:16" s="1712" customFormat="1" ht="15" customHeight="1"/>
    <row r="118" spans="16:16" s="1712" customFormat="1" ht="15" customHeight="1"/>
    <row r="119" spans="16:16" s="1712" customFormat="1" ht="15" customHeight="1"/>
    <row r="120" spans="16:16" s="1712" customFormat="1" ht="15" customHeight="1"/>
    <row r="121" spans="16:16" s="1712" customFormat="1" ht="15" customHeight="1"/>
    <row r="122" spans="16:16" s="1712" customFormat="1" ht="15" customHeight="1"/>
    <row r="123" spans="16:16" s="1712" customFormat="1" ht="15" customHeight="1"/>
    <row r="124" spans="16:16" s="1712" customFormat="1" ht="15" customHeight="1"/>
    <row r="125" spans="16:16" s="1712" customFormat="1" ht="15" customHeight="1"/>
    <row r="126" spans="16:16" s="1712" customFormat="1" ht="15" customHeight="1"/>
  </sheetData>
  <mergeCells count="3">
    <mergeCell ref="A3:O3"/>
    <mergeCell ref="A4:O4"/>
    <mergeCell ref="A5:O5"/>
  </mergeCells>
  <printOptions horizontalCentered="1" verticalCentered="1"/>
  <pageMargins left="0.59055118110236227" right="0.59055118110236227" top="0.78740157480314965" bottom="0.55118110236220474" header="0.55118110236220474" footer="0.55118110236220474"/>
  <pageSetup paperSize="9" scale="50" orientation="portrait" r:id="rId1"/>
  <headerFooter alignWithMargins="0">
    <oddHeader>&amp;L&amp;"Arial,Gras"&amp;12DGRH A1-1&amp;Rjuin 2013</oddHeader>
    <oddFooter>&amp;R&amp;P</oddFooter>
  </headerFooter>
  <legacyDrawing r:id="rId2"/>
</worksheet>
</file>

<file path=xl/worksheets/sheet8.xml><?xml version="1.0" encoding="utf-8"?>
<worksheet xmlns="http://schemas.openxmlformats.org/spreadsheetml/2006/main" xmlns:r="http://schemas.openxmlformats.org/officeDocument/2006/relationships">
  <sheetPr codeName="Feuil24"/>
  <dimension ref="B1:I802"/>
  <sheetViews>
    <sheetView showZeros="0" topLeftCell="A2" workbookViewId="0">
      <selection activeCell="F25" sqref="F25"/>
    </sheetView>
  </sheetViews>
  <sheetFormatPr baseColWidth="10" defaultColWidth="10.28515625" defaultRowHeight="12.75"/>
  <cols>
    <col min="1" max="16384" width="10.28515625" style="430"/>
  </cols>
  <sheetData>
    <row r="1" spans="2:8" ht="18" customHeight="1">
      <c r="B1" s="429"/>
      <c r="C1" s="429"/>
      <c r="D1" s="429"/>
    </row>
    <row r="2" spans="2:8">
      <c r="B2" s="431"/>
      <c r="C2" s="431"/>
      <c r="D2" s="431"/>
    </row>
    <row r="3" spans="2:8">
      <c r="B3" s="431"/>
      <c r="C3" s="431"/>
      <c r="D3" s="431"/>
    </row>
    <row r="4" spans="2:8">
      <c r="B4" s="431"/>
      <c r="C4" s="431"/>
      <c r="D4" s="431"/>
    </row>
    <row r="5" spans="2:8">
      <c r="B5" s="431"/>
      <c r="C5" s="431"/>
      <c r="D5" s="431"/>
      <c r="G5" s="431"/>
      <c r="H5" s="431"/>
    </row>
    <row r="6" spans="2:8">
      <c r="B6" s="431"/>
      <c r="C6" s="431"/>
      <c r="D6" s="431"/>
    </row>
    <row r="7" spans="2:8">
      <c r="B7" s="431"/>
      <c r="C7" s="431"/>
      <c r="D7" s="431"/>
    </row>
    <row r="8" spans="2:8">
      <c r="B8" s="431"/>
      <c r="C8" s="431"/>
      <c r="D8" s="431"/>
    </row>
    <row r="9" spans="2:8">
      <c r="B9" s="431"/>
      <c r="C9" s="431"/>
      <c r="D9" s="431"/>
    </row>
    <row r="10" spans="2:8">
      <c r="B10" s="431"/>
      <c r="C10" s="431"/>
      <c r="D10" s="431"/>
    </row>
    <row r="11" spans="2:8">
      <c r="B11" s="431"/>
      <c r="C11" s="431"/>
      <c r="D11" s="431"/>
    </row>
    <row r="12" spans="2:8">
      <c r="B12" s="431"/>
      <c r="C12" s="431"/>
      <c r="D12" s="431"/>
    </row>
    <row r="13" spans="2:8">
      <c r="B13" s="431"/>
      <c r="C13" s="431"/>
      <c r="D13" s="431"/>
    </row>
    <row r="14" spans="2:8">
      <c r="B14" s="431"/>
      <c r="C14" s="431"/>
      <c r="D14" s="431"/>
    </row>
    <row r="15" spans="2:8">
      <c r="B15" s="431"/>
      <c r="C15" s="431"/>
      <c r="D15" s="431"/>
    </row>
    <row r="16" spans="2:8">
      <c r="B16" s="431"/>
      <c r="C16" s="431"/>
      <c r="D16" s="431"/>
    </row>
    <row r="17" spans="2:9">
      <c r="B17" s="431"/>
      <c r="C17" s="431"/>
      <c r="D17" s="431"/>
    </row>
    <row r="18" spans="2:9">
      <c r="B18" s="431"/>
      <c r="C18" s="431"/>
      <c r="D18" s="431"/>
    </row>
    <row r="19" spans="2:9">
      <c r="B19" s="431"/>
      <c r="C19" s="431"/>
      <c r="D19" s="431"/>
    </row>
    <row r="20" spans="2:9">
      <c r="B20" s="431"/>
      <c r="C20" s="431"/>
      <c r="D20" s="431"/>
    </row>
    <row r="21" spans="2:9">
      <c r="B21" s="431"/>
      <c r="C21" s="431"/>
      <c r="D21" s="431"/>
    </row>
    <row r="22" spans="2:9">
      <c r="B22" s="431"/>
      <c r="C22" s="431"/>
      <c r="D22" s="431"/>
    </row>
    <row r="23" spans="2:9">
      <c r="B23" s="431"/>
      <c r="C23" s="431"/>
      <c r="D23" s="431"/>
    </row>
    <row r="24" spans="2:9">
      <c r="B24" s="431"/>
      <c r="C24" s="431"/>
      <c r="D24" s="431"/>
    </row>
    <row r="25" spans="2:9">
      <c r="B25" s="431"/>
      <c r="C25" s="431"/>
      <c r="D25" s="431"/>
    </row>
    <row r="26" spans="2:9" ht="13.5" thickBot="1">
      <c r="B26" s="431"/>
      <c r="C26" s="431"/>
      <c r="D26" s="431"/>
    </row>
    <row r="27" spans="2:9" ht="26.25" customHeight="1" thickTop="1">
      <c r="B27" s="1880"/>
      <c r="C27" s="1869"/>
      <c r="D27" s="1869"/>
      <c r="E27" s="1881"/>
      <c r="F27" s="1881"/>
      <c r="G27" s="1881"/>
      <c r="H27" s="1881"/>
      <c r="I27" s="1882"/>
    </row>
    <row r="28" spans="2:9" ht="19.5" customHeight="1">
      <c r="B28" s="432"/>
      <c r="C28" s="433" t="s">
        <v>805</v>
      </c>
      <c r="D28" s="433"/>
      <c r="E28" s="433"/>
      <c r="F28" s="433"/>
      <c r="G28" s="433"/>
      <c r="H28" s="433"/>
      <c r="I28" s="434"/>
    </row>
    <row r="29" spans="2:9" ht="19.5" customHeight="1" thickBot="1">
      <c r="B29" s="1883"/>
      <c r="C29" s="1884"/>
      <c r="D29" s="1884"/>
      <c r="E29" s="1885"/>
      <c r="F29" s="1885"/>
      <c r="G29" s="1885"/>
      <c r="H29" s="1885"/>
      <c r="I29" s="1886"/>
    </row>
    <row r="30" spans="2:9" ht="13.5" thickTop="1">
      <c r="B30" s="435"/>
      <c r="C30" s="435"/>
      <c r="D30" s="435"/>
    </row>
    <row r="31" spans="2:9">
      <c r="B31" s="435"/>
      <c r="C31" s="435"/>
      <c r="D31" s="435"/>
    </row>
    <row r="32" spans="2:9">
      <c r="B32" s="431"/>
      <c r="C32" s="431"/>
      <c r="D32" s="431"/>
    </row>
    <row r="33" spans="2:9" ht="15.75">
      <c r="B33" s="436" t="str">
        <f>'fiche technique'!A1</f>
        <v xml:space="preserve">Année universitaire 2012-2013 </v>
      </c>
      <c r="C33" s="437"/>
      <c r="D33" s="437"/>
      <c r="E33" s="438"/>
      <c r="F33" s="438"/>
      <c r="G33" s="438"/>
      <c r="H33" s="438"/>
      <c r="I33" s="438"/>
    </row>
    <row r="34" spans="2:9">
      <c r="B34" s="431"/>
      <c r="C34" s="431"/>
      <c r="D34" s="431"/>
    </row>
    <row r="35" spans="2:9">
      <c r="B35" s="431"/>
      <c r="C35" s="431"/>
      <c r="D35" s="431"/>
    </row>
    <row r="36" spans="2:9" ht="15.75">
      <c r="B36" s="431"/>
      <c r="C36" s="431"/>
      <c r="D36" s="431"/>
      <c r="E36" s="439"/>
    </row>
    <row r="37" spans="2:9">
      <c r="B37" s="431"/>
      <c r="C37" s="440"/>
      <c r="D37" s="431"/>
    </row>
    <row r="38" spans="2:9">
      <c r="B38" s="431"/>
      <c r="C38" s="440"/>
      <c r="D38" s="431"/>
    </row>
    <row r="39" spans="2:9">
      <c r="B39" s="431"/>
      <c r="C39" s="441"/>
      <c r="D39" s="431"/>
    </row>
    <row r="40" spans="2:9">
      <c r="B40" s="431"/>
      <c r="C40" s="441"/>
      <c r="D40" s="431"/>
    </row>
    <row r="41" spans="2:9">
      <c r="B41" s="431"/>
      <c r="C41" s="442"/>
      <c r="D41" s="431"/>
    </row>
    <row r="42" spans="2:9">
      <c r="B42" s="431"/>
      <c r="C42" s="443"/>
      <c r="D42" s="443"/>
      <c r="E42" s="444"/>
      <c r="F42" s="444"/>
      <c r="G42" s="444"/>
      <c r="H42" s="444"/>
      <c r="I42" s="444"/>
    </row>
    <row r="43" spans="2:9">
      <c r="B43" s="431"/>
      <c r="C43" s="431"/>
      <c r="D43" s="431"/>
    </row>
    <row r="44" spans="2:9">
      <c r="B44" s="431"/>
      <c r="C44" s="431"/>
      <c r="D44" s="431"/>
    </row>
    <row r="45" spans="2:9">
      <c r="B45" s="431"/>
      <c r="C45" s="431"/>
      <c r="D45" s="431"/>
    </row>
    <row r="46" spans="2:9">
      <c r="B46" s="431"/>
      <c r="C46" s="431"/>
      <c r="D46" s="431"/>
    </row>
    <row r="47" spans="2:9">
      <c r="B47" s="431"/>
      <c r="C47" s="431"/>
      <c r="D47" s="431"/>
    </row>
    <row r="48" spans="2:9">
      <c r="B48" s="431"/>
      <c r="C48" s="431"/>
      <c r="D48" s="431"/>
    </row>
    <row r="49" spans="2:9">
      <c r="B49" s="431"/>
      <c r="C49" s="431"/>
      <c r="D49" s="431"/>
    </row>
    <row r="50" spans="2:9">
      <c r="B50" s="431"/>
      <c r="C50" s="431"/>
      <c r="D50" s="431"/>
    </row>
    <row r="51" spans="2:9">
      <c r="B51" s="431"/>
      <c r="C51" s="431"/>
      <c r="D51" s="431"/>
    </row>
    <row r="52" spans="2:9">
      <c r="B52" s="431"/>
      <c r="C52" s="431"/>
      <c r="D52" s="431"/>
      <c r="F52" s="1873"/>
      <c r="G52" s="1873"/>
      <c r="H52" s="1873"/>
    </row>
    <row r="53" spans="2:9" ht="16.5" customHeight="1">
      <c r="B53" s="431"/>
      <c r="C53" s="445" t="s">
        <v>798</v>
      </c>
      <c r="D53" s="446"/>
      <c r="E53" s="437"/>
      <c r="F53" s="437"/>
      <c r="G53" s="438"/>
      <c r="H53" s="438"/>
      <c r="I53" s="446"/>
    </row>
    <row r="54" spans="2:9" ht="16.5" customHeight="1">
      <c r="B54" s="431"/>
      <c r="C54" s="446" t="s">
        <v>799</v>
      </c>
      <c r="D54" s="446"/>
      <c r="E54" s="437"/>
      <c r="F54" s="437"/>
      <c r="G54" s="438"/>
      <c r="H54" s="438"/>
      <c r="I54" s="446"/>
    </row>
    <row r="55" spans="2:9" ht="16.5" customHeight="1">
      <c r="B55" s="431"/>
      <c r="C55" s="445" t="s">
        <v>800</v>
      </c>
      <c r="D55" s="446"/>
      <c r="E55" s="437"/>
      <c r="F55" s="437"/>
      <c r="G55" s="438"/>
      <c r="H55" s="438"/>
      <c r="I55" s="446"/>
    </row>
    <row r="56" spans="2:9">
      <c r="B56" s="431"/>
      <c r="C56" s="1465" t="s">
        <v>1143</v>
      </c>
      <c r="D56" s="446"/>
      <c r="E56" s="437"/>
      <c r="F56" s="437"/>
      <c r="G56" s="438"/>
      <c r="H56" s="438"/>
      <c r="I56" s="446"/>
    </row>
    <row r="57" spans="2:9">
      <c r="B57" s="431"/>
      <c r="C57" s="447" t="s">
        <v>801</v>
      </c>
      <c r="D57" s="446"/>
      <c r="E57" s="446"/>
      <c r="F57" s="446"/>
      <c r="G57" s="446"/>
      <c r="H57" s="446"/>
      <c r="I57" s="446"/>
    </row>
    <row r="58" spans="2:9">
      <c r="B58" s="431"/>
      <c r="C58" s="448"/>
      <c r="D58" s="448"/>
    </row>
    <row r="59" spans="2:9">
      <c r="B59" s="449" t="s">
        <v>802</v>
      </c>
      <c r="C59" s="448"/>
      <c r="D59" s="448"/>
      <c r="I59" s="450" t="str">
        <f>'fiche technique'!A2</f>
        <v>juin 2013</v>
      </c>
    </row>
    <row r="60" spans="2:9">
      <c r="B60" s="448"/>
      <c r="C60" s="448"/>
      <c r="D60" s="448"/>
    </row>
    <row r="61" spans="2:9">
      <c r="B61" s="431"/>
      <c r="C61" s="448"/>
      <c r="D61" s="448"/>
    </row>
    <row r="62" spans="2:9">
      <c r="B62" s="448"/>
      <c r="C62" s="448"/>
      <c r="D62" s="448"/>
    </row>
    <row r="63" spans="2:9">
      <c r="B63" s="448"/>
      <c r="C63" s="448"/>
      <c r="D63" s="448"/>
    </row>
    <row r="64" spans="2:9">
      <c r="B64" s="448"/>
      <c r="C64" s="448"/>
      <c r="D64" s="448"/>
    </row>
    <row r="65" spans="2:4">
      <c r="B65" s="448"/>
      <c r="C65" s="448"/>
      <c r="D65" s="448"/>
    </row>
    <row r="66" spans="2:4">
      <c r="B66" s="448"/>
      <c r="C66" s="448"/>
      <c r="D66" s="448"/>
    </row>
    <row r="67" spans="2:4">
      <c r="B67" s="448"/>
      <c r="C67" s="448"/>
      <c r="D67" s="448"/>
    </row>
    <row r="68" spans="2:4">
      <c r="B68" s="448"/>
      <c r="C68" s="448"/>
      <c r="D68" s="448"/>
    </row>
    <row r="69" spans="2:4">
      <c r="B69" s="448"/>
      <c r="C69" s="448"/>
      <c r="D69" s="448"/>
    </row>
    <row r="70" spans="2:4">
      <c r="B70" s="448"/>
      <c r="C70" s="448"/>
      <c r="D70" s="448"/>
    </row>
    <row r="71" spans="2:4">
      <c r="B71" s="448"/>
      <c r="C71" s="448"/>
      <c r="D71" s="448"/>
    </row>
    <row r="72" spans="2:4">
      <c r="B72" s="448"/>
      <c r="C72" s="448"/>
      <c r="D72" s="448"/>
    </row>
    <row r="73" spans="2:4">
      <c r="B73" s="448"/>
      <c r="C73" s="448"/>
      <c r="D73" s="448"/>
    </row>
    <row r="74" spans="2:4">
      <c r="B74" s="448"/>
      <c r="C74" s="448"/>
      <c r="D74" s="448"/>
    </row>
    <row r="75" spans="2:4">
      <c r="B75" s="448"/>
      <c r="C75" s="448"/>
      <c r="D75" s="448"/>
    </row>
    <row r="76" spans="2:4">
      <c r="B76" s="448"/>
      <c r="C76" s="448"/>
      <c r="D76" s="448"/>
    </row>
    <row r="77" spans="2:4">
      <c r="B77" s="448"/>
      <c r="C77" s="448"/>
      <c r="D77" s="448"/>
    </row>
    <row r="78" spans="2:4">
      <c r="B78" s="448"/>
      <c r="C78" s="448"/>
      <c r="D78" s="448"/>
    </row>
    <row r="79" spans="2:4">
      <c r="B79" s="448"/>
      <c r="C79" s="448"/>
      <c r="D79" s="448"/>
    </row>
    <row r="80" spans="2:4">
      <c r="B80" s="448"/>
      <c r="C80" s="448"/>
      <c r="D80" s="448"/>
    </row>
    <row r="81" spans="2:4">
      <c r="B81" s="448"/>
      <c r="C81" s="448"/>
      <c r="D81" s="448"/>
    </row>
    <row r="82" spans="2:4">
      <c r="B82" s="448"/>
      <c r="C82" s="448"/>
      <c r="D82" s="448"/>
    </row>
    <row r="83" spans="2:4">
      <c r="B83" s="448"/>
      <c r="C83" s="448"/>
      <c r="D83" s="448"/>
    </row>
    <row r="84" spans="2:4">
      <c r="B84" s="448"/>
      <c r="C84" s="448"/>
      <c r="D84" s="448"/>
    </row>
    <row r="85" spans="2:4">
      <c r="B85" s="448"/>
      <c r="C85" s="448"/>
      <c r="D85" s="448"/>
    </row>
    <row r="86" spans="2:4">
      <c r="B86" s="448"/>
      <c r="C86" s="448"/>
      <c r="D86" s="448"/>
    </row>
    <row r="87" spans="2:4">
      <c r="B87" s="448"/>
      <c r="C87" s="448"/>
      <c r="D87" s="448"/>
    </row>
    <row r="88" spans="2:4">
      <c r="B88" s="448"/>
      <c r="C88" s="448"/>
      <c r="D88" s="448"/>
    </row>
    <row r="89" spans="2:4">
      <c r="B89" s="448"/>
      <c r="C89" s="448"/>
      <c r="D89" s="448"/>
    </row>
    <row r="90" spans="2:4">
      <c r="B90" s="448"/>
      <c r="C90" s="448"/>
      <c r="D90" s="448"/>
    </row>
    <row r="91" spans="2:4">
      <c r="B91" s="448"/>
      <c r="C91" s="448"/>
      <c r="D91" s="448"/>
    </row>
    <row r="92" spans="2:4">
      <c r="B92" s="448"/>
      <c r="C92" s="448"/>
      <c r="D92" s="448"/>
    </row>
    <row r="93" spans="2:4">
      <c r="B93" s="448"/>
      <c r="C93" s="448"/>
      <c r="D93" s="448"/>
    </row>
    <row r="94" spans="2:4">
      <c r="B94" s="448"/>
      <c r="C94" s="448"/>
      <c r="D94" s="448"/>
    </row>
    <row r="95" spans="2:4">
      <c r="B95" s="448"/>
      <c r="C95" s="448"/>
      <c r="D95" s="448"/>
    </row>
    <row r="96" spans="2:4">
      <c r="B96" s="448"/>
      <c r="C96" s="448"/>
      <c r="D96" s="448"/>
    </row>
    <row r="97" spans="2:4">
      <c r="B97" s="448"/>
      <c r="C97" s="448"/>
      <c r="D97" s="448"/>
    </row>
    <row r="98" spans="2:4">
      <c r="B98" s="448"/>
      <c r="C98" s="448"/>
      <c r="D98" s="448"/>
    </row>
    <row r="99" spans="2:4">
      <c r="B99" s="448"/>
      <c r="C99" s="448"/>
      <c r="D99" s="448"/>
    </row>
    <row r="100" spans="2:4">
      <c r="B100" s="448"/>
      <c r="C100" s="448"/>
      <c r="D100" s="448"/>
    </row>
    <row r="101" spans="2:4">
      <c r="B101" s="448"/>
      <c r="C101" s="448"/>
      <c r="D101" s="448"/>
    </row>
    <row r="102" spans="2:4">
      <c r="B102" s="448"/>
      <c r="C102" s="448"/>
      <c r="D102" s="448"/>
    </row>
    <row r="103" spans="2:4">
      <c r="B103" s="448"/>
      <c r="C103" s="448"/>
      <c r="D103" s="448"/>
    </row>
    <row r="104" spans="2:4">
      <c r="B104" s="448"/>
      <c r="C104" s="448"/>
      <c r="D104" s="448"/>
    </row>
    <row r="105" spans="2:4">
      <c r="B105" s="448"/>
      <c r="C105" s="448"/>
      <c r="D105" s="448"/>
    </row>
    <row r="106" spans="2:4">
      <c r="B106" s="448"/>
      <c r="C106" s="448"/>
      <c r="D106" s="448"/>
    </row>
    <row r="107" spans="2:4">
      <c r="B107" s="448"/>
      <c r="C107" s="448"/>
      <c r="D107" s="448"/>
    </row>
    <row r="108" spans="2:4">
      <c r="B108" s="448"/>
      <c r="C108" s="448"/>
      <c r="D108" s="448"/>
    </row>
    <row r="109" spans="2:4">
      <c r="B109" s="448"/>
      <c r="C109" s="448"/>
      <c r="D109" s="448"/>
    </row>
    <row r="110" spans="2:4">
      <c r="B110" s="448"/>
      <c r="C110" s="448"/>
      <c r="D110" s="448"/>
    </row>
    <row r="111" spans="2:4">
      <c r="B111" s="448"/>
      <c r="C111" s="448"/>
      <c r="D111" s="448"/>
    </row>
    <row r="112" spans="2:4">
      <c r="B112" s="448"/>
      <c r="C112" s="448"/>
      <c r="D112" s="448"/>
    </row>
    <row r="113" spans="2:4">
      <c r="B113" s="448"/>
      <c r="C113" s="448"/>
      <c r="D113" s="448"/>
    </row>
    <row r="114" spans="2:4">
      <c r="B114" s="448"/>
      <c r="C114" s="448"/>
      <c r="D114" s="448"/>
    </row>
    <row r="115" spans="2:4">
      <c r="B115" s="448"/>
      <c r="C115" s="448"/>
      <c r="D115" s="448"/>
    </row>
    <row r="116" spans="2:4">
      <c r="B116" s="448"/>
      <c r="C116" s="448"/>
      <c r="D116" s="448"/>
    </row>
    <row r="117" spans="2:4">
      <c r="B117" s="448"/>
      <c r="C117" s="448"/>
      <c r="D117" s="448"/>
    </row>
    <row r="118" spans="2:4">
      <c r="B118" s="448"/>
      <c r="C118" s="448"/>
      <c r="D118" s="448"/>
    </row>
    <row r="119" spans="2:4">
      <c r="B119" s="448"/>
      <c r="C119" s="448"/>
      <c r="D119" s="448"/>
    </row>
    <row r="120" spans="2:4">
      <c r="B120" s="448"/>
      <c r="C120" s="448"/>
      <c r="D120" s="448"/>
    </row>
    <row r="121" spans="2:4">
      <c r="B121" s="448"/>
      <c r="C121" s="448"/>
      <c r="D121" s="448"/>
    </row>
    <row r="122" spans="2:4">
      <c r="B122" s="448"/>
      <c r="C122" s="448"/>
      <c r="D122" s="448"/>
    </row>
    <row r="123" spans="2:4">
      <c r="B123" s="448"/>
      <c r="C123" s="448"/>
      <c r="D123" s="448"/>
    </row>
    <row r="124" spans="2:4">
      <c r="B124" s="448"/>
      <c r="C124" s="448"/>
      <c r="D124" s="448"/>
    </row>
    <row r="125" spans="2:4">
      <c r="B125" s="448"/>
      <c r="C125" s="448"/>
      <c r="D125" s="448"/>
    </row>
    <row r="126" spans="2:4">
      <c r="B126" s="448"/>
      <c r="C126" s="448"/>
      <c r="D126" s="448"/>
    </row>
    <row r="127" spans="2:4">
      <c r="B127" s="448"/>
      <c r="C127" s="448"/>
      <c r="D127" s="448"/>
    </row>
    <row r="128" spans="2:4">
      <c r="B128" s="448"/>
      <c r="C128" s="448"/>
      <c r="D128" s="448"/>
    </row>
    <row r="129" spans="2:4">
      <c r="B129" s="448"/>
      <c r="C129" s="448"/>
      <c r="D129" s="448"/>
    </row>
    <row r="130" spans="2:4">
      <c r="B130" s="448"/>
      <c r="C130" s="448"/>
      <c r="D130" s="448"/>
    </row>
    <row r="131" spans="2:4">
      <c r="B131" s="448"/>
      <c r="C131" s="448"/>
      <c r="D131" s="448"/>
    </row>
    <row r="132" spans="2:4">
      <c r="B132" s="448"/>
      <c r="C132" s="448"/>
      <c r="D132" s="448"/>
    </row>
    <row r="133" spans="2:4">
      <c r="B133" s="448"/>
      <c r="C133" s="448"/>
      <c r="D133" s="448"/>
    </row>
    <row r="134" spans="2:4">
      <c r="B134" s="448"/>
      <c r="C134" s="448"/>
      <c r="D134" s="448"/>
    </row>
    <row r="135" spans="2:4">
      <c r="B135" s="448"/>
      <c r="C135" s="448"/>
      <c r="D135" s="448"/>
    </row>
    <row r="136" spans="2:4">
      <c r="B136" s="448"/>
      <c r="C136" s="448"/>
      <c r="D136" s="448"/>
    </row>
    <row r="137" spans="2:4">
      <c r="B137" s="448"/>
      <c r="C137" s="448"/>
      <c r="D137" s="448"/>
    </row>
    <row r="138" spans="2:4">
      <c r="B138" s="448"/>
      <c r="C138" s="448"/>
      <c r="D138" s="448"/>
    </row>
    <row r="139" spans="2:4">
      <c r="B139" s="448"/>
      <c r="C139" s="448"/>
      <c r="D139" s="448"/>
    </row>
    <row r="140" spans="2:4">
      <c r="B140" s="448"/>
      <c r="C140" s="448"/>
      <c r="D140" s="448"/>
    </row>
    <row r="141" spans="2:4">
      <c r="B141" s="448"/>
      <c r="C141" s="448"/>
      <c r="D141" s="448"/>
    </row>
    <row r="142" spans="2:4">
      <c r="B142" s="448"/>
      <c r="C142" s="448"/>
      <c r="D142" s="448"/>
    </row>
    <row r="143" spans="2:4">
      <c r="B143" s="448"/>
      <c r="C143" s="448"/>
      <c r="D143" s="448"/>
    </row>
    <row r="144" spans="2:4">
      <c r="B144" s="448"/>
      <c r="C144" s="448"/>
      <c r="D144" s="448"/>
    </row>
    <row r="145" spans="2:4">
      <c r="B145" s="448"/>
      <c r="C145" s="448"/>
      <c r="D145" s="448"/>
    </row>
    <row r="146" spans="2:4">
      <c r="B146" s="448"/>
      <c r="C146" s="448"/>
      <c r="D146" s="448"/>
    </row>
    <row r="147" spans="2:4">
      <c r="B147" s="448"/>
      <c r="C147" s="448"/>
      <c r="D147" s="448"/>
    </row>
    <row r="148" spans="2:4">
      <c r="B148" s="448"/>
      <c r="C148" s="448"/>
      <c r="D148" s="448"/>
    </row>
    <row r="149" spans="2:4">
      <c r="B149" s="448"/>
      <c r="C149" s="448"/>
      <c r="D149" s="448"/>
    </row>
    <row r="150" spans="2:4">
      <c r="B150" s="448"/>
      <c r="C150" s="448"/>
      <c r="D150" s="448"/>
    </row>
    <row r="151" spans="2:4">
      <c r="B151" s="448"/>
      <c r="C151" s="448"/>
      <c r="D151" s="448"/>
    </row>
    <row r="152" spans="2:4">
      <c r="B152" s="448"/>
      <c r="C152" s="448"/>
      <c r="D152" s="448"/>
    </row>
    <row r="153" spans="2:4">
      <c r="B153" s="448"/>
      <c r="C153" s="448"/>
      <c r="D153" s="448"/>
    </row>
    <row r="154" spans="2:4">
      <c r="B154" s="448"/>
      <c r="C154" s="448"/>
      <c r="D154" s="448"/>
    </row>
    <row r="155" spans="2:4">
      <c r="B155" s="448"/>
      <c r="C155" s="448"/>
      <c r="D155" s="448"/>
    </row>
    <row r="156" spans="2:4">
      <c r="B156" s="448"/>
      <c r="C156" s="448"/>
      <c r="D156" s="448"/>
    </row>
    <row r="157" spans="2:4">
      <c r="B157" s="448"/>
      <c r="C157" s="448"/>
      <c r="D157" s="448"/>
    </row>
    <row r="158" spans="2:4">
      <c r="B158" s="448"/>
      <c r="C158" s="448"/>
      <c r="D158" s="448"/>
    </row>
    <row r="159" spans="2:4">
      <c r="B159" s="448"/>
      <c r="C159" s="448"/>
      <c r="D159" s="448"/>
    </row>
    <row r="160" spans="2:4">
      <c r="B160" s="448"/>
      <c r="C160" s="448"/>
      <c r="D160" s="448"/>
    </row>
    <row r="161" spans="2:4">
      <c r="B161" s="448"/>
      <c r="C161" s="448"/>
      <c r="D161" s="448"/>
    </row>
    <row r="162" spans="2:4">
      <c r="B162" s="448"/>
      <c r="C162" s="448"/>
      <c r="D162" s="448"/>
    </row>
    <row r="163" spans="2:4">
      <c r="B163" s="448"/>
      <c r="C163" s="448"/>
      <c r="D163" s="448"/>
    </row>
    <row r="164" spans="2:4">
      <c r="B164" s="448"/>
      <c r="C164" s="448"/>
      <c r="D164" s="448"/>
    </row>
    <row r="165" spans="2:4">
      <c r="B165" s="448"/>
      <c r="C165" s="448"/>
      <c r="D165" s="448"/>
    </row>
    <row r="166" spans="2:4">
      <c r="B166" s="448"/>
      <c r="C166" s="448"/>
      <c r="D166" s="448"/>
    </row>
    <row r="167" spans="2:4">
      <c r="B167" s="448"/>
      <c r="C167" s="448"/>
      <c r="D167" s="448"/>
    </row>
    <row r="168" spans="2:4">
      <c r="B168" s="448"/>
      <c r="C168" s="448"/>
      <c r="D168" s="448"/>
    </row>
    <row r="169" spans="2:4">
      <c r="B169" s="448"/>
      <c r="C169" s="448"/>
      <c r="D169" s="448"/>
    </row>
    <row r="170" spans="2:4">
      <c r="B170" s="448"/>
      <c r="C170" s="448"/>
      <c r="D170" s="448"/>
    </row>
    <row r="171" spans="2:4">
      <c r="B171" s="448"/>
      <c r="C171" s="448"/>
      <c r="D171" s="448"/>
    </row>
    <row r="172" spans="2:4">
      <c r="B172" s="448"/>
      <c r="C172" s="448"/>
      <c r="D172" s="448"/>
    </row>
    <row r="173" spans="2:4">
      <c r="B173" s="448"/>
      <c r="C173" s="448"/>
      <c r="D173" s="448"/>
    </row>
    <row r="174" spans="2:4">
      <c r="B174" s="448"/>
      <c r="C174" s="448"/>
      <c r="D174" s="448"/>
    </row>
    <row r="175" spans="2:4">
      <c r="B175" s="448"/>
      <c r="C175" s="448"/>
      <c r="D175" s="448"/>
    </row>
    <row r="176" spans="2:4">
      <c r="B176" s="448"/>
      <c r="C176" s="448"/>
      <c r="D176" s="448"/>
    </row>
    <row r="177" spans="2:4">
      <c r="B177" s="448"/>
      <c r="C177" s="448"/>
      <c r="D177" s="448"/>
    </row>
    <row r="178" spans="2:4">
      <c r="B178" s="448"/>
      <c r="C178" s="448"/>
      <c r="D178" s="448"/>
    </row>
    <row r="179" spans="2:4">
      <c r="B179" s="448"/>
      <c r="C179" s="448"/>
      <c r="D179" s="448"/>
    </row>
    <row r="180" spans="2:4">
      <c r="B180" s="448"/>
      <c r="C180" s="448"/>
      <c r="D180" s="448"/>
    </row>
    <row r="181" spans="2:4">
      <c r="B181" s="448"/>
      <c r="C181" s="448"/>
      <c r="D181" s="448"/>
    </row>
    <row r="182" spans="2:4">
      <c r="B182" s="448"/>
      <c r="C182" s="448"/>
      <c r="D182" s="448"/>
    </row>
    <row r="183" spans="2:4">
      <c r="B183" s="448"/>
      <c r="C183" s="448"/>
      <c r="D183" s="448"/>
    </row>
    <row r="184" spans="2:4">
      <c r="B184" s="448"/>
      <c r="C184" s="448"/>
      <c r="D184" s="448"/>
    </row>
    <row r="185" spans="2:4">
      <c r="B185" s="448"/>
      <c r="C185" s="448"/>
      <c r="D185" s="448"/>
    </row>
    <row r="186" spans="2:4">
      <c r="B186" s="448"/>
      <c r="C186" s="448"/>
      <c r="D186" s="448"/>
    </row>
    <row r="187" spans="2:4">
      <c r="B187" s="448"/>
      <c r="C187" s="448"/>
      <c r="D187" s="448"/>
    </row>
    <row r="188" spans="2:4">
      <c r="B188" s="448"/>
      <c r="C188" s="448"/>
      <c r="D188" s="448"/>
    </row>
    <row r="189" spans="2:4">
      <c r="B189" s="448"/>
      <c r="C189" s="448"/>
      <c r="D189" s="448"/>
    </row>
    <row r="190" spans="2:4">
      <c r="B190" s="448"/>
      <c r="C190" s="448"/>
      <c r="D190" s="448"/>
    </row>
    <row r="191" spans="2:4">
      <c r="B191" s="448"/>
      <c r="C191" s="448"/>
      <c r="D191" s="448"/>
    </row>
    <row r="192" spans="2:4">
      <c r="B192" s="448"/>
      <c r="C192" s="448"/>
      <c r="D192" s="448"/>
    </row>
    <row r="193" spans="2:4">
      <c r="B193" s="448"/>
      <c r="C193" s="448"/>
      <c r="D193" s="448"/>
    </row>
    <row r="194" spans="2:4">
      <c r="B194" s="448"/>
      <c r="C194" s="448"/>
      <c r="D194" s="448"/>
    </row>
    <row r="195" spans="2:4">
      <c r="B195" s="448"/>
      <c r="C195" s="448"/>
      <c r="D195" s="448"/>
    </row>
    <row r="196" spans="2:4">
      <c r="B196" s="448"/>
      <c r="C196" s="448"/>
      <c r="D196" s="448"/>
    </row>
    <row r="197" spans="2:4">
      <c r="B197" s="448"/>
      <c r="C197" s="448"/>
      <c r="D197" s="448"/>
    </row>
    <row r="198" spans="2:4">
      <c r="B198" s="448"/>
      <c r="C198" s="448"/>
      <c r="D198" s="448"/>
    </row>
    <row r="199" spans="2:4">
      <c r="B199" s="448"/>
      <c r="C199" s="448"/>
      <c r="D199" s="448"/>
    </row>
    <row r="200" spans="2:4">
      <c r="B200" s="448"/>
      <c r="C200" s="448"/>
      <c r="D200" s="448"/>
    </row>
    <row r="201" spans="2:4">
      <c r="B201" s="448"/>
      <c r="C201" s="448"/>
      <c r="D201" s="448"/>
    </row>
    <row r="202" spans="2:4">
      <c r="B202" s="448"/>
      <c r="C202" s="448"/>
      <c r="D202" s="448"/>
    </row>
    <row r="203" spans="2:4">
      <c r="B203" s="448"/>
      <c r="C203" s="448"/>
      <c r="D203" s="448"/>
    </row>
    <row r="204" spans="2:4">
      <c r="B204" s="448"/>
      <c r="C204" s="448"/>
      <c r="D204" s="448"/>
    </row>
    <row r="205" spans="2:4">
      <c r="B205" s="448"/>
      <c r="C205" s="448"/>
      <c r="D205" s="448"/>
    </row>
    <row r="206" spans="2:4">
      <c r="B206" s="448"/>
      <c r="C206" s="448"/>
      <c r="D206" s="448"/>
    </row>
    <row r="207" spans="2:4">
      <c r="B207" s="448"/>
      <c r="C207" s="448"/>
      <c r="D207" s="448"/>
    </row>
    <row r="208" spans="2:4">
      <c r="B208" s="448"/>
      <c r="C208" s="448"/>
      <c r="D208" s="448"/>
    </row>
    <row r="209" spans="2:4">
      <c r="B209" s="448"/>
      <c r="C209" s="448"/>
      <c r="D209" s="448"/>
    </row>
    <row r="210" spans="2:4">
      <c r="B210" s="448"/>
      <c r="C210" s="448"/>
      <c r="D210" s="448"/>
    </row>
    <row r="211" spans="2:4">
      <c r="B211" s="448"/>
      <c r="C211" s="448"/>
      <c r="D211" s="448"/>
    </row>
    <row r="212" spans="2:4">
      <c r="B212" s="448"/>
      <c r="C212" s="448"/>
      <c r="D212" s="448"/>
    </row>
    <row r="213" spans="2:4">
      <c r="B213" s="448"/>
      <c r="C213" s="448"/>
      <c r="D213" s="448"/>
    </row>
    <row r="214" spans="2:4">
      <c r="B214" s="448"/>
      <c r="C214" s="448"/>
      <c r="D214" s="448"/>
    </row>
    <row r="215" spans="2:4">
      <c r="B215" s="448"/>
      <c r="C215" s="448"/>
      <c r="D215" s="448"/>
    </row>
    <row r="216" spans="2:4">
      <c r="B216" s="448"/>
      <c r="C216" s="448"/>
      <c r="D216" s="448"/>
    </row>
    <row r="217" spans="2:4">
      <c r="B217" s="448"/>
      <c r="C217" s="448"/>
      <c r="D217" s="448"/>
    </row>
    <row r="218" spans="2:4">
      <c r="B218" s="448"/>
      <c r="C218" s="448"/>
      <c r="D218" s="448"/>
    </row>
    <row r="219" spans="2:4">
      <c r="B219" s="448"/>
      <c r="C219" s="448"/>
      <c r="D219" s="448"/>
    </row>
    <row r="220" spans="2:4">
      <c r="B220" s="448"/>
      <c r="C220" s="448"/>
      <c r="D220" s="448"/>
    </row>
    <row r="221" spans="2:4">
      <c r="B221" s="448"/>
      <c r="C221" s="448"/>
      <c r="D221" s="448"/>
    </row>
    <row r="222" spans="2:4">
      <c r="B222" s="448"/>
      <c r="C222" s="448"/>
      <c r="D222" s="448"/>
    </row>
    <row r="223" spans="2:4">
      <c r="B223" s="448"/>
      <c r="C223" s="448"/>
      <c r="D223" s="448"/>
    </row>
    <row r="224" spans="2:4">
      <c r="B224" s="448"/>
      <c r="C224" s="448"/>
      <c r="D224" s="448"/>
    </row>
    <row r="225" spans="2:4">
      <c r="B225" s="448"/>
      <c r="C225" s="448"/>
      <c r="D225" s="448"/>
    </row>
    <row r="226" spans="2:4">
      <c r="B226" s="448"/>
      <c r="C226" s="448"/>
      <c r="D226" s="448"/>
    </row>
    <row r="227" spans="2:4">
      <c r="B227" s="448"/>
      <c r="C227" s="448"/>
      <c r="D227" s="448"/>
    </row>
    <row r="228" spans="2:4">
      <c r="B228" s="448"/>
      <c r="C228" s="448"/>
      <c r="D228" s="448"/>
    </row>
    <row r="229" spans="2:4">
      <c r="B229" s="448"/>
      <c r="C229" s="448"/>
      <c r="D229" s="448"/>
    </row>
    <row r="230" spans="2:4">
      <c r="B230" s="448"/>
      <c r="C230" s="448"/>
      <c r="D230" s="448"/>
    </row>
    <row r="231" spans="2:4">
      <c r="B231" s="448"/>
      <c r="C231" s="448"/>
      <c r="D231" s="448"/>
    </row>
    <row r="232" spans="2:4">
      <c r="B232" s="448"/>
      <c r="C232" s="448"/>
      <c r="D232" s="448"/>
    </row>
    <row r="233" spans="2:4">
      <c r="B233" s="448"/>
      <c r="C233" s="448"/>
      <c r="D233" s="448"/>
    </row>
    <row r="234" spans="2:4">
      <c r="B234" s="448"/>
      <c r="C234" s="448"/>
      <c r="D234" s="448"/>
    </row>
    <row r="235" spans="2:4">
      <c r="B235" s="448"/>
      <c r="C235" s="448"/>
      <c r="D235" s="448"/>
    </row>
    <row r="236" spans="2:4">
      <c r="B236" s="448"/>
      <c r="C236" s="448"/>
      <c r="D236" s="448"/>
    </row>
    <row r="237" spans="2:4">
      <c r="B237" s="448"/>
      <c r="C237" s="448"/>
      <c r="D237" s="448"/>
    </row>
    <row r="238" spans="2:4">
      <c r="B238" s="448"/>
      <c r="C238" s="448"/>
      <c r="D238" s="448"/>
    </row>
    <row r="239" spans="2:4">
      <c r="B239" s="448"/>
      <c r="C239" s="448"/>
      <c r="D239" s="448"/>
    </row>
    <row r="240" spans="2:4">
      <c r="B240" s="448"/>
      <c r="C240" s="448"/>
      <c r="D240" s="448"/>
    </row>
    <row r="241" spans="2:4">
      <c r="B241" s="448"/>
      <c r="C241" s="448"/>
      <c r="D241" s="448"/>
    </row>
    <row r="242" spans="2:4">
      <c r="B242" s="448"/>
      <c r="C242" s="448"/>
      <c r="D242" s="448"/>
    </row>
    <row r="243" spans="2:4">
      <c r="B243" s="448"/>
      <c r="C243" s="448"/>
      <c r="D243" s="448"/>
    </row>
    <row r="244" spans="2:4">
      <c r="B244" s="448"/>
      <c r="C244" s="448"/>
      <c r="D244" s="448"/>
    </row>
    <row r="245" spans="2:4">
      <c r="B245" s="448"/>
      <c r="C245" s="448"/>
      <c r="D245" s="448"/>
    </row>
    <row r="246" spans="2:4">
      <c r="B246" s="448"/>
      <c r="C246" s="448"/>
      <c r="D246" s="448"/>
    </row>
    <row r="247" spans="2:4">
      <c r="B247" s="448"/>
      <c r="C247" s="448"/>
      <c r="D247" s="448"/>
    </row>
    <row r="248" spans="2:4">
      <c r="B248" s="448"/>
      <c r="C248" s="448"/>
      <c r="D248" s="448"/>
    </row>
    <row r="249" spans="2:4">
      <c r="B249" s="448"/>
      <c r="C249" s="448"/>
      <c r="D249" s="448"/>
    </row>
    <row r="250" spans="2:4">
      <c r="B250" s="448"/>
      <c r="C250" s="448"/>
      <c r="D250" s="448"/>
    </row>
    <row r="251" spans="2:4">
      <c r="B251" s="448"/>
      <c r="C251" s="448"/>
      <c r="D251" s="448"/>
    </row>
    <row r="252" spans="2:4">
      <c r="B252" s="448"/>
      <c r="C252" s="448"/>
      <c r="D252" s="448"/>
    </row>
    <row r="253" spans="2:4">
      <c r="B253" s="448"/>
      <c r="C253" s="448"/>
      <c r="D253" s="448"/>
    </row>
    <row r="254" spans="2:4">
      <c r="B254" s="448"/>
      <c r="C254" s="448"/>
      <c r="D254" s="448"/>
    </row>
    <row r="255" spans="2:4">
      <c r="B255" s="448"/>
      <c r="C255" s="448"/>
      <c r="D255" s="448"/>
    </row>
    <row r="256" spans="2:4">
      <c r="B256" s="448"/>
      <c r="C256" s="448"/>
      <c r="D256" s="448"/>
    </row>
    <row r="257" spans="2:4">
      <c r="B257" s="448"/>
      <c r="C257" s="448"/>
      <c r="D257" s="448"/>
    </row>
    <row r="258" spans="2:4">
      <c r="B258" s="448"/>
      <c r="C258" s="448"/>
      <c r="D258" s="448"/>
    </row>
    <row r="259" spans="2:4">
      <c r="B259" s="448"/>
      <c r="C259" s="448"/>
      <c r="D259" s="448"/>
    </row>
    <row r="260" spans="2:4">
      <c r="B260" s="448"/>
      <c r="C260" s="448"/>
      <c r="D260" s="448"/>
    </row>
    <row r="261" spans="2:4">
      <c r="B261" s="448"/>
      <c r="C261" s="448"/>
      <c r="D261" s="448"/>
    </row>
    <row r="262" spans="2:4">
      <c r="B262" s="448"/>
      <c r="C262" s="448"/>
      <c r="D262" s="448"/>
    </row>
    <row r="263" spans="2:4">
      <c r="B263" s="448"/>
      <c r="C263" s="448"/>
      <c r="D263" s="448"/>
    </row>
    <row r="264" spans="2:4">
      <c r="B264" s="448"/>
      <c r="C264" s="448"/>
      <c r="D264" s="448"/>
    </row>
    <row r="265" spans="2:4">
      <c r="B265" s="448"/>
      <c r="C265" s="448"/>
      <c r="D265" s="448"/>
    </row>
    <row r="266" spans="2:4">
      <c r="B266" s="448"/>
      <c r="C266" s="448"/>
      <c r="D266" s="448"/>
    </row>
    <row r="267" spans="2:4">
      <c r="B267" s="448"/>
      <c r="C267" s="448"/>
      <c r="D267" s="448"/>
    </row>
    <row r="268" spans="2:4">
      <c r="B268" s="448"/>
      <c r="C268" s="448"/>
      <c r="D268" s="448"/>
    </row>
    <row r="269" spans="2:4">
      <c r="B269" s="448"/>
      <c r="C269" s="448"/>
      <c r="D269" s="448"/>
    </row>
    <row r="270" spans="2:4">
      <c r="B270" s="448"/>
      <c r="C270" s="448"/>
      <c r="D270" s="448"/>
    </row>
    <row r="271" spans="2:4">
      <c r="B271" s="448"/>
      <c r="C271" s="448"/>
      <c r="D271" s="448"/>
    </row>
    <row r="272" spans="2:4">
      <c r="B272" s="448"/>
      <c r="C272" s="448"/>
      <c r="D272" s="448"/>
    </row>
    <row r="273" spans="2:4">
      <c r="B273" s="448"/>
      <c r="C273" s="448"/>
      <c r="D273" s="448"/>
    </row>
    <row r="274" spans="2:4">
      <c r="B274" s="448"/>
      <c r="C274" s="448"/>
      <c r="D274" s="448"/>
    </row>
    <row r="275" spans="2:4">
      <c r="B275" s="448"/>
      <c r="C275" s="448"/>
      <c r="D275" s="448"/>
    </row>
    <row r="276" spans="2:4">
      <c r="B276" s="448"/>
      <c r="C276" s="448"/>
      <c r="D276" s="448"/>
    </row>
    <row r="277" spans="2:4">
      <c r="B277" s="448"/>
      <c r="C277" s="448"/>
      <c r="D277" s="448"/>
    </row>
    <row r="278" spans="2:4">
      <c r="B278" s="448"/>
      <c r="C278" s="448"/>
      <c r="D278" s="448"/>
    </row>
    <row r="279" spans="2:4">
      <c r="B279" s="448"/>
      <c r="C279" s="448"/>
      <c r="D279" s="448"/>
    </row>
    <row r="280" spans="2:4">
      <c r="B280" s="448"/>
      <c r="C280" s="448"/>
      <c r="D280" s="448"/>
    </row>
    <row r="281" spans="2:4">
      <c r="B281" s="448"/>
      <c r="C281" s="448"/>
      <c r="D281" s="448"/>
    </row>
    <row r="282" spans="2:4">
      <c r="B282" s="448"/>
      <c r="C282" s="448"/>
      <c r="D282" s="448"/>
    </row>
    <row r="283" spans="2:4">
      <c r="B283" s="448"/>
      <c r="C283" s="448"/>
      <c r="D283" s="448"/>
    </row>
    <row r="284" spans="2:4">
      <c r="B284" s="448"/>
      <c r="C284" s="448"/>
      <c r="D284" s="448"/>
    </row>
    <row r="285" spans="2:4">
      <c r="B285" s="448"/>
      <c r="C285" s="448"/>
      <c r="D285" s="448"/>
    </row>
    <row r="286" spans="2:4">
      <c r="B286" s="448"/>
      <c r="C286" s="448"/>
      <c r="D286" s="448"/>
    </row>
    <row r="287" spans="2:4">
      <c r="B287" s="448"/>
      <c r="C287" s="448"/>
      <c r="D287" s="448"/>
    </row>
    <row r="288" spans="2:4">
      <c r="B288" s="448"/>
      <c r="C288" s="448"/>
      <c r="D288" s="448"/>
    </row>
    <row r="289" spans="2:4">
      <c r="B289" s="448"/>
      <c r="C289" s="448"/>
      <c r="D289" s="448"/>
    </row>
    <row r="290" spans="2:4">
      <c r="B290" s="448"/>
      <c r="C290" s="448"/>
      <c r="D290" s="448"/>
    </row>
    <row r="291" spans="2:4">
      <c r="B291" s="448"/>
      <c r="C291" s="448"/>
      <c r="D291" s="448"/>
    </row>
    <row r="292" spans="2:4">
      <c r="B292" s="448"/>
      <c r="C292" s="448"/>
      <c r="D292" s="448"/>
    </row>
    <row r="293" spans="2:4">
      <c r="B293" s="448"/>
      <c r="C293" s="448"/>
      <c r="D293" s="448"/>
    </row>
    <row r="294" spans="2:4">
      <c r="B294" s="448"/>
      <c r="C294" s="448"/>
      <c r="D294" s="448"/>
    </row>
    <row r="295" spans="2:4">
      <c r="B295" s="448"/>
      <c r="C295" s="448"/>
      <c r="D295" s="448"/>
    </row>
    <row r="296" spans="2:4">
      <c r="B296" s="448"/>
      <c r="C296" s="448"/>
      <c r="D296" s="448"/>
    </row>
    <row r="297" spans="2:4">
      <c r="B297" s="448"/>
      <c r="C297" s="448"/>
      <c r="D297" s="448"/>
    </row>
    <row r="298" spans="2:4">
      <c r="B298" s="448"/>
      <c r="C298" s="448"/>
      <c r="D298" s="448"/>
    </row>
    <row r="299" spans="2:4">
      <c r="B299" s="448"/>
      <c r="C299" s="448"/>
      <c r="D299" s="448"/>
    </row>
    <row r="300" spans="2:4">
      <c r="B300" s="448"/>
      <c r="C300" s="448"/>
      <c r="D300" s="448"/>
    </row>
    <row r="301" spans="2:4">
      <c r="B301" s="448"/>
      <c r="C301" s="448"/>
      <c r="D301" s="448"/>
    </row>
    <row r="302" spans="2:4">
      <c r="B302" s="448"/>
      <c r="C302" s="448"/>
      <c r="D302" s="448"/>
    </row>
    <row r="303" spans="2:4">
      <c r="B303" s="448"/>
      <c r="C303" s="448"/>
      <c r="D303" s="448"/>
    </row>
    <row r="304" spans="2:4">
      <c r="B304" s="448"/>
      <c r="C304" s="448"/>
      <c r="D304" s="448"/>
    </row>
    <row r="305" spans="2:4">
      <c r="B305" s="448"/>
      <c r="C305" s="448"/>
      <c r="D305" s="448"/>
    </row>
    <row r="306" spans="2:4">
      <c r="B306" s="448"/>
      <c r="C306" s="448"/>
      <c r="D306" s="448"/>
    </row>
    <row r="307" spans="2:4">
      <c r="B307" s="448"/>
      <c r="C307" s="448"/>
      <c r="D307" s="448"/>
    </row>
    <row r="308" spans="2:4">
      <c r="B308" s="448"/>
      <c r="C308" s="448"/>
      <c r="D308" s="448"/>
    </row>
    <row r="309" spans="2:4">
      <c r="B309" s="448"/>
      <c r="C309" s="448"/>
      <c r="D309" s="448"/>
    </row>
    <row r="310" spans="2:4">
      <c r="B310" s="448"/>
      <c r="C310" s="448"/>
      <c r="D310" s="448"/>
    </row>
    <row r="311" spans="2:4">
      <c r="B311" s="448"/>
      <c r="C311" s="448"/>
      <c r="D311" s="448"/>
    </row>
    <row r="312" spans="2:4">
      <c r="B312" s="448"/>
      <c r="C312" s="448"/>
      <c r="D312" s="448"/>
    </row>
    <row r="313" spans="2:4">
      <c r="B313" s="448"/>
      <c r="C313" s="448"/>
      <c r="D313" s="448"/>
    </row>
    <row r="314" spans="2:4">
      <c r="B314" s="448"/>
      <c r="C314" s="448"/>
      <c r="D314" s="448"/>
    </row>
    <row r="315" spans="2:4">
      <c r="B315" s="448"/>
      <c r="C315" s="448"/>
      <c r="D315" s="448"/>
    </row>
    <row r="316" spans="2:4">
      <c r="B316" s="448"/>
      <c r="C316" s="448"/>
      <c r="D316" s="448"/>
    </row>
    <row r="317" spans="2:4">
      <c r="B317" s="448"/>
      <c r="C317" s="448"/>
      <c r="D317" s="448"/>
    </row>
    <row r="318" spans="2:4">
      <c r="B318" s="448"/>
      <c r="C318" s="448"/>
      <c r="D318" s="448"/>
    </row>
    <row r="319" spans="2:4">
      <c r="B319" s="448"/>
      <c r="C319" s="448"/>
      <c r="D319" s="448"/>
    </row>
    <row r="320" spans="2:4">
      <c r="B320" s="448"/>
      <c r="C320" s="448"/>
      <c r="D320" s="448"/>
    </row>
    <row r="321" spans="2:4">
      <c r="B321" s="448"/>
      <c r="C321" s="448"/>
      <c r="D321" s="448"/>
    </row>
    <row r="322" spans="2:4">
      <c r="B322" s="448"/>
      <c r="C322" s="448"/>
      <c r="D322" s="448"/>
    </row>
    <row r="323" spans="2:4">
      <c r="B323" s="448"/>
      <c r="C323" s="448"/>
      <c r="D323" s="448"/>
    </row>
    <row r="324" spans="2:4">
      <c r="B324" s="448"/>
      <c r="C324" s="448"/>
      <c r="D324" s="448"/>
    </row>
    <row r="325" spans="2:4">
      <c r="B325" s="448"/>
      <c r="C325" s="448"/>
      <c r="D325" s="448"/>
    </row>
    <row r="326" spans="2:4">
      <c r="B326" s="448"/>
      <c r="C326" s="448"/>
      <c r="D326" s="448"/>
    </row>
    <row r="327" spans="2:4">
      <c r="B327" s="448"/>
      <c r="C327" s="448"/>
      <c r="D327" s="448"/>
    </row>
    <row r="328" spans="2:4">
      <c r="B328" s="448"/>
      <c r="C328" s="448"/>
      <c r="D328" s="448"/>
    </row>
    <row r="329" spans="2:4">
      <c r="B329" s="448"/>
      <c r="C329" s="448"/>
      <c r="D329" s="448"/>
    </row>
    <row r="330" spans="2:4">
      <c r="B330" s="448"/>
      <c r="C330" s="448"/>
      <c r="D330" s="448"/>
    </row>
    <row r="331" spans="2:4">
      <c r="B331" s="448"/>
      <c r="C331" s="448"/>
      <c r="D331" s="448"/>
    </row>
    <row r="332" spans="2:4">
      <c r="B332" s="448"/>
      <c r="C332" s="448"/>
      <c r="D332" s="448"/>
    </row>
    <row r="333" spans="2:4">
      <c r="B333" s="448"/>
      <c r="C333" s="448"/>
      <c r="D333" s="448"/>
    </row>
    <row r="334" spans="2:4">
      <c r="B334" s="448"/>
      <c r="C334" s="448"/>
      <c r="D334" s="448"/>
    </row>
    <row r="335" spans="2:4">
      <c r="B335" s="448"/>
      <c r="C335" s="448"/>
      <c r="D335" s="448"/>
    </row>
    <row r="336" spans="2:4">
      <c r="B336" s="448"/>
      <c r="C336" s="448"/>
      <c r="D336" s="448"/>
    </row>
    <row r="337" spans="2:4">
      <c r="B337" s="448"/>
      <c r="C337" s="448"/>
      <c r="D337" s="448"/>
    </row>
    <row r="338" spans="2:4">
      <c r="B338" s="448"/>
      <c r="C338" s="448"/>
      <c r="D338" s="448"/>
    </row>
    <row r="339" spans="2:4">
      <c r="B339" s="448"/>
      <c r="C339" s="448"/>
      <c r="D339" s="448"/>
    </row>
    <row r="340" spans="2:4">
      <c r="B340" s="448"/>
      <c r="C340" s="448"/>
      <c r="D340" s="448"/>
    </row>
    <row r="341" spans="2:4">
      <c r="B341" s="448"/>
      <c r="C341" s="448"/>
      <c r="D341" s="448"/>
    </row>
    <row r="342" spans="2:4">
      <c r="B342" s="448"/>
      <c r="C342" s="448"/>
      <c r="D342" s="448"/>
    </row>
    <row r="343" spans="2:4">
      <c r="B343" s="448"/>
      <c r="C343" s="448"/>
      <c r="D343" s="448"/>
    </row>
    <row r="344" spans="2:4">
      <c r="B344" s="448"/>
      <c r="C344" s="448"/>
      <c r="D344" s="448"/>
    </row>
    <row r="345" spans="2:4">
      <c r="B345" s="448"/>
      <c r="C345" s="448"/>
      <c r="D345" s="448"/>
    </row>
    <row r="346" spans="2:4">
      <c r="B346" s="448"/>
      <c r="C346" s="448"/>
      <c r="D346" s="448"/>
    </row>
    <row r="347" spans="2:4">
      <c r="B347" s="448"/>
      <c r="C347" s="448"/>
      <c r="D347" s="448"/>
    </row>
    <row r="348" spans="2:4">
      <c r="B348" s="448"/>
      <c r="C348" s="448"/>
      <c r="D348" s="448"/>
    </row>
    <row r="349" spans="2:4">
      <c r="B349" s="448"/>
      <c r="C349" s="448"/>
      <c r="D349" s="448"/>
    </row>
    <row r="350" spans="2:4">
      <c r="B350" s="448"/>
      <c r="C350" s="448"/>
      <c r="D350" s="448"/>
    </row>
    <row r="351" spans="2:4">
      <c r="B351" s="448"/>
      <c r="C351" s="448"/>
      <c r="D351" s="448"/>
    </row>
    <row r="352" spans="2:4">
      <c r="B352" s="448"/>
      <c r="C352" s="448"/>
      <c r="D352" s="448"/>
    </row>
    <row r="353" spans="2:4">
      <c r="B353" s="448"/>
      <c r="C353" s="448"/>
      <c r="D353" s="448"/>
    </row>
    <row r="354" spans="2:4">
      <c r="B354" s="448"/>
      <c r="C354" s="448"/>
      <c r="D354" s="448"/>
    </row>
    <row r="355" spans="2:4">
      <c r="B355" s="448"/>
      <c r="C355" s="448"/>
      <c r="D355" s="448"/>
    </row>
    <row r="356" spans="2:4">
      <c r="B356" s="448"/>
      <c r="C356" s="448"/>
      <c r="D356" s="448"/>
    </row>
    <row r="357" spans="2:4">
      <c r="B357" s="448"/>
      <c r="C357" s="448"/>
      <c r="D357" s="448"/>
    </row>
    <row r="358" spans="2:4">
      <c r="B358" s="448"/>
      <c r="C358" s="448"/>
      <c r="D358" s="448"/>
    </row>
    <row r="359" spans="2:4">
      <c r="B359" s="448"/>
      <c r="C359" s="448"/>
      <c r="D359" s="448"/>
    </row>
    <row r="360" spans="2:4">
      <c r="B360" s="448"/>
      <c r="C360" s="448"/>
      <c r="D360" s="448"/>
    </row>
    <row r="361" spans="2:4">
      <c r="B361" s="448"/>
      <c r="C361" s="448"/>
      <c r="D361" s="448"/>
    </row>
    <row r="362" spans="2:4">
      <c r="B362" s="448"/>
      <c r="C362" s="448"/>
      <c r="D362" s="448"/>
    </row>
    <row r="363" spans="2:4">
      <c r="B363" s="448"/>
      <c r="C363" s="448"/>
      <c r="D363" s="448"/>
    </row>
    <row r="364" spans="2:4">
      <c r="B364" s="448"/>
      <c r="C364" s="448"/>
      <c r="D364" s="448"/>
    </row>
    <row r="365" spans="2:4">
      <c r="B365" s="448"/>
      <c r="C365" s="448"/>
      <c r="D365" s="448"/>
    </row>
    <row r="366" spans="2:4">
      <c r="B366" s="448"/>
      <c r="C366" s="448"/>
      <c r="D366" s="448"/>
    </row>
    <row r="367" spans="2:4">
      <c r="B367" s="448"/>
      <c r="C367" s="448"/>
      <c r="D367" s="448"/>
    </row>
    <row r="368" spans="2:4">
      <c r="B368" s="448"/>
      <c r="C368" s="448"/>
      <c r="D368" s="448"/>
    </row>
    <row r="369" spans="2:4">
      <c r="B369" s="448"/>
      <c r="C369" s="448"/>
      <c r="D369" s="448"/>
    </row>
    <row r="370" spans="2:4">
      <c r="B370" s="448"/>
      <c r="C370" s="448"/>
      <c r="D370" s="448"/>
    </row>
    <row r="371" spans="2:4">
      <c r="B371" s="448"/>
      <c r="C371" s="448"/>
      <c r="D371" s="448"/>
    </row>
    <row r="372" spans="2:4">
      <c r="B372" s="448"/>
      <c r="C372" s="448"/>
      <c r="D372" s="448"/>
    </row>
    <row r="373" spans="2:4">
      <c r="B373" s="448"/>
      <c r="C373" s="448"/>
      <c r="D373" s="448"/>
    </row>
    <row r="374" spans="2:4">
      <c r="B374" s="448"/>
      <c r="C374" s="448"/>
      <c r="D374" s="448"/>
    </row>
    <row r="375" spans="2:4">
      <c r="B375" s="448"/>
      <c r="C375" s="448"/>
      <c r="D375" s="448"/>
    </row>
    <row r="376" spans="2:4">
      <c r="B376" s="448"/>
      <c r="C376" s="448"/>
      <c r="D376" s="448"/>
    </row>
    <row r="377" spans="2:4">
      <c r="B377" s="448"/>
      <c r="C377" s="448"/>
      <c r="D377" s="448"/>
    </row>
    <row r="378" spans="2:4">
      <c r="B378" s="448"/>
      <c r="C378" s="448"/>
      <c r="D378" s="448"/>
    </row>
    <row r="379" spans="2:4">
      <c r="B379" s="448"/>
      <c r="C379" s="448"/>
      <c r="D379" s="448"/>
    </row>
    <row r="380" spans="2:4">
      <c r="B380" s="448"/>
      <c r="C380" s="448"/>
      <c r="D380" s="448"/>
    </row>
    <row r="381" spans="2:4">
      <c r="B381" s="448"/>
      <c r="C381" s="448"/>
      <c r="D381" s="448"/>
    </row>
    <row r="382" spans="2:4">
      <c r="B382" s="448"/>
      <c r="C382" s="448"/>
      <c r="D382" s="448"/>
    </row>
    <row r="383" spans="2:4">
      <c r="B383" s="448"/>
      <c r="C383" s="448"/>
      <c r="D383" s="448"/>
    </row>
    <row r="384" spans="2:4">
      <c r="B384" s="448"/>
      <c r="C384" s="448"/>
      <c r="D384" s="448"/>
    </row>
    <row r="385" spans="2:4">
      <c r="B385" s="448"/>
      <c r="C385" s="448"/>
      <c r="D385" s="448"/>
    </row>
    <row r="386" spans="2:4">
      <c r="B386" s="448"/>
      <c r="C386" s="448"/>
      <c r="D386" s="448"/>
    </row>
    <row r="387" spans="2:4">
      <c r="B387" s="448"/>
      <c r="C387" s="448"/>
      <c r="D387" s="448"/>
    </row>
    <row r="388" spans="2:4">
      <c r="B388" s="448"/>
      <c r="C388" s="448"/>
      <c r="D388" s="448"/>
    </row>
    <row r="389" spans="2:4">
      <c r="B389" s="448"/>
      <c r="C389" s="448"/>
      <c r="D389" s="448"/>
    </row>
    <row r="390" spans="2:4">
      <c r="B390" s="448"/>
      <c r="C390" s="448"/>
      <c r="D390" s="448"/>
    </row>
    <row r="391" spans="2:4">
      <c r="B391" s="448"/>
      <c r="C391" s="448"/>
      <c r="D391" s="448"/>
    </row>
    <row r="392" spans="2:4">
      <c r="B392" s="448"/>
      <c r="C392" s="448"/>
      <c r="D392" s="448"/>
    </row>
    <row r="393" spans="2:4">
      <c r="B393" s="448"/>
      <c r="C393" s="448"/>
      <c r="D393" s="448"/>
    </row>
    <row r="394" spans="2:4">
      <c r="B394" s="448"/>
      <c r="C394" s="448"/>
      <c r="D394" s="448"/>
    </row>
    <row r="395" spans="2:4">
      <c r="B395" s="448"/>
      <c r="C395" s="448"/>
      <c r="D395" s="448"/>
    </row>
    <row r="396" spans="2:4">
      <c r="B396" s="448"/>
      <c r="C396" s="448"/>
      <c r="D396" s="448"/>
    </row>
    <row r="397" spans="2:4">
      <c r="B397" s="448"/>
      <c r="C397" s="448"/>
      <c r="D397" s="448"/>
    </row>
    <row r="398" spans="2:4">
      <c r="B398" s="448"/>
      <c r="C398" s="448"/>
      <c r="D398" s="448"/>
    </row>
    <row r="399" spans="2:4">
      <c r="B399" s="448"/>
      <c r="C399" s="448"/>
      <c r="D399" s="448"/>
    </row>
    <row r="400" spans="2:4">
      <c r="B400" s="448"/>
      <c r="C400" s="448"/>
      <c r="D400" s="448"/>
    </row>
    <row r="401" spans="2:4">
      <c r="B401" s="448"/>
      <c r="C401" s="448"/>
      <c r="D401" s="448"/>
    </row>
    <row r="402" spans="2:4">
      <c r="B402" s="448"/>
      <c r="C402" s="448"/>
      <c r="D402" s="448"/>
    </row>
    <row r="403" spans="2:4">
      <c r="B403" s="448"/>
      <c r="C403" s="448"/>
      <c r="D403" s="448"/>
    </row>
    <row r="404" spans="2:4">
      <c r="B404" s="448"/>
      <c r="C404" s="448"/>
      <c r="D404" s="448"/>
    </row>
    <row r="405" spans="2:4">
      <c r="B405" s="448"/>
      <c r="C405" s="448"/>
      <c r="D405" s="448"/>
    </row>
    <row r="406" spans="2:4">
      <c r="B406" s="448"/>
      <c r="C406" s="448"/>
      <c r="D406" s="448"/>
    </row>
    <row r="407" spans="2:4">
      <c r="B407" s="448"/>
      <c r="C407" s="448"/>
      <c r="D407" s="448"/>
    </row>
    <row r="408" spans="2:4">
      <c r="B408" s="448"/>
      <c r="C408" s="448"/>
      <c r="D408" s="448"/>
    </row>
    <row r="409" spans="2:4">
      <c r="B409" s="448"/>
      <c r="C409" s="448"/>
      <c r="D409" s="448"/>
    </row>
    <row r="410" spans="2:4">
      <c r="B410" s="448"/>
      <c r="C410" s="448"/>
      <c r="D410" s="448"/>
    </row>
    <row r="411" spans="2:4">
      <c r="B411" s="448"/>
      <c r="C411" s="448"/>
      <c r="D411" s="448"/>
    </row>
    <row r="412" spans="2:4">
      <c r="B412" s="448"/>
      <c r="C412" s="448"/>
      <c r="D412" s="448"/>
    </row>
    <row r="413" spans="2:4">
      <c r="B413" s="448"/>
      <c r="C413" s="448"/>
      <c r="D413" s="448"/>
    </row>
    <row r="414" spans="2:4">
      <c r="B414" s="448"/>
      <c r="C414" s="448"/>
      <c r="D414" s="448"/>
    </row>
    <row r="415" spans="2:4">
      <c r="B415" s="448"/>
      <c r="C415" s="448"/>
      <c r="D415" s="448"/>
    </row>
    <row r="416" spans="2:4">
      <c r="B416" s="448"/>
      <c r="C416" s="448"/>
      <c r="D416" s="448"/>
    </row>
    <row r="417" spans="2:4">
      <c r="B417" s="448"/>
      <c r="C417" s="448"/>
      <c r="D417" s="448"/>
    </row>
    <row r="418" spans="2:4">
      <c r="B418" s="448"/>
      <c r="C418" s="448"/>
      <c r="D418" s="448"/>
    </row>
    <row r="419" spans="2:4">
      <c r="B419" s="448"/>
      <c r="C419" s="448"/>
      <c r="D419" s="448"/>
    </row>
    <row r="420" spans="2:4">
      <c r="B420" s="448"/>
      <c r="C420" s="448"/>
      <c r="D420" s="448"/>
    </row>
    <row r="421" spans="2:4">
      <c r="B421" s="448"/>
      <c r="C421" s="448"/>
      <c r="D421" s="448"/>
    </row>
    <row r="422" spans="2:4">
      <c r="B422" s="448"/>
      <c r="C422" s="448"/>
      <c r="D422" s="448"/>
    </row>
    <row r="423" spans="2:4">
      <c r="B423" s="448"/>
      <c r="C423" s="448"/>
      <c r="D423" s="448"/>
    </row>
    <row r="424" spans="2:4">
      <c r="B424" s="448"/>
      <c r="C424" s="448"/>
      <c r="D424" s="448"/>
    </row>
    <row r="425" spans="2:4">
      <c r="B425" s="448"/>
      <c r="C425" s="448"/>
      <c r="D425" s="448"/>
    </row>
    <row r="426" spans="2:4">
      <c r="B426" s="448"/>
      <c r="C426" s="448"/>
      <c r="D426" s="448"/>
    </row>
    <row r="427" spans="2:4">
      <c r="B427" s="448"/>
      <c r="C427" s="448"/>
      <c r="D427" s="448"/>
    </row>
    <row r="428" spans="2:4">
      <c r="B428" s="448"/>
      <c r="C428" s="448"/>
      <c r="D428" s="448"/>
    </row>
    <row r="429" spans="2:4">
      <c r="B429" s="448"/>
      <c r="C429" s="448"/>
      <c r="D429" s="448"/>
    </row>
    <row r="430" spans="2:4">
      <c r="B430" s="448"/>
      <c r="C430" s="448"/>
      <c r="D430" s="448"/>
    </row>
    <row r="431" spans="2:4">
      <c r="B431" s="448"/>
      <c r="C431" s="448"/>
      <c r="D431" s="448"/>
    </row>
    <row r="432" spans="2:4">
      <c r="B432" s="448"/>
      <c r="C432" s="448"/>
      <c r="D432" s="448"/>
    </row>
    <row r="433" spans="2:4">
      <c r="B433" s="448"/>
      <c r="C433" s="448"/>
      <c r="D433" s="448"/>
    </row>
    <row r="434" spans="2:4">
      <c r="B434" s="448"/>
      <c r="C434" s="448"/>
      <c r="D434" s="448"/>
    </row>
    <row r="435" spans="2:4">
      <c r="B435" s="448"/>
      <c r="C435" s="448"/>
      <c r="D435" s="448"/>
    </row>
    <row r="436" spans="2:4">
      <c r="B436" s="448"/>
      <c r="C436" s="448"/>
      <c r="D436" s="448"/>
    </row>
    <row r="437" spans="2:4">
      <c r="B437" s="448"/>
      <c r="C437" s="448"/>
      <c r="D437" s="448"/>
    </row>
    <row r="438" spans="2:4">
      <c r="B438" s="448"/>
      <c r="C438" s="448"/>
      <c r="D438" s="448"/>
    </row>
    <row r="439" spans="2:4">
      <c r="B439" s="448"/>
      <c r="C439" s="448"/>
      <c r="D439" s="448"/>
    </row>
    <row r="440" spans="2:4">
      <c r="B440" s="448"/>
      <c r="C440" s="448"/>
      <c r="D440" s="448"/>
    </row>
    <row r="441" spans="2:4">
      <c r="B441" s="448"/>
      <c r="C441" s="448"/>
      <c r="D441" s="448"/>
    </row>
    <row r="442" spans="2:4">
      <c r="B442" s="448"/>
      <c r="C442" s="448"/>
      <c r="D442" s="448"/>
    </row>
    <row r="443" spans="2:4">
      <c r="B443" s="448"/>
      <c r="C443" s="448"/>
      <c r="D443" s="448"/>
    </row>
    <row r="444" spans="2:4">
      <c r="B444" s="448"/>
      <c r="C444" s="448"/>
      <c r="D444" s="448"/>
    </row>
    <row r="445" spans="2:4">
      <c r="B445" s="448"/>
      <c r="C445" s="448"/>
      <c r="D445" s="448"/>
    </row>
    <row r="446" spans="2:4">
      <c r="B446" s="448"/>
      <c r="C446" s="448"/>
      <c r="D446" s="448"/>
    </row>
    <row r="447" spans="2:4">
      <c r="B447" s="448"/>
      <c r="C447" s="448"/>
      <c r="D447" s="448"/>
    </row>
    <row r="448" spans="2:4">
      <c r="B448" s="448"/>
      <c r="C448" s="448"/>
      <c r="D448" s="448"/>
    </row>
    <row r="449" spans="2:4">
      <c r="B449" s="448"/>
      <c r="C449" s="448"/>
      <c r="D449" s="448"/>
    </row>
    <row r="450" spans="2:4">
      <c r="B450" s="448"/>
      <c r="C450" s="448"/>
      <c r="D450" s="448"/>
    </row>
    <row r="451" spans="2:4">
      <c r="B451" s="448"/>
      <c r="C451" s="448"/>
      <c r="D451" s="448"/>
    </row>
    <row r="452" spans="2:4">
      <c r="B452" s="448"/>
      <c r="C452" s="448"/>
      <c r="D452" s="448"/>
    </row>
    <row r="453" spans="2:4">
      <c r="B453" s="448"/>
      <c r="C453" s="448"/>
      <c r="D453" s="448"/>
    </row>
    <row r="454" spans="2:4">
      <c r="B454" s="448"/>
      <c r="C454" s="448"/>
      <c r="D454" s="448"/>
    </row>
    <row r="455" spans="2:4">
      <c r="B455" s="448"/>
      <c r="C455" s="448"/>
      <c r="D455" s="448"/>
    </row>
    <row r="456" spans="2:4">
      <c r="B456" s="448"/>
      <c r="C456" s="448"/>
      <c r="D456" s="448"/>
    </row>
    <row r="457" spans="2:4">
      <c r="B457" s="448"/>
      <c r="C457" s="448"/>
      <c r="D457" s="448"/>
    </row>
    <row r="458" spans="2:4">
      <c r="B458" s="448"/>
      <c r="C458" s="448"/>
      <c r="D458" s="448"/>
    </row>
    <row r="459" spans="2:4">
      <c r="B459" s="448"/>
      <c r="C459" s="448"/>
      <c r="D459" s="448"/>
    </row>
    <row r="460" spans="2:4">
      <c r="B460" s="448"/>
      <c r="C460" s="448"/>
      <c r="D460" s="448"/>
    </row>
    <row r="461" spans="2:4">
      <c r="B461" s="448"/>
      <c r="C461" s="448"/>
      <c r="D461" s="448"/>
    </row>
    <row r="462" spans="2:4">
      <c r="B462" s="448"/>
      <c r="C462" s="448"/>
      <c r="D462" s="448"/>
    </row>
    <row r="463" spans="2:4">
      <c r="B463" s="448"/>
      <c r="C463" s="448"/>
      <c r="D463" s="448"/>
    </row>
    <row r="464" spans="2:4">
      <c r="B464" s="448"/>
      <c r="C464" s="448"/>
      <c r="D464" s="448"/>
    </row>
    <row r="465" spans="2:4">
      <c r="B465" s="448"/>
      <c r="C465" s="448"/>
      <c r="D465" s="448"/>
    </row>
    <row r="466" spans="2:4">
      <c r="B466" s="448"/>
      <c r="C466" s="448"/>
      <c r="D466" s="448"/>
    </row>
    <row r="467" spans="2:4">
      <c r="B467" s="448"/>
      <c r="C467" s="448"/>
      <c r="D467" s="448"/>
    </row>
    <row r="468" spans="2:4">
      <c r="B468" s="448"/>
      <c r="C468" s="448"/>
      <c r="D468" s="448"/>
    </row>
    <row r="469" spans="2:4">
      <c r="B469" s="448"/>
      <c r="C469" s="448"/>
      <c r="D469" s="448"/>
    </row>
    <row r="470" spans="2:4">
      <c r="B470" s="448"/>
      <c r="C470" s="448"/>
      <c r="D470" s="448"/>
    </row>
    <row r="471" spans="2:4">
      <c r="B471" s="448"/>
      <c r="C471" s="448"/>
      <c r="D471" s="448"/>
    </row>
    <row r="472" spans="2:4">
      <c r="B472" s="448"/>
      <c r="C472" s="448"/>
      <c r="D472" s="448"/>
    </row>
    <row r="473" spans="2:4">
      <c r="B473" s="448"/>
      <c r="C473" s="448"/>
      <c r="D473" s="448"/>
    </row>
    <row r="474" spans="2:4">
      <c r="B474" s="448"/>
      <c r="C474" s="448"/>
      <c r="D474" s="448"/>
    </row>
    <row r="475" spans="2:4">
      <c r="B475" s="448"/>
      <c r="C475" s="448"/>
      <c r="D475" s="448"/>
    </row>
    <row r="476" spans="2:4">
      <c r="B476" s="448"/>
      <c r="C476" s="448"/>
      <c r="D476" s="448"/>
    </row>
    <row r="477" spans="2:4">
      <c r="B477" s="448"/>
      <c r="C477" s="448"/>
      <c r="D477" s="448"/>
    </row>
    <row r="478" spans="2:4">
      <c r="B478" s="448"/>
      <c r="C478" s="448"/>
      <c r="D478" s="448"/>
    </row>
    <row r="479" spans="2:4">
      <c r="B479" s="448"/>
      <c r="C479" s="448"/>
      <c r="D479" s="448"/>
    </row>
    <row r="480" spans="2:4">
      <c r="B480" s="448"/>
      <c r="C480" s="448"/>
      <c r="D480" s="448"/>
    </row>
    <row r="481" spans="2:4">
      <c r="B481" s="448"/>
      <c r="C481" s="448"/>
      <c r="D481" s="448"/>
    </row>
    <row r="482" spans="2:4">
      <c r="B482" s="448"/>
      <c r="C482" s="448"/>
      <c r="D482" s="448"/>
    </row>
    <row r="483" spans="2:4">
      <c r="B483" s="448"/>
      <c r="C483" s="448"/>
      <c r="D483" s="448"/>
    </row>
    <row r="484" spans="2:4">
      <c r="B484" s="448"/>
      <c r="C484" s="448"/>
      <c r="D484" s="448"/>
    </row>
    <row r="485" spans="2:4">
      <c r="B485" s="448"/>
      <c r="C485" s="448"/>
      <c r="D485" s="448"/>
    </row>
    <row r="486" spans="2:4">
      <c r="B486" s="448"/>
      <c r="C486" s="448"/>
      <c r="D486" s="448"/>
    </row>
    <row r="487" spans="2:4">
      <c r="B487" s="448"/>
      <c r="C487" s="448"/>
      <c r="D487" s="448"/>
    </row>
    <row r="488" spans="2:4">
      <c r="B488" s="448"/>
      <c r="C488" s="448"/>
      <c r="D488" s="448"/>
    </row>
    <row r="489" spans="2:4">
      <c r="B489" s="448"/>
      <c r="C489" s="448"/>
      <c r="D489" s="448"/>
    </row>
    <row r="490" spans="2:4">
      <c r="B490" s="448"/>
      <c r="C490" s="448"/>
      <c r="D490" s="448"/>
    </row>
    <row r="491" spans="2:4">
      <c r="B491" s="448"/>
      <c r="C491" s="448"/>
      <c r="D491" s="448"/>
    </row>
    <row r="492" spans="2:4">
      <c r="B492" s="448"/>
      <c r="C492" s="448"/>
      <c r="D492" s="448"/>
    </row>
    <row r="493" spans="2:4">
      <c r="B493" s="448"/>
      <c r="C493" s="448"/>
      <c r="D493" s="448"/>
    </row>
    <row r="494" spans="2:4">
      <c r="B494" s="448"/>
      <c r="C494" s="448"/>
      <c r="D494" s="448"/>
    </row>
    <row r="495" spans="2:4">
      <c r="B495" s="448"/>
      <c r="C495" s="448"/>
      <c r="D495" s="448"/>
    </row>
    <row r="496" spans="2:4">
      <c r="B496" s="448"/>
      <c r="C496" s="448"/>
      <c r="D496" s="448"/>
    </row>
    <row r="497" spans="2:4">
      <c r="B497" s="448"/>
      <c r="C497" s="448"/>
      <c r="D497" s="448"/>
    </row>
    <row r="498" spans="2:4">
      <c r="B498" s="448"/>
      <c r="C498" s="448"/>
      <c r="D498" s="448"/>
    </row>
    <row r="499" spans="2:4">
      <c r="B499" s="448"/>
      <c r="C499" s="448"/>
      <c r="D499" s="448"/>
    </row>
    <row r="500" spans="2:4">
      <c r="B500" s="448"/>
      <c r="C500" s="448"/>
      <c r="D500" s="448"/>
    </row>
    <row r="501" spans="2:4">
      <c r="B501" s="448"/>
      <c r="C501" s="448"/>
      <c r="D501" s="448"/>
    </row>
    <row r="502" spans="2:4">
      <c r="B502" s="448"/>
      <c r="C502" s="448"/>
      <c r="D502" s="448"/>
    </row>
    <row r="503" spans="2:4">
      <c r="B503" s="448"/>
      <c r="C503" s="448"/>
      <c r="D503" s="448"/>
    </row>
    <row r="504" spans="2:4">
      <c r="B504" s="448"/>
      <c r="C504" s="448"/>
      <c r="D504" s="448"/>
    </row>
    <row r="505" spans="2:4">
      <c r="B505" s="448"/>
      <c r="C505" s="448"/>
      <c r="D505" s="448"/>
    </row>
    <row r="506" spans="2:4">
      <c r="B506" s="448"/>
      <c r="C506" s="448"/>
      <c r="D506" s="448"/>
    </row>
    <row r="507" spans="2:4">
      <c r="B507" s="448"/>
      <c r="C507" s="448"/>
      <c r="D507" s="448"/>
    </row>
    <row r="508" spans="2:4">
      <c r="B508" s="448"/>
      <c r="C508" s="448"/>
      <c r="D508" s="448"/>
    </row>
    <row r="509" spans="2:4">
      <c r="B509" s="448"/>
      <c r="C509" s="448"/>
      <c r="D509" s="448"/>
    </row>
    <row r="510" spans="2:4">
      <c r="B510" s="448"/>
      <c r="C510" s="448"/>
      <c r="D510" s="448"/>
    </row>
    <row r="511" spans="2:4">
      <c r="B511" s="448"/>
      <c r="C511" s="448"/>
      <c r="D511" s="448"/>
    </row>
    <row r="512" spans="2:4">
      <c r="B512" s="448"/>
      <c r="C512" s="448"/>
      <c r="D512" s="448"/>
    </row>
    <row r="513" spans="2:4">
      <c r="B513" s="448"/>
      <c r="C513" s="448"/>
      <c r="D513" s="448"/>
    </row>
    <row r="514" spans="2:4">
      <c r="B514" s="448"/>
      <c r="C514" s="448"/>
      <c r="D514" s="448"/>
    </row>
    <row r="515" spans="2:4">
      <c r="B515" s="448"/>
      <c r="C515" s="448"/>
      <c r="D515" s="448"/>
    </row>
    <row r="516" spans="2:4">
      <c r="B516" s="448"/>
      <c r="C516" s="448"/>
      <c r="D516" s="448"/>
    </row>
    <row r="517" spans="2:4">
      <c r="B517" s="448"/>
      <c r="C517" s="448"/>
      <c r="D517" s="448"/>
    </row>
    <row r="518" spans="2:4">
      <c r="B518" s="448"/>
      <c r="C518" s="448"/>
      <c r="D518" s="448"/>
    </row>
    <row r="519" spans="2:4">
      <c r="B519" s="448"/>
      <c r="C519" s="448"/>
      <c r="D519" s="448"/>
    </row>
    <row r="520" spans="2:4">
      <c r="B520" s="448"/>
      <c r="C520" s="448"/>
      <c r="D520" s="448"/>
    </row>
    <row r="521" spans="2:4">
      <c r="B521" s="448"/>
      <c r="C521" s="448"/>
      <c r="D521" s="448"/>
    </row>
    <row r="522" spans="2:4">
      <c r="B522" s="448"/>
      <c r="C522" s="448"/>
      <c r="D522" s="448"/>
    </row>
    <row r="523" spans="2:4">
      <c r="B523" s="448"/>
      <c r="C523" s="448"/>
      <c r="D523" s="448"/>
    </row>
    <row r="524" spans="2:4">
      <c r="B524" s="448"/>
      <c r="C524" s="448"/>
      <c r="D524" s="448"/>
    </row>
    <row r="525" spans="2:4">
      <c r="B525" s="448"/>
      <c r="C525" s="448"/>
      <c r="D525" s="448"/>
    </row>
    <row r="526" spans="2:4">
      <c r="B526" s="448"/>
      <c r="C526" s="448"/>
      <c r="D526" s="448"/>
    </row>
    <row r="527" spans="2:4">
      <c r="B527" s="448"/>
      <c r="C527" s="448"/>
      <c r="D527" s="448"/>
    </row>
    <row r="528" spans="2:4">
      <c r="B528" s="448"/>
      <c r="C528" s="448"/>
      <c r="D528" s="448"/>
    </row>
    <row r="529" spans="2:4">
      <c r="B529" s="448"/>
      <c r="C529" s="448"/>
      <c r="D529" s="448"/>
    </row>
    <row r="530" spans="2:4">
      <c r="B530" s="448"/>
      <c r="C530" s="448"/>
      <c r="D530" s="448"/>
    </row>
    <row r="531" spans="2:4">
      <c r="B531" s="448"/>
      <c r="C531" s="448"/>
      <c r="D531" s="448"/>
    </row>
    <row r="532" spans="2:4">
      <c r="B532" s="448"/>
      <c r="C532" s="448"/>
      <c r="D532" s="448"/>
    </row>
    <row r="533" spans="2:4">
      <c r="B533" s="448"/>
      <c r="C533" s="448"/>
      <c r="D533" s="448"/>
    </row>
    <row r="534" spans="2:4">
      <c r="B534" s="448"/>
      <c r="C534" s="448"/>
      <c r="D534" s="448"/>
    </row>
    <row r="535" spans="2:4">
      <c r="B535" s="448"/>
      <c r="C535" s="448"/>
      <c r="D535" s="448"/>
    </row>
    <row r="536" spans="2:4">
      <c r="B536" s="448"/>
      <c r="C536" s="448"/>
      <c r="D536" s="448"/>
    </row>
    <row r="537" spans="2:4">
      <c r="B537" s="448"/>
      <c r="C537" s="448"/>
      <c r="D537" s="448"/>
    </row>
    <row r="538" spans="2:4">
      <c r="B538" s="448"/>
      <c r="C538" s="448"/>
      <c r="D538" s="448"/>
    </row>
    <row r="539" spans="2:4">
      <c r="B539" s="448"/>
      <c r="C539" s="448"/>
      <c r="D539" s="448"/>
    </row>
    <row r="540" spans="2:4">
      <c r="B540" s="448"/>
      <c r="C540" s="448"/>
      <c r="D540" s="448"/>
    </row>
    <row r="541" spans="2:4">
      <c r="B541" s="448"/>
      <c r="C541" s="448"/>
      <c r="D541" s="448"/>
    </row>
    <row r="542" spans="2:4">
      <c r="B542" s="448"/>
      <c r="C542" s="448"/>
      <c r="D542" s="448"/>
    </row>
    <row r="543" spans="2:4">
      <c r="B543" s="448"/>
      <c r="C543" s="448"/>
      <c r="D543" s="448"/>
    </row>
    <row r="544" spans="2:4">
      <c r="B544" s="448"/>
      <c r="C544" s="448"/>
      <c r="D544" s="448"/>
    </row>
    <row r="545" spans="2:4">
      <c r="B545" s="448"/>
      <c r="C545" s="448"/>
      <c r="D545" s="448"/>
    </row>
    <row r="546" spans="2:4">
      <c r="B546" s="448"/>
      <c r="C546" s="448"/>
      <c r="D546" s="448"/>
    </row>
    <row r="547" spans="2:4">
      <c r="B547" s="448"/>
      <c r="C547" s="448"/>
      <c r="D547" s="448"/>
    </row>
    <row r="548" spans="2:4">
      <c r="B548" s="448"/>
      <c r="C548" s="448"/>
      <c r="D548" s="448"/>
    </row>
    <row r="549" spans="2:4">
      <c r="B549" s="448"/>
      <c r="C549" s="448"/>
      <c r="D549" s="448"/>
    </row>
    <row r="550" spans="2:4">
      <c r="B550" s="448"/>
      <c r="C550" s="448"/>
      <c r="D550" s="448"/>
    </row>
    <row r="551" spans="2:4">
      <c r="B551" s="448"/>
      <c r="C551" s="448"/>
      <c r="D551" s="448"/>
    </row>
    <row r="552" spans="2:4">
      <c r="B552" s="448"/>
      <c r="C552" s="448"/>
      <c r="D552" s="448"/>
    </row>
    <row r="553" spans="2:4">
      <c r="B553" s="448"/>
      <c r="C553" s="448"/>
      <c r="D553" s="448"/>
    </row>
    <row r="554" spans="2:4">
      <c r="B554" s="448"/>
      <c r="C554" s="448"/>
      <c r="D554" s="448"/>
    </row>
    <row r="555" spans="2:4">
      <c r="B555" s="448"/>
      <c r="C555" s="448"/>
      <c r="D555" s="448"/>
    </row>
    <row r="556" spans="2:4">
      <c r="B556" s="448"/>
      <c r="C556" s="448"/>
      <c r="D556" s="448"/>
    </row>
    <row r="557" spans="2:4">
      <c r="B557" s="448"/>
      <c r="C557" s="448"/>
      <c r="D557" s="448"/>
    </row>
    <row r="558" spans="2:4">
      <c r="B558" s="448"/>
      <c r="C558" s="448"/>
      <c r="D558" s="448"/>
    </row>
    <row r="559" spans="2:4">
      <c r="B559" s="448"/>
      <c r="C559" s="448"/>
      <c r="D559" s="448"/>
    </row>
    <row r="560" spans="2:4">
      <c r="B560" s="448"/>
      <c r="C560" s="448"/>
      <c r="D560" s="448"/>
    </row>
    <row r="561" spans="2:4">
      <c r="B561" s="448"/>
      <c r="C561" s="448"/>
      <c r="D561" s="448"/>
    </row>
    <row r="562" spans="2:4">
      <c r="B562" s="448"/>
      <c r="C562" s="448"/>
      <c r="D562" s="448"/>
    </row>
    <row r="563" spans="2:4">
      <c r="B563" s="448"/>
      <c r="C563" s="448"/>
      <c r="D563" s="448"/>
    </row>
    <row r="564" spans="2:4">
      <c r="B564" s="448"/>
      <c r="C564" s="448"/>
      <c r="D564" s="448"/>
    </row>
    <row r="565" spans="2:4">
      <c r="B565" s="448"/>
      <c r="C565" s="448"/>
      <c r="D565" s="448"/>
    </row>
    <row r="566" spans="2:4">
      <c r="B566" s="448"/>
      <c r="C566" s="448"/>
      <c r="D566" s="448"/>
    </row>
    <row r="567" spans="2:4">
      <c r="B567" s="448"/>
      <c r="C567" s="448"/>
      <c r="D567" s="448"/>
    </row>
    <row r="568" spans="2:4">
      <c r="B568" s="448"/>
      <c r="C568" s="448"/>
      <c r="D568" s="448"/>
    </row>
    <row r="569" spans="2:4">
      <c r="B569" s="448"/>
      <c r="C569" s="448"/>
      <c r="D569" s="448"/>
    </row>
    <row r="570" spans="2:4">
      <c r="B570" s="448"/>
      <c r="C570" s="448"/>
      <c r="D570" s="448"/>
    </row>
    <row r="571" spans="2:4">
      <c r="B571" s="448"/>
      <c r="C571" s="448"/>
      <c r="D571" s="448"/>
    </row>
    <row r="572" spans="2:4">
      <c r="B572" s="448"/>
      <c r="C572" s="448"/>
      <c r="D572" s="448"/>
    </row>
    <row r="573" spans="2:4">
      <c r="B573" s="448"/>
      <c r="C573" s="448"/>
      <c r="D573" s="448"/>
    </row>
    <row r="574" spans="2:4">
      <c r="B574" s="448"/>
      <c r="C574" s="448"/>
      <c r="D574" s="448"/>
    </row>
    <row r="575" spans="2:4">
      <c r="B575" s="448"/>
      <c r="C575" s="448"/>
      <c r="D575" s="448"/>
    </row>
    <row r="576" spans="2:4">
      <c r="B576" s="448"/>
      <c r="C576" s="448"/>
      <c r="D576" s="448"/>
    </row>
    <row r="577" spans="2:4">
      <c r="B577" s="448"/>
      <c r="C577" s="448"/>
      <c r="D577" s="448"/>
    </row>
    <row r="578" spans="2:4">
      <c r="B578" s="448"/>
      <c r="C578" s="448"/>
      <c r="D578" s="448"/>
    </row>
    <row r="579" spans="2:4">
      <c r="B579" s="448"/>
      <c r="C579" s="448"/>
      <c r="D579" s="448"/>
    </row>
    <row r="580" spans="2:4">
      <c r="B580" s="448"/>
      <c r="C580" s="448"/>
      <c r="D580" s="448"/>
    </row>
    <row r="581" spans="2:4">
      <c r="B581" s="448"/>
      <c r="C581" s="448"/>
      <c r="D581" s="448"/>
    </row>
    <row r="582" spans="2:4">
      <c r="B582" s="448"/>
      <c r="C582" s="448"/>
      <c r="D582" s="448"/>
    </row>
    <row r="583" spans="2:4">
      <c r="B583" s="448"/>
      <c r="C583" s="448"/>
      <c r="D583" s="448"/>
    </row>
    <row r="584" spans="2:4">
      <c r="B584" s="448"/>
      <c r="C584" s="448"/>
      <c r="D584" s="448"/>
    </row>
    <row r="585" spans="2:4">
      <c r="B585" s="448"/>
      <c r="C585" s="448"/>
      <c r="D585" s="448"/>
    </row>
    <row r="586" spans="2:4">
      <c r="B586" s="448"/>
      <c r="C586" s="448"/>
      <c r="D586" s="448"/>
    </row>
    <row r="587" spans="2:4">
      <c r="B587" s="448"/>
      <c r="C587" s="448"/>
      <c r="D587" s="448"/>
    </row>
    <row r="588" spans="2:4">
      <c r="B588" s="448"/>
      <c r="C588" s="448"/>
      <c r="D588" s="448"/>
    </row>
    <row r="589" spans="2:4">
      <c r="B589" s="448"/>
      <c r="C589" s="448"/>
      <c r="D589" s="448"/>
    </row>
    <row r="590" spans="2:4">
      <c r="B590" s="448"/>
      <c r="C590" s="448"/>
      <c r="D590" s="448"/>
    </row>
    <row r="591" spans="2:4">
      <c r="B591" s="448"/>
      <c r="C591" s="448"/>
      <c r="D591" s="448"/>
    </row>
    <row r="592" spans="2:4">
      <c r="B592" s="448"/>
      <c r="C592" s="448"/>
      <c r="D592" s="448"/>
    </row>
    <row r="593" spans="2:4">
      <c r="B593" s="448"/>
      <c r="C593" s="448"/>
      <c r="D593" s="448"/>
    </row>
    <row r="594" spans="2:4">
      <c r="B594" s="448"/>
      <c r="C594" s="448"/>
      <c r="D594" s="448"/>
    </row>
    <row r="595" spans="2:4">
      <c r="B595" s="448"/>
      <c r="C595" s="448"/>
      <c r="D595" s="448"/>
    </row>
    <row r="596" spans="2:4">
      <c r="B596" s="448"/>
      <c r="C596" s="448"/>
      <c r="D596" s="448"/>
    </row>
    <row r="597" spans="2:4">
      <c r="B597" s="448"/>
      <c r="C597" s="448"/>
      <c r="D597" s="448"/>
    </row>
    <row r="598" spans="2:4">
      <c r="B598" s="448"/>
      <c r="C598" s="448"/>
      <c r="D598" s="448"/>
    </row>
    <row r="599" spans="2:4">
      <c r="B599" s="448"/>
      <c r="C599" s="448"/>
      <c r="D599" s="448"/>
    </row>
    <row r="600" spans="2:4">
      <c r="B600" s="448"/>
      <c r="C600" s="448"/>
      <c r="D600" s="448"/>
    </row>
    <row r="601" spans="2:4">
      <c r="B601" s="448"/>
      <c r="C601" s="448"/>
      <c r="D601" s="448"/>
    </row>
    <row r="602" spans="2:4">
      <c r="B602" s="448"/>
      <c r="C602" s="448"/>
      <c r="D602" s="448"/>
    </row>
    <row r="603" spans="2:4">
      <c r="B603" s="448"/>
      <c r="C603" s="448"/>
      <c r="D603" s="448"/>
    </row>
    <row r="604" spans="2:4">
      <c r="B604" s="448"/>
      <c r="C604" s="448"/>
      <c r="D604" s="448"/>
    </row>
    <row r="605" spans="2:4">
      <c r="B605" s="448"/>
      <c r="C605" s="448"/>
      <c r="D605" s="448"/>
    </row>
    <row r="606" spans="2:4">
      <c r="B606" s="448"/>
      <c r="C606" s="448"/>
      <c r="D606" s="448"/>
    </row>
    <row r="607" spans="2:4">
      <c r="B607" s="448"/>
      <c r="C607" s="448"/>
      <c r="D607" s="448"/>
    </row>
    <row r="608" spans="2:4">
      <c r="B608" s="448"/>
      <c r="C608" s="448"/>
      <c r="D608" s="448"/>
    </row>
    <row r="609" spans="2:4">
      <c r="B609" s="448"/>
      <c r="C609" s="448"/>
      <c r="D609" s="448"/>
    </row>
    <row r="610" spans="2:4">
      <c r="B610" s="448"/>
      <c r="C610" s="448"/>
      <c r="D610" s="448"/>
    </row>
    <row r="611" spans="2:4">
      <c r="B611" s="448"/>
      <c r="C611" s="448"/>
      <c r="D611" s="448"/>
    </row>
    <row r="612" spans="2:4">
      <c r="B612" s="448"/>
      <c r="C612" s="448"/>
      <c r="D612" s="448"/>
    </row>
    <row r="613" spans="2:4">
      <c r="B613" s="448"/>
      <c r="C613" s="448"/>
      <c r="D613" s="448"/>
    </row>
    <row r="614" spans="2:4">
      <c r="B614" s="448"/>
      <c r="C614" s="448"/>
      <c r="D614" s="448"/>
    </row>
    <row r="615" spans="2:4">
      <c r="B615" s="448"/>
      <c r="C615" s="448"/>
      <c r="D615" s="448"/>
    </row>
    <row r="616" spans="2:4">
      <c r="B616" s="448"/>
      <c r="C616" s="448"/>
      <c r="D616" s="448"/>
    </row>
    <row r="617" spans="2:4">
      <c r="B617" s="448"/>
      <c r="C617" s="448"/>
      <c r="D617" s="448"/>
    </row>
    <row r="618" spans="2:4">
      <c r="B618" s="448"/>
      <c r="C618" s="448"/>
      <c r="D618" s="448"/>
    </row>
    <row r="619" spans="2:4">
      <c r="B619" s="448"/>
      <c r="C619" s="448"/>
      <c r="D619" s="448"/>
    </row>
    <row r="620" spans="2:4">
      <c r="B620" s="448"/>
      <c r="C620" s="448"/>
      <c r="D620" s="448"/>
    </row>
    <row r="621" spans="2:4">
      <c r="B621" s="448"/>
      <c r="C621" s="448"/>
      <c r="D621" s="448"/>
    </row>
    <row r="622" spans="2:4">
      <c r="B622" s="448"/>
      <c r="C622" s="448"/>
      <c r="D622" s="448"/>
    </row>
    <row r="623" spans="2:4">
      <c r="B623" s="448"/>
      <c r="C623" s="448"/>
      <c r="D623" s="448"/>
    </row>
    <row r="624" spans="2:4">
      <c r="B624" s="448"/>
      <c r="C624" s="448"/>
      <c r="D624" s="448"/>
    </row>
    <row r="625" spans="2:4">
      <c r="B625" s="448"/>
      <c r="C625" s="448"/>
      <c r="D625" s="448"/>
    </row>
    <row r="626" spans="2:4">
      <c r="B626" s="448"/>
      <c r="C626" s="448"/>
      <c r="D626" s="448"/>
    </row>
    <row r="627" spans="2:4">
      <c r="B627" s="448"/>
      <c r="C627" s="448"/>
      <c r="D627" s="448"/>
    </row>
    <row r="628" spans="2:4">
      <c r="B628" s="448"/>
      <c r="C628" s="448"/>
      <c r="D628" s="448"/>
    </row>
    <row r="629" spans="2:4">
      <c r="B629" s="448"/>
      <c r="C629" s="448"/>
      <c r="D629" s="448"/>
    </row>
    <row r="630" spans="2:4">
      <c r="B630" s="448"/>
      <c r="C630" s="448"/>
      <c r="D630" s="448"/>
    </row>
    <row r="631" spans="2:4">
      <c r="B631" s="448"/>
      <c r="C631" s="448"/>
      <c r="D631" s="448"/>
    </row>
    <row r="632" spans="2:4">
      <c r="B632" s="448"/>
      <c r="C632" s="448"/>
      <c r="D632" s="448"/>
    </row>
    <row r="633" spans="2:4">
      <c r="B633" s="448"/>
      <c r="C633" s="448"/>
      <c r="D633" s="448"/>
    </row>
    <row r="634" spans="2:4">
      <c r="B634" s="448"/>
      <c r="C634" s="448"/>
      <c r="D634" s="448"/>
    </row>
    <row r="635" spans="2:4">
      <c r="B635" s="448"/>
      <c r="C635" s="448"/>
      <c r="D635" s="448"/>
    </row>
    <row r="636" spans="2:4">
      <c r="B636" s="448"/>
      <c r="C636" s="448"/>
      <c r="D636" s="448"/>
    </row>
    <row r="637" spans="2:4">
      <c r="B637" s="448"/>
      <c r="C637" s="448"/>
      <c r="D637" s="448"/>
    </row>
    <row r="638" spans="2:4">
      <c r="B638" s="448"/>
      <c r="C638" s="448"/>
      <c r="D638" s="448"/>
    </row>
    <row r="639" spans="2:4">
      <c r="B639" s="448"/>
      <c r="C639" s="448"/>
      <c r="D639" s="448"/>
    </row>
    <row r="640" spans="2:4">
      <c r="B640" s="448"/>
      <c r="C640" s="448"/>
      <c r="D640" s="448"/>
    </row>
    <row r="641" spans="2:4">
      <c r="B641" s="448"/>
      <c r="C641" s="448"/>
      <c r="D641" s="448"/>
    </row>
    <row r="642" spans="2:4">
      <c r="B642" s="448"/>
      <c r="C642" s="448"/>
      <c r="D642" s="448"/>
    </row>
    <row r="643" spans="2:4">
      <c r="B643" s="448"/>
      <c r="C643" s="448"/>
      <c r="D643" s="448"/>
    </row>
    <row r="644" spans="2:4">
      <c r="B644" s="448"/>
      <c r="C644" s="448"/>
      <c r="D644" s="448"/>
    </row>
    <row r="645" spans="2:4">
      <c r="B645" s="448"/>
      <c r="C645" s="448"/>
      <c r="D645" s="448"/>
    </row>
    <row r="646" spans="2:4">
      <c r="B646" s="448"/>
      <c r="C646" s="448"/>
      <c r="D646" s="448"/>
    </row>
    <row r="647" spans="2:4">
      <c r="B647" s="448"/>
      <c r="C647" s="448"/>
      <c r="D647" s="448"/>
    </row>
    <row r="648" spans="2:4">
      <c r="B648" s="448"/>
      <c r="C648" s="448"/>
      <c r="D648" s="448"/>
    </row>
    <row r="649" spans="2:4">
      <c r="B649" s="448"/>
      <c r="C649" s="448"/>
      <c r="D649" s="448"/>
    </row>
    <row r="650" spans="2:4">
      <c r="B650" s="448"/>
      <c r="C650" s="448"/>
      <c r="D650" s="448"/>
    </row>
    <row r="651" spans="2:4">
      <c r="B651" s="448"/>
      <c r="C651" s="448"/>
      <c r="D651" s="448"/>
    </row>
    <row r="652" spans="2:4">
      <c r="B652" s="448"/>
      <c r="C652" s="448"/>
      <c r="D652" s="448"/>
    </row>
    <row r="653" spans="2:4">
      <c r="B653" s="448"/>
      <c r="C653" s="448"/>
      <c r="D653" s="448"/>
    </row>
    <row r="654" spans="2:4">
      <c r="B654" s="448"/>
      <c r="C654" s="448"/>
      <c r="D654" s="448"/>
    </row>
    <row r="655" spans="2:4">
      <c r="B655" s="448"/>
      <c r="C655" s="448"/>
      <c r="D655" s="448"/>
    </row>
    <row r="656" spans="2:4">
      <c r="B656" s="448"/>
      <c r="C656" s="448"/>
      <c r="D656" s="448"/>
    </row>
    <row r="657" spans="2:4">
      <c r="B657" s="448"/>
      <c r="C657" s="448"/>
      <c r="D657" s="448"/>
    </row>
    <row r="658" spans="2:4">
      <c r="B658" s="448"/>
      <c r="C658" s="448"/>
      <c r="D658" s="448"/>
    </row>
    <row r="659" spans="2:4">
      <c r="B659" s="448"/>
      <c r="C659" s="448"/>
      <c r="D659" s="448"/>
    </row>
    <row r="660" spans="2:4">
      <c r="B660" s="448"/>
      <c r="C660" s="448"/>
      <c r="D660" s="448"/>
    </row>
    <row r="661" spans="2:4">
      <c r="B661" s="448"/>
      <c r="C661" s="448"/>
      <c r="D661" s="448"/>
    </row>
    <row r="662" spans="2:4">
      <c r="B662" s="448"/>
      <c r="C662" s="448"/>
      <c r="D662" s="448"/>
    </row>
    <row r="663" spans="2:4">
      <c r="B663" s="448"/>
      <c r="C663" s="448"/>
      <c r="D663" s="448"/>
    </row>
    <row r="664" spans="2:4">
      <c r="B664" s="448"/>
      <c r="C664" s="448"/>
      <c r="D664" s="448"/>
    </row>
    <row r="665" spans="2:4">
      <c r="B665" s="448"/>
      <c r="C665" s="448"/>
      <c r="D665" s="448"/>
    </row>
    <row r="666" spans="2:4">
      <c r="B666" s="448"/>
      <c r="C666" s="448"/>
      <c r="D666" s="448"/>
    </row>
    <row r="667" spans="2:4">
      <c r="B667" s="448"/>
      <c r="C667" s="448"/>
      <c r="D667" s="448"/>
    </row>
    <row r="668" spans="2:4">
      <c r="B668" s="448"/>
      <c r="C668" s="448"/>
      <c r="D668" s="448"/>
    </row>
    <row r="669" spans="2:4">
      <c r="B669" s="448"/>
      <c r="C669" s="448"/>
      <c r="D669" s="448"/>
    </row>
    <row r="670" spans="2:4">
      <c r="B670" s="448"/>
      <c r="C670" s="448"/>
      <c r="D670" s="448"/>
    </row>
    <row r="671" spans="2:4">
      <c r="B671" s="448"/>
      <c r="C671" s="448"/>
      <c r="D671" s="448"/>
    </row>
    <row r="672" spans="2:4">
      <c r="B672" s="448"/>
      <c r="C672" s="448"/>
      <c r="D672" s="448"/>
    </row>
    <row r="673" spans="2:4">
      <c r="B673" s="448"/>
      <c r="C673" s="448"/>
      <c r="D673" s="448"/>
    </row>
    <row r="674" spans="2:4">
      <c r="B674" s="448"/>
      <c r="C674" s="448"/>
      <c r="D674" s="448"/>
    </row>
    <row r="675" spans="2:4">
      <c r="B675" s="448"/>
      <c r="C675" s="448"/>
      <c r="D675" s="448"/>
    </row>
    <row r="676" spans="2:4">
      <c r="B676" s="448"/>
      <c r="C676" s="448"/>
      <c r="D676" s="448"/>
    </row>
    <row r="677" spans="2:4">
      <c r="B677" s="448"/>
      <c r="C677" s="448"/>
      <c r="D677" s="448"/>
    </row>
    <row r="678" spans="2:4">
      <c r="B678" s="448"/>
      <c r="C678" s="448"/>
      <c r="D678" s="448"/>
    </row>
    <row r="679" spans="2:4">
      <c r="B679" s="448"/>
      <c r="C679" s="448"/>
      <c r="D679" s="448"/>
    </row>
    <row r="680" spans="2:4">
      <c r="B680" s="448"/>
      <c r="C680" s="448"/>
      <c r="D680" s="448"/>
    </row>
    <row r="681" spans="2:4">
      <c r="B681" s="448"/>
      <c r="C681" s="448"/>
      <c r="D681" s="448"/>
    </row>
    <row r="682" spans="2:4">
      <c r="B682" s="448"/>
      <c r="C682" s="448"/>
      <c r="D682" s="448"/>
    </row>
    <row r="683" spans="2:4">
      <c r="B683" s="448"/>
      <c r="C683" s="448"/>
      <c r="D683" s="448"/>
    </row>
    <row r="684" spans="2:4">
      <c r="B684" s="448"/>
      <c r="C684" s="448"/>
      <c r="D684" s="448"/>
    </row>
    <row r="685" spans="2:4">
      <c r="B685" s="448"/>
      <c r="C685" s="448"/>
      <c r="D685" s="448"/>
    </row>
    <row r="686" spans="2:4">
      <c r="B686" s="448"/>
      <c r="C686" s="448"/>
      <c r="D686" s="448"/>
    </row>
    <row r="687" spans="2:4">
      <c r="B687" s="448"/>
      <c r="C687" s="448"/>
      <c r="D687" s="448"/>
    </row>
    <row r="688" spans="2:4">
      <c r="B688" s="448"/>
      <c r="C688" s="448"/>
      <c r="D688" s="448"/>
    </row>
    <row r="689" spans="2:4">
      <c r="B689" s="448"/>
      <c r="C689" s="448"/>
      <c r="D689" s="448"/>
    </row>
    <row r="690" spans="2:4">
      <c r="B690" s="448"/>
      <c r="C690" s="448"/>
      <c r="D690" s="448"/>
    </row>
    <row r="691" spans="2:4">
      <c r="B691" s="448"/>
      <c r="C691" s="448"/>
      <c r="D691" s="448"/>
    </row>
    <row r="692" spans="2:4">
      <c r="B692" s="448"/>
      <c r="C692" s="448"/>
      <c r="D692" s="448"/>
    </row>
    <row r="693" spans="2:4">
      <c r="B693" s="448"/>
      <c r="C693" s="448"/>
      <c r="D693" s="448"/>
    </row>
    <row r="694" spans="2:4">
      <c r="B694" s="448"/>
      <c r="C694" s="448"/>
      <c r="D694" s="448"/>
    </row>
    <row r="695" spans="2:4">
      <c r="B695" s="448"/>
      <c r="C695" s="448"/>
      <c r="D695" s="448"/>
    </row>
    <row r="696" spans="2:4">
      <c r="B696" s="448"/>
      <c r="C696" s="448"/>
      <c r="D696" s="448"/>
    </row>
    <row r="697" spans="2:4">
      <c r="B697" s="448"/>
      <c r="C697" s="448"/>
      <c r="D697" s="448"/>
    </row>
    <row r="698" spans="2:4">
      <c r="B698" s="448"/>
      <c r="C698" s="448"/>
      <c r="D698" s="448"/>
    </row>
    <row r="699" spans="2:4">
      <c r="B699" s="448"/>
      <c r="C699" s="448"/>
      <c r="D699" s="448"/>
    </row>
    <row r="700" spans="2:4">
      <c r="B700" s="448"/>
      <c r="C700" s="448"/>
      <c r="D700" s="448"/>
    </row>
    <row r="701" spans="2:4">
      <c r="B701" s="448"/>
      <c r="C701" s="448"/>
      <c r="D701" s="448"/>
    </row>
    <row r="702" spans="2:4">
      <c r="B702" s="448"/>
      <c r="C702" s="448"/>
      <c r="D702" s="448"/>
    </row>
    <row r="703" spans="2:4">
      <c r="B703" s="448"/>
      <c r="C703" s="448"/>
      <c r="D703" s="448"/>
    </row>
    <row r="704" spans="2:4">
      <c r="B704" s="448"/>
      <c r="C704" s="448"/>
      <c r="D704" s="448"/>
    </row>
    <row r="705" spans="2:4">
      <c r="B705" s="448"/>
      <c r="C705" s="448"/>
      <c r="D705" s="448"/>
    </row>
    <row r="706" spans="2:4">
      <c r="B706" s="448"/>
      <c r="C706" s="448"/>
      <c r="D706" s="448"/>
    </row>
    <row r="707" spans="2:4">
      <c r="B707" s="448"/>
      <c r="C707" s="448"/>
      <c r="D707" s="448"/>
    </row>
    <row r="708" spans="2:4">
      <c r="B708" s="448"/>
      <c r="C708" s="448"/>
      <c r="D708" s="448"/>
    </row>
    <row r="709" spans="2:4">
      <c r="B709" s="448"/>
      <c r="C709" s="448"/>
      <c r="D709" s="448"/>
    </row>
    <row r="710" spans="2:4">
      <c r="B710" s="448"/>
      <c r="C710" s="448"/>
      <c r="D710" s="448"/>
    </row>
    <row r="711" spans="2:4">
      <c r="B711" s="448"/>
      <c r="C711" s="448"/>
      <c r="D711" s="448"/>
    </row>
    <row r="712" spans="2:4">
      <c r="B712" s="448"/>
      <c r="C712" s="448"/>
      <c r="D712" s="448"/>
    </row>
    <row r="713" spans="2:4">
      <c r="B713" s="448"/>
      <c r="C713" s="448"/>
      <c r="D713" s="448"/>
    </row>
    <row r="714" spans="2:4">
      <c r="B714" s="448"/>
      <c r="C714" s="448"/>
      <c r="D714" s="448"/>
    </row>
    <row r="715" spans="2:4">
      <c r="B715" s="448"/>
      <c r="C715" s="448"/>
      <c r="D715" s="448"/>
    </row>
    <row r="716" spans="2:4">
      <c r="B716" s="448"/>
      <c r="C716" s="448"/>
      <c r="D716" s="448"/>
    </row>
    <row r="717" spans="2:4">
      <c r="B717" s="448"/>
      <c r="C717" s="448"/>
      <c r="D717" s="448"/>
    </row>
    <row r="718" spans="2:4">
      <c r="B718" s="448"/>
      <c r="C718" s="448"/>
      <c r="D718" s="448"/>
    </row>
    <row r="719" spans="2:4">
      <c r="B719" s="448"/>
      <c r="C719" s="448"/>
      <c r="D719" s="448"/>
    </row>
    <row r="720" spans="2:4">
      <c r="B720" s="448"/>
      <c r="C720" s="448"/>
      <c r="D720" s="448"/>
    </row>
    <row r="721" spans="2:4">
      <c r="B721" s="448"/>
      <c r="C721" s="448"/>
      <c r="D721" s="448"/>
    </row>
    <row r="722" spans="2:4">
      <c r="B722" s="448"/>
      <c r="C722" s="448"/>
      <c r="D722" s="448"/>
    </row>
    <row r="723" spans="2:4">
      <c r="B723" s="448"/>
      <c r="C723" s="448"/>
      <c r="D723" s="448"/>
    </row>
    <row r="724" spans="2:4">
      <c r="B724" s="448"/>
      <c r="C724" s="448"/>
      <c r="D724" s="448"/>
    </row>
    <row r="725" spans="2:4">
      <c r="B725" s="448"/>
      <c r="C725" s="448"/>
      <c r="D725" s="448"/>
    </row>
    <row r="726" spans="2:4">
      <c r="B726" s="448"/>
      <c r="C726" s="448"/>
      <c r="D726" s="448"/>
    </row>
    <row r="727" spans="2:4">
      <c r="B727" s="448"/>
      <c r="C727" s="448"/>
      <c r="D727" s="448"/>
    </row>
    <row r="728" spans="2:4">
      <c r="B728" s="448"/>
      <c r="C728" s="448"/>
      <c r="D728" s="448"/>
    </row>
    <row r="729" spans="2:4">
      <c r="B729" s="448"/>
      <c r="C729" s="448"/>
      <c r="D729" s="448"/>
    </row>
    <row r="730" spans="2:4">
      <c r="B730" s="448"/>
      <c r="C730" s="448"/>
      <c r="D730" s="448"/>
    </row>
    <row r="731" spans="2:4">
      <c r="B731" s="448"/>
      <c r="C731" s="448"/>
      <c r="D731" s="448"/>
    </row>
    <row r="732" spans="2:4">
      <c r="B732" s="448"/>
      <c r="C732" s="448"/>
      <c r="D732" s="448"/>
    </row>
    <row r="733" spans="2:4">
      <c r="B733" s="448"/>
      <c r="C733" s="448"/>
      <c r="D733" s="448"/>
    </row>
    <row r="734" spans="2:4">
      <c r="B734" s="448"/>
      <c r="C734" s="448"/>
      <c r="D734" s="448"/>
    </row>
    <row r="735" spans="2:4">
      <c r="B735" s="448"/>
      <c r="C735" s="448"/>
      <c r="D735" s="448"/>
    </row>
    <row r="736" spans="2:4">
      <c r="B736" s="448"/>
      <c r="C736" s="448"/>
      <c r="D736" s="448"/>
    </row>
    <row r="737" spans="2:4">
      <c r="B737" s="448"/>
      <c r="C737" s="448"/>
      <c r="D737" s="448"/>
    </row>
    <row r="738" spans="2:4">
      <c r="B738" s="448"/>
      <c r="C738" s="448"/>
      <c r="D738" s="448"/>
    </row>
    <row r="739" spans="2:4">
      <c r="B739" s="448"/>
      <c r="C739" s="448"/>
      <c r="D739" s="448"/>
    </row>
    <row r="740" spans="2:4">
      <c r="B740" s="448"/>
      <c r="C740" s="448"/>
      <c r="D740" s="448"/>
    </row>
    <row r="741" spans="2:4">
      <c r="B741" s="448"/>
      <c r="C741" s="448"/>
      <c r="D741" s="448"/>
    </row>
    <row r="742" spans="2:4">
      <c r="B742" s="448"/>
      <c r="C742" s="448"/>
      <c r="D742" s="448"/>
    </row>
    <row r="743" spans="2:4">
      <c r="B743" s="448"/>
      <c r="C743" s="448"/>
      <c r="D743" s="448"/>
    </row>
    <row r="744" spans="2:4">
      <c r="B744" s="448"/>
      <c r="C744" s="448"/>
      <c r="D744" s="448"/>
    </row>
    <row r="745" spans="2:4">
      <c r="B745" s="448"/>
      <c r="C745" s="448"/>
      <c r="D745" s="448"/>
    </row>
    <row r="746" spans="2:4">
      <c r="B746" s="448"/>
      <c r="C746" s="448"/>
      <c r="D746" s="448"/>
    </row>
    <row r="747" spans="2:4">
      <c r="B747" s="448"/>
      <c r="C747" s="448"/>
      <c r="D747" s="448"/>
    </row>
    <row r="748" spans="2:4">
      <c r="B748" s="448"/>
      <c r="C748" s="448"/>
      <c r="D748" s="448"/>
    </row>
    <row r="749" spans="2:4">
      <c r="B749" s="448"/>
      <c r="C749" s="448"/>
      <c r="D749" s="448"/>
    </row>
    <row r="750" spans="2:4">
      <c r="B750" s="448"/>
      <c r="C750" s="448"/>
      <c r="D750" s="448"/>
    </row>
    <row r="751" spans="2:4">
      <c r="B751" s="448"/>
      <c r="C751" s="448"/>
      <c r="D751" s="448"/>
    </row>
    <row r="752" spans="2:4">
      <c r="B752" s="448"/>
      <c r="C752" s="448"/>
      <c r="D752" s="448"/>
    </row>
    <row r="753" spans="2:4">
      <c r="B753" s="448"/>
      <c r="C753" s="448"/>
      <c r="D753" s="448"/>
    </row>
    <row r="754" spans="2:4">
      <c r="B754" s="448"/>
      <c r="C754" s="448"/>
      <c r="D754" s="448"/>
    </row>
    <row r="755" spans="2:4">
      <c r="B755" s="448"/>
      <c r="C755" s="448"/>
      <c r="D755" s="448"/>
    </row>
    <row r="756" spans="2:4">
      <c r="B756" s="448"/>
      <c r="C756" s="448"/>
      <c r="D756" s="448"/>
    </row>
    <row r="757" spans="2:4">
      <c r="B757" s="448"/>
      <c r="C757" s="448"/>
      <c r="D757" s="448"/>
    </row>
    <row r="758" spans="2:4">
      <c r="B758" s="448"/>
      <c r="C758" s="448"/>
      <c r="D758" s="448"/>
    </row>
    <row r="759" spans="2:4">
      <c r="B759" s="448"/>
      <c r="C759" s="448"/>
      <c r="D759" s="448"/>
    </row>
    <row r="760" spans="2:4">
      <c r="B760" s="448"/>
      <c r="C760" s="448"/>
      <c r="D760" s="448"/>
    </row>
    <row r="761" spans="2:4">
      <c r="B761" s="448"/>
      <c r="C761" s="448"/>
      <c r="D761" s="448"/>
    </row>
    <row r="762" spans="2:4">
      <c r="B762" s="448"/>
      <c r="C762" s="448"/>
      <c r="D762" s="448"/>
    </row>
    <row r="763" spans="2:4">
      <c r="B763" s="448"/>
      <c r="C763" s="448"/>
      <c r="D763" s="448"/>
    </row>
    <row r="764" spans="2:4">
      <c r="B764" s="448"/>
      <c r="C764" s="448"/>
      <c r="D764" s="448"/>
    </row>
    <row r="765" spans="2:4">
      <c r="B765" s="448"/>
      <c r="C765" s="448"/>
      <c r="D765" s="448"/>
    </row>
    <row r="766" spans="2:4">
      <c r="B766" s="448"/>
      <c r="C766" s="448"/>
      <c r="D766" s="448"/>
    </row>
    <row r="767" spans="2:4">
      <c r="B767" s="448"/>
      <c r="C767" s="448"/>
      <c r="D767" s="448"/>
    </row>
    <row r="768" spans="2:4">
      <c r="B768" s="448"/>
      <c r="C768" s="448"/>
      <c r="D768" s="448"/>
    </row>
    <row r="769" spans="2:4">
      <c r="B769" s="448"/>
      <c r="C769" s="448"/>
      <c r="D769" s="448"/>
    </row>
    <row r="770" spans="2:4">
      <c r="B770" s="448"/>
      <c r="C770" s="448"/>
      <c r="D770" s="448"/>
    </row>
    <row r="771" spans="2:4">
      <c r="B771" s="448"/>
      <c r="C771" s="448"/>
      <c r="D771" s="448"/>
    </row>
    <row r="772" spans="2:4">
      <c r="B772" s="448"/>
      <c r="C772" s="448"/>
      <c r="D772" s="448"/>
    </row>
    <row r="773" spans="2:4">
      <c r="B773" s="448"/>
      <c r="C773" s="448"/>
      <c r="D773" s="448"/>
    </row>
    <row r="774" spans="2:4">
      <c r="B774" s="448"/>
      <c r="C774" s="448"/>
      <c r="D774" s="448"/>
    </row>
    <row r="775" spans="2:4">
      <c r="B775" s="448"/>
      <c r="C775" s="448"/>
      <c r="D775" s="448"/>
    </row>
    <row r="776" spans="2:4">
      <c r="B776" s="448"/>
      <c r="C776" s="448"/>
      <c r="D776" s="448"/>
    </row>
    <row r="777" spans="2:4">
      <c r="B777" s="448"/>
      <c r="C777" s="448"/>
      <c r="D777" s="448"/>
    </row>
    <row r="778" spans="2:4">
      <c r="B778" s="448"/>
      <c r="C778" s="448"/>
      <c r="D778" s="448"/>
    </row>
    <row r="779" spans="2:4">
      <c r="B779" s="448"/>
      <c r="C779" s="448"/>
      <c r="D779" s="448"/>
    </row>
    <row r="780" spans="2:4">
      <c r="B780" s="448"/>
      <c r="C780" s="448"/>
      <c r="D780" s="448"/>
    </row>
    <row r="781" spans="2:4">
      <c r="B781" s="448"/>
      <c r="C781" s="448"/>
      <c r="D781" s="448"/>
    </row>
    <row r="782" spans="2:4">
      <c r="B782" s="448"/>
      <c r="C782" s="448"/>
      <c r="D782" s="448"/>
    </row>
    <row r="783" spans="2:4">
      <c r="B783" s="448"/>
      <c r="C783" s="448"/>
      <c r="D783" s="448"/>
    </row>
    <row r="784" spans="2:4">
      <c r="B784" s="448"/>
      <c r="C784" s="448"/>
      <c r="D784" s="448"/>
    </row>
    <row r="785" spans="2:4">
      <c r="B785" s="448"/>
      <c r="C785" s="448"/>
      <c r="D785" s="448"/>
    </row>
    <row r="786" spans="2:4">
      <c r="B786" s="448"/>
      <c r="C786" s="448"/>
      <c r="D786" s="448"/>
    </row>
    <row r="787" spans="2:4">
      <c r="B787" s="448"/>
      <c r="C787" s="448"/>
      <c r="D787" s="448"/>
    </row>
    <row r="788" spans="2:4">
      <c r="B788" s="448"/>
      <c r="C788" s="448"/>
      <c r="D788" s="448"/>
    </row>
    <row r="789" spans="2:4">
      <c r="B789" s="448"/>
      <c r="C789" s="448"/>
      <c r="D789" s="448"/>
    </row>
    <row r="790" spans="2:4">
      <c r="B790" s="448"/>
      <c r="C790" s="448"/>
      <c r="D790" s="448"/>
    </row>
    <row r="791" spans="2:4">
      <c r="B791" s="448"/>
      <c r="C791" s="448"/>
      <c r="D791" s="448"/>
    </row>
    <row r="792" spans="2:4">
      <c r="B792" s="448"/>
      <c r="C792" s="448"/>
      <c r="D792" s="448"/>
    </row>
    <row r="793" spans="2:4">
      <c r="B793" s="448"/>
      <c r="C793" s="448"/>
      <c r="D793" s="448"/>
    </row>
    <row r="794" spans="2:4">
      <c r="B794" s="448"/>
      <c r="C794" s="448"/>
      <c r="D794" s="448"/>
    </row>
    <row r="795" spans="2:4">
      <c r="B795" s="448"/>
      <c r="C795" s="448"/>
      <c r="D795" s="448"/>
    </row>
    <row r="796" spans="2:4">
      <c r="B796" s="448"/>
      <c r="C796" s="448"/>
      <c r="D796" s="448"/>
    </row>
    <row r="797" spans="2:4">
      <c r="B797" s="448"/>
      <c r="C797" s="448"/>
      <c r="D797" s="448"/>
    </row>
    <row r="798" spans="2:4">
      <c r="B798" s="448"/>
      <c r="C798" s="448"/>
      <c r="D798" s="448"/>
    </row>
    <row r="799" spans="2:4">
      <c r="B799" s="448"/>
      <c r="C799" s="448"/>
      <c r="D799" s="448"/>
    </row>
    <row r="800" spans="2:4">
      <c r="B800" s="448"/>
      <c r="C800" s="448"/>
      <c r="D800" s="448"/>
    </row>
    <row r="801" spans="2:4">
      <c r="B801" s="448"/>
      <c r="C801" s="448"/>
      <c r="D801" s="448"/>
    </row>
    <row r="802" spans="2:4">
      <c r="B802" s="448"/>
      <c r="C802" s="448"/>
      <c r="D802" s="448"/>
    </row>
  </sheetData>
  <mergeCells count="3">
    <mergeCell ref="B27:I27"/>
    <mergeCell ref="B29:I29"/>
    <mergeCell ref="F52:H52"/>
  </mergeCells>
  <phoneticPr fontId="11" type="noConversion"/>
  <pageMargins left="0.39370078740157483" right="0" top="0.39370078740157483" bottom="0.59055118110236227" header="0.51181102362204722" footer="0.51181102362204722"/>
  <pageSetup paperSize="9" scale="95" orientation="portrait" r:id="rId1"/>
  <headerFooter alignWithMargins="0">
    <oddFooter>&amp;R&amp;P</oddFooter>
  </headerFooter>
  <drawing r:id="rId2"/>
</worksheet>
</file>

<file path=xl/worksheets/sheet9.xml><?xml version="1.0" encoding="utf-8"?>
<worksheet xmlns="http://schemas.openxmlformats.org/spreadsheetml/2006/main" xmlns:r="http://schemas.openxmlformats.org/officeDocument/2006/relationships">
  <sheetPr codeName="Feuil9" enableFormatConditionsCalculation="0"/>
  <dimension ref="A1:Q111"/>
  <sheetViews>
    <sheetView showZeros="0" zoomScaleNormal="100" workbookViewId="0">
      <selection activeCell="I7" sqref="I7"/>
    </sheetView>
  </sheetViews>
  <sheetFormatPr baseColWidth="10" defaultRowHeight="12.75"/>
  <cols>
    <col min="1" max="1" width="19.140625" customWidth="1"/>
    <col min="2" max="12" width="8.7109375" customWidth="1"/>
    <col min="13" max="13" width="8.7109375" style="978" customWidth="1"/>
    <col min="14" max="14" width="8.7109375" style="1180" customWidth="1"/>
    <col min="15" max="15" width="8.7109375" customWidth="1"/>
    <col min="16" max="16" width="8.7109375" style="1523" customWidth="1"/>
  </cols>
  <sheetData>
    <row r="1" spans="1:17">
      <c r="A1" s="472" t="s">
        <v>634</v>
      </c>
      <c r="B1" s="472"/>
      <c r="C1" s="472"/>
      <c r="D1" s="472"/>
      <c r="E1" s="472"/>
      <c r="F1" s="472"/>
      <c r="G1" s="472"/>
      <c r="H1" s="472"/>
      <c r="I1" s="472"/>
      <c r="J1" s="728"/>
      <c r="K1" s="728"/>
      <c r="L1" s="472"/>
      <c r="M1" s="979"/>
      <c r="N1" s="1181"/>
      <c r="O1" s="472"/>
      <c r="P1" s="1707" t="s">
        <v>1460</v>
      </c>
    </row>
    <row r="2" spans="1:17">
      <c r="A2" s="729" t="s">
        <v>1395</v>
      </c>
      <c r="B2" s="729"/>
      <c r="C2" s="729"/>
      <c r="D2" s="729"/>
      <c r="E2" s="729"/>
      <c r="F2" s="729"/>
      <c r="G2" s="729"/>
      <c r="H2" s="729"/>
      <c r="I2" s="729"/>
      <c r="J2" s="730"/>
      <c r="K2" s="730"/>
      <c r="L2" s="729"/>
      <c r="M2" s="729"/>
      <c r="N2" s="729"/>
      <c r="O2" s="729"/>
      <c r="P2" s="729"/>
    </row>
    <row r="3" spans="1:17">
      <c r="A3" s="472"/>
      <c r="B3" s="472"/>
      <c r="C3" s="472"/>
      <c r="D3" s="472"/>
      <c r="E3" s="472"/>
      <c r="F3" s="472"/>
      <c r="G3" s="472"/>
      <c r="H3" s="472"/>
      <c r="I3" s="472"/>
      <c r="J3" s="728"/>
      <c r="K3" s="728"/>
      <c r="L3" s="472"/>
      <c r="M3" s="979"/>
      <c r="N3" s="1181"/>
      <c r="O3" s="472"/>
      <c r="P3" s="1524"/>
    </row>
    <row r="4" spans="1:17">
      <c r="A4" s="472"/>
      <c r="B4" s="472"/>
      <c r="C4" s="209"/>
      <c r="D4" s="472"/>
      <c r="E4" s="472"/>
      <c r="F4" s="472"/>
      <c r="G4" s="472"/>
      <c r="H4" s="472"/>
      <c r="I4" s="472"/>
      <c r="J4" s="472"/>
      <c r="K4" s="472"/>
      <c r="L4" s="472"/>
      <c r="M4" s="979"/>
      <c r="N4" s="1181"/>
      <c r="O4" s="472"/>
      <c r="P4" s="1524"/>
    </row>
    <row r="5" spans="1:17">
      <c r="A5" s="731" t="s">
        <v>1166</v>
      </c>
      <c r="B5" s="732"/>
      <c r="C5" s="732"/>
      <c r="D5" s="732"/>
      <c r="E5" s="732"/>
      <c r="F5" s="732"/>
      <c r="G5" s="732"/>
      <c r="H5" s="732"/>
      <c r="I5" s="732"/>
      <c r="J5" s="732"/>
      <c r="K5" s="732"/>
      <c r="L5" s="732"/>
      <c r="M5" s="732"/>
      <c r="N5" s="732"/>
      <c r="O5" s="732"/>
      <c r="P5" s="732"/>
    </row>
    <row r="6" spans="1:17">
      <c r="A6" s="733" t="s">
        <v>529</v>
      </c>
      <c r="B6" s="729"/>
      <c r="C6" s="729"/>
      <c r="D6" s="729"/>
      <c r="E6" s="729"/>
      <c r="F6" s="729"/>
      <c r="G6" s="729"/>
      <c r="H6" s="729"/>
      <c r="I6" s="729"/>
      <c r="J6" s="729"/>
      <c r="K6" s="729"/>
      <c r="L6" s="729"/>
      <c r="M6" s="729"/>
      <c r="N6" s="729"/>
      <c r="O6" s="729"/>
      <c r="P6" s="729"/>
    </row>
    <row r="7" spans="1:17">
      <c r="A7" s="734"/>
      <c r="B7" s="735"/>
      <c r="C7" s="735"/>
      <c r="D7" s="735"/>
      <c r="E7" s="735"/>
      <c r="F7" s="735"/>
      <c r="G7" s="472"/>
      <c r="H7" s="472"/>
      <c r="I7" s="472"/>
      <c r="J7" s="472"/>
      <c r="K7" s="472"/>
      <c r="L7" s="472"/>
      <c r="M7" s="979"/>
      <c r="N7" s="1181"/>
      <c r="P7" s="123" t="s">
        <v>944</v>
      </c>
    </row>
    <row r="8" spans="1:17" ht="13.5">
      <c r="A8" s="736" t="s">
        <v>829</v>
      </c>
      <c r="B8" s="735"/>
      <c r="C8" s="735"/>
      <c r="D8" s="735"/>
      <c r="E8" s="735"/>
      <c r="F8" s="735"/>
      <c r="G8" s="472"/>
      <c r="H8" s="472"/>
      <c r="I8" s="472"/>
      <c r="J8" s="472"/>
      <c r="K8" s="472"/>
      <c r="L8" s="472"/>
      <c r="M8" s="979"/>
      <c r="N8" s="1181"/>
      <c r="O8" s="472"/>
      <c r="P8" s="1524"/>
    </row>
    <row r="9" spans="1:17" ht="13.5" thickBot="1">
      <c r="A9" s="472"/>
      <c r="B9" s="472"/>
      <c r="C9" s="472"/>
      <c r="D9" s="472"/>
      <c r="E9" s="472"/>
      <c r="F9" s="472"/>
      <c r="G9" s="472"/>
      <c r="H9" s="472"/>
      <c r="I9" s="472"/>
      <c r="J9" s="472"/>
      <c r="K9" s="472"/>
      <c r="L9" s="472"/>
      <c r="M9" s="979"/>
      <c r="N9" s="1181"/>
      <c r="O9" s="472"/>
      <c r="P9" s="1524"/>
    </row>
    <row r="10" spans="1:17" ht="13.5" thickBot="1">
      <c r="A10" s="472"/>
      <c r="B10" s="737">
        <v>1999</v>
      </c>
      <c r="C10" s="738">
        <v>2000</v>
      </c>
      <c r="D10" s="738">
        <v>2001</v>
      </c>
      <c r="E10" s="738">
        <v>2002</v>
      </c>
      <c r="F10" s="738">
        <v>2003</v>
      </c>
      <c r="G10" s="739">
        <v>2004</v>
      </c>
      <c r="H10" s="738">
        <v>2005</v>
      </c>
      <c r="I10" s="740">
        <v>2006</v>
      </c>
      <c r="J10" s="741">
        <v>2007</v>
      </c>
      <c r="K10" s="740">
        <v>2008</v>
      </c>
      <c r="L10" s="740">
        <v>2009</v>
      </c>
      <c r="M10" s="741">
        <v>2010</v>
      </c>
      <c r="N10" s="741">
        <v>2011</v>
      </c>
      <c r="O10" s="1021">
        <v>2012</v>
      </c>
      <c r="P10" s="1021">
        <v>2013</v>
      </c>
    </row>
    <row r="11" spans="1:17">
      <c r="A11" s="742" t="s">
        <v>514</v>
      </c>
      <c r="B11" s="743">
        <v>5485</v>
      </c>
      <c r="C11" s="744">
        <v>5851</v>
      </c>
      <c r="D11" s="744">
        <v>5993</v>
      </c>
      <c r="E11" s="744">
        <v>6333</v>
      </c>
      <c r="F11" s="744">
        <v>6784</v>
      </c>
      <c r="G11" s="743">
        <v>7089</v>
      </c>
      <c r="H11" s="744">
        <v>7326</v>
      </c>
      <c r="I11" s="744">
        <v>7302</v>
      </c>
      <c r="J11" s="744">
        <v>6768</v>
      </c>
      <c r="K11" s="744">
        <v>6625</v>
      </c>
      <c r="L11" s="744">
        <v>6635</v>
      </c>
      <c r="M11" s="984">
        <v>6243</v>
      </c>
      <c r="N11" s="984">
        <v>5948</v>
      </c>
      <c r="O11" s="1022">
        <v>5664</v>
      </c>
      <c r="P11" s="1022">
        <v>5323</v>
      </c>
      <c r="Q11" s="83"/>
    </row>
    <row r="12" spans="1:17">
      <c r="A12" s="745" t="s">
        <v>530</v>
      </c>
      <c r="B12" s="746" t="s">
        <v>531</v>
      </c>
      <c r="C12" s="747">
        <v>6.6727438468550559E-2</v>
      </c>
      <c r="D12" s="747">
        <v>2.42693556656981E-2</v>
      </c>
      <c r="E12" s="747">
        <v>5.6732854997497029E-2</v>
      </c>
      <c r="F12" s="747">
        <v>7.1214274435496661E-2</v>
      </c>
      <c r="G12" s="748">
        <v>4.4958726415094352E-2</v>
      </c>
      <c r="H12" s="747">
        <v>3.3432077867117993E-2</v>
      </c>
      <c r="I12" s="747">
        <v>-3.2760032760033031E-3</v>
      </c>
      <c r="J12" s="747">
        <v>-7.313064913722267E-2</v>
      </c>
      <c r="K12" s="747">
        <v>-2.1128841607565008E-2</v>
      </c>
      <c r="L12" s="747">
        <v>1.5094339622641062E-3</v>
      </c>
      <c r="M12" s="985">
        <v>-5.9080633006782235E-2</v>
      </c>
      <c r="N12" s="985">
        <v>-4.7252923274066938E-2</v>
      </c>
      <c r="O12" s="1023">
        <v>-9.2743873137914434E-2</v>
      </c>
      <c r="P12" s="1023">
        <v>-0.10507733691997312</v>
      </c>
      <c r="Q12" s="83"/>
    </row>
    <row r="13" spans="1:17" ht="13.5" thickBot="1">
      <c r="A13" s="749" t="s">
        <v>532</v>
      </c>
      <c r="B13" s="750" t="s">
        <v>531</v>
      </c>
      <c r="C13" s="751">
        <v>6.6727438468550559E-2</v>
      </c>
      <c r="D13" s="751">
        <v>9.2616226071102981E-2</v>
      </c>
      <c r="E13" s="751">
        <v>0.15460346399270741</v>
      </c>
      <c r="F13" s="751">
        <v>0.23682771194165908</v>
      </c>
      <c r="G13" s="752">
        <v>0.29243391066545121</v>
      </c>
      <c r="H13" s="751">
        <v>0.33564266180492242</v>
      </c>
      <c r="I13" s="751">
        <v>0.33126709206927996</v>
      </c>
      <c r="J13" s="753">
        <v>0.23391066545123063</v>
      </c>
      <c r="K13" s="753">
        <v>0.20783956244302648</v>
      </c>
      <c r="L13" s="751">
        <v>0.2097</v>
      </c>
      <c r="M13" s="986">
        <v>0.13819507748404747</v>
      </c>
      <c r="N13" s="986">
        <v>8.4412032816773008E-2</v>
      </c>
      <c r="O13" s="1024">
        <v>3.2634457611668166E-2</v>
      </c>
      <c r="P13" s="1024">
        <v>-2.9535095715587989E-2</v>
      </c>
      <c r="Q13" s="83"/>
    </row>
    <row r="14" spans="1:17">
      <c r="A14" s="754" t="s">
        <v>826</v>
      </c>
      <c r="B14" s="755">
        <v>3801</v>
      </c>
      <c r="C14" s="756">
        <v>3906</v>
      </c>
      <c r="D14" s="757">
        <v>4050</v>
      </c>
      <c r="E14" s="757">
        <v>4243</v>
      </c>
      <c r="F14" s="757">
        <v>4515</v>
      </c>
      <c r="G14" s="758">
        <v>4645</v>
      </c>
      <c r="H14" s="757">
        <v>4610</v>
      </c>
      <c r="I14" s="757">
        <v>4600</v>
      </c>
      <c r="J14" s="757">
        <v>4631</v>
      </c>
      <c r="K14" s="757">
        <v>4666</v>
      </c>
      <c r="L14" s="757">
        <v>4766</v>
      </c>
      <c r="M14" s="987">
        <v>4631</v>
      </c>
      <c r="N14" s="987">
        <v>4519</v>
      </c>
      <c r="O14" s="1025">
        <v>4392</v>
      </c>
      <c r="P14" s="1025">
        <v>4253</v>
      </c>
      <c r="Q14" s="83"/>
    </row>
    <row r="15" spans="1:17" ht="13.5" thickBot="1">
      <c r="A15" s="759" t="s">
        <v>827</v>
      </c>
      <c r="B15" s="760"/>
      <c r="C15" s="760">
        <v>2.7624309392265234E-2</v>
      </c>
      <c r="D15" s="761">
        <v>3.6866359447004671E-2</v>
      </c>
      <c r="E15" s="761">
        <v>4.7654320987654319E-2</v>
      </c>
      <c r="F15" s="761">
        <v>6.4105585670516163E-2</v>
      </c>
      <c r="G15" s="761">
        <v>2.8792912513842639E-2</v>
      </c>
      <c r="H15" s="761">
        <v>-7.5349838536060698E-3</v>
      </c>
      <c r="I15" s="761">
        <v>-2.1691973969630851E-3</v>
      </c>
      <c r="J15" s="761">
        <v>6.7391304347825809E-3</v>
      </c>
      <c r="K15" s="761">
        <v>7.55776290218102E-3</v>
      </c>
      <c r="L15" s="761">
        <v>2.1431633090441382E-2</v>
      </c>
      <c r="M15" s="988">
        <v>-2.8325639949643322E-2</v>
      </c>
      <c r="N15" s="988">
        <v>-2.4184841286979064E-2</v>
      </c>
      <c r="O15" s="1026">
        <v>-5.1608723817749946E-2</v>
      </c>
      <c r="P15" s="1026">
        <v>-5.8862580216862193E-2</v>
      </c>
      <c r="Q15" s="83"/>
    </row>
    <row r="16" spans="1:17">
      <c r="A16" s="762" t="s">
        <v>1162</v>
      </c>
      <c r="B16" s="510"/>
      <c r="C16" s="510"/>
      <c r="D16" s="510"/>
      <c r="E16" s="510"/>
      <c r="F16" s="510"/>
      <c r="G16" s="763"/>
      <c r="H16" s="725"/>
      <c r="I16" s="725"/>
      <c r="J16" s="472"/>
      <c r="K16" s="472"/>
      <c r="L16" s="764"/>
      <c r="M16" s="764"/>
      <c r="N16" s="764"/>
      <c r="O16" s="764"/>
      <c r="P16" s="764"/>
      <c r="Q16" s="83"/>
    </row>
    <row r="17" spans="1:17">
      <c r="A17" s="762"/>
      <c r="B17" s="510"/>
      <c r="C17" s="510"/>
      <c r="D17" s="510"/>
      <c r="E17" s="510"/>
      <c r="F17" s="510"/>
      <c r="G17" s="725"/>
      <c r="H17" s="725"/>
      <c r="I17" s="725"/>
      <c r="J17" s="472"/>
      <c r="K17" s="472"/>
      <c r="L17" s="764"/>
      <c r="M17" s="764"/>
      <c r="N17" s="764"/>
      <c r="O17" s="764"/>
      <c r="P17" s="764"/>
      <c r="Q17" s="83"/>
    </row>
    <row r="18" spans="1:17" s="726" customFormat="1">
      <c r="A18" s="1494" t="s">
        <v>1146</v>
      </c>
      <c r="B18" s="510"/>
      <c r="C18" s="510"/>
      <c r="D18" s="510"/>
      <c r="E18" s="510"/>
      <c r="F18" s="510"/>
      <c r="G18" s="725"/>
      <c r="H18" s="725"/>
      <c r="I18" s="725"/>
      <c r="J18" s="472"/>
      <c r="K18" s="472"/>
      <c r="L18" s="764"/>
      <c r="M18" s="764"/>
      <c r="N18" s="764"/>
      <c r="O18" s="764"/>
      <c r="P18" s="764"/>
      <c r="Q18" s="83"/>
    </row>
    <row r="19" spans="1:17" s="726" customFormat="1">
      <c r="A19" s="876" t="s">
        <v>958</v>
      </c>
      <c r="B19" s="510"/>
      <c r="C19" s="510"/>
      <c r="D19" s="510"/>
      <c r="E19" s="510"/>
      <c r="F19" s="510"/>
      <c r="G19" s="725"/>
      <c r="H19" s="725"/>
      <c r="I19" s="725"/>
      <c r="J19" s="472"/>
      <c r="K19" s="472"/>
      <c r="L19" s="764"/>
      <c r="M19" s="764"/>
      <c r="N19" s="764"/>
      <c r="O19" s="764"/>
      <c r="P19" s="764"/>
      <c r="Q19" s="83"/>
    </row>
    <row r="20" spans="1:17" s="726" customFormat="1">
      <c r="A20" s="876" t="s">
        <v>959</v>
      </c>
      <c r="B20" s="510"/>
      <c r="C20" s="510"/>
      <c r="D20" s="510"/>
      <c r="E20" s="510"/>
      <c r="F20" s="510"/>
      <c r="G20" s="725"/>
      <c r="H20" s="725"/>
      <c r="I20" s="725"/>
      <c r="J20" s="472"/>
      <c r="K20" s="472"/>
      <c r="L20" s="764"/>
      <c r="M20" s="764"/>
      <c r="N20" s="764"/>
      <c r="O20" s="764"/>
      <c r="P20" s="764"/>
      <c r="Q20" s="83"/>
    </row>
    <row r="21" spans="1:17">
      <c r="A21" s="762"/>
      <c r="B21" s="510"/>
      <c r="C21" s="510"/>
      <c r="D21" s="510"/>
      <c r="E21" s="510"/>
      <c r="F21" s="510"/>
      <c r="G21" s="725"/>
      <c r="H21" s="725"/>
      <c r="I21" s="725"/>
      <c r="J21" s="472"/>
      <c r="K21" s="472"/>
      <c r="L21" s="764"/>
      <c r="M21" s="764"/>
      <c r="N21" s="764"/>
      <c r="O21" s="764"/>
      <c r="P21" s="764"/>
      <c r="Q21" s="83"/>
    </row>
    <row r="22" spans="1:17">
      <c r="A22" s="762"/>
      <c r="B22" s="510"/>
      <c r="C22" s="510"/>
      <c r="D22" s="510"/>
      <c r="E22" s="510"/>
      <c r="F22" s="510"/>
      <c r="G22" s="725"/>
      <c r="H22" s="725"/>
      <c r="I22" s="725"/>
      <c r="J22" s="472"/>
      <c r="K22" s="472"/>
      <c r="L22" s="764"/>
      <c r="M22" s="764"/>
      <c r="N22" s="764"/>
      <c r="O22" s="764"/>
      <c r="P22" s="764"/>
      <c r="Q22" s="83"/>
    </row>
    <row r="23" spans="1:17" s="726" customFormat="1">
      <c r="A23" s="762"/>
      <c r="B23" s="510"/>
      <c r="C23" s="510"/>
      <c r="D23" s="510"/>
      <c r="E23" s="510"/>
      <c r="F23" s="510"/>
      <c r="G23" s="725"/>
      <c r="H23" s="725"/>
      <c r="I23" s="725"/>
      <c r="J23" s="472"/>
      <c r="K23" s="472"/>
      <c r="L23" s="764"/>
      <c r="M23" s="764"/>
      <c r="N23" s="764"/>
      <c r="O23" s="764"/>
      <c r="P23" s="764"/>
      <c r="Q23" s="83"/>
    </row>
    <row r="24" spans="1:17" s="726" customFormat="1">
      <c r="A24" s="762"/>
      <c r="B24" s="510"/>
      <c r="C24" s="510"/>
      <c r="D24" s="510"/>
      <c r="E24" s="510"/>
      <c r="F24" s="510"/>
      <c r="G24" s="725"/>
      <c r="H24" s="725"/>
      <c r="I24" s="725"/>
      <c r="J24" s="472"/>
      <c r="K24" s="472"/>
      <c r="L24" s="764"/>
      <c r="M24" s="764"/>
      <c r="N24" s="764"/>
      <c r="O24" s="764"/>
      <c r="P24" s="764"/>
      <c r="Q24" s="83"/>
    </row>
    <row r="25" spans="1:17" s="726" customFormat="1">
      <c r="A25" s="762"/>
      <c r="B25" s="510"/>
      <c r="C25" s="510"/>
      <c r="D25" s="510"/>
      <c r="E25" s="510"/>
      <c r="F25" s="510"/>
      <c r="G25" s="725"/>
      <c r="H25" s="725"/>
      <c r="I25" s="725"/>
      <c r="J25" s="472"/>
      <c r="K25" s="472"/>
      <c r="L25" s="764"/>
      <c r="M25" s="764"/>
      <c r="N25" s="764"/>
      <c r="O25" s="764"/>
      <c r="P25" s="764"/>
      <c r="Q25" s="83"/>
    </row>
    <row r="26" spans="1:17" s="726" customFormat="1">
      <c r="A26" s="762"/>
      <c r="B26" s="510"/>
      <c r="C26" s="510"/>
      <c r="D26" s="510"/>
      <c r="E26" s="510"/>
      <c r="F26" s="510"/>
      <c r="G26" s="725"/>
      <c r="H26" s="725"/>
      <c r="I26" s="725"/>
      <c r="J26" s="472"/>
      <c r="K26" s="472"/>
      <c r="L26" s="764"/>
      <c r="M26" s="764"/>
      <c r="N26" s="764"/>
      <c r="O26" s="764"/>
      <c r="P26" s="764"/>
      <c r="Q26" s="83"/>
    </row>
    <row r="27" spans="1:17" s="726" customFormat="1">
      <c r="A27" s="762"/>
      <c r="B27" s="510"/>
      <c r="C27" s="510"/>
      <c r="D27" s="510"/>
      <c r="E27" s="510"/>
      <c r="F27" s="510"/>
      <c r="G27" s="725"/>
      <c r="H27" s="725"/>
      <c r="I27" s="725"/>
      <c r="J27" s="472"/>
      <c r="K27" s="472"/>
      <c r="L27" s="764"/>
      <c r="M27" s="764"/>
      <c r="N27" s="764"/>
      <c r="O27" s="764"/>
      <c r="P27" s="764"/>
      <c r="Q27" s="83"/>
    </row>
    <row r="28" spans="1:17" s="726" customFormat="1">
      <c r="A28" s="762"/>
      <c r="B28" s="510"/>
      <c r="C28" s="510"/>
      <c r="D28" s="510"/>
      <c r="E28" s="510"/>
      <c r="F28" s="510"/>
      <c r="G28" s="725"/>
      <c r="H28" s="725"/>
      <c r="I28" s="725"/>
      <c r="J28" s="472"/>
      <c r="K28" s="472"/>
      <c r="L28" s="764"/>
      <c r="M28" s="764"/>
      <c r="N28" s="764"/>
      <c r="O28" s="764"/>
      <c r="P28" s="764"/>
      <c r="Q28" s="83"/>
    </row>
    <row r="29" spans="1:17" s="726" customFormat="1">
      <c r="A29" s="762"/>
      <c r="B29" s="510"/>
      <c r="C29" s="510"/>
      <c r="D29" s="510"/>
      <c r="E29" s="510"/>
      <c r="F29" s="510"/>
      <c r="G29" s="725"/>
      <c r="H29" s="725"/>
      <c r="I29" s="725"/>
      <c r="J29" s="472"/>
      <c r="K29" s="472"/>
      <c r="L29" s="764"/>
      <c r="M29" s="764"/>
      <c r="N29" s="764"/>
      <c r="O29" s="764"/>
      <c r="P29" s="764"/>
      <c r="Q29" s="83"/>
    </row>
    <row r="30" spans="1:17" s="726" customFormat="1">
      <c r="A30" s="762"/>
      <c r="B30" s="510"/>
      <c r="C30" s="510"/>
      <c r="D30" s="510"/>
      <c r="E30" s="510"/>
      <c r="F30" s="510"/>
      <c r="G30" s="725"/>
      <c r="H30" s="725"/>
      <c r="I30" s="725"/>
      <c r="J30" s="472"/>
      <c r="K30" s="472"/>
      <c r="L30" s="764"/>
      <c r="M30" s="764"/>
      <c r="N30" s="764"/>
      <c r="O30" s="764"/>
      <c r="P30" s="764"/>
      <c r="Q30" s="83"/>
    </row>
    <row r="31" spans="1:17" s="726" customFormat="1">
      <c r="A31" s="762"/>
      <c r="B31" s="510"/>
      <c r="C31" s="510"/>
      <c r="D31" s="510"/>
      <c r="E31" s="510"/>
      <c r="F31" s="510"/>
      <c r="G31" s="725"/>
      <c r="H31" s="725"/>
      <c r="I31" s="725"/>
      <c r="J31" s="472"/>
      <c r="K31" s="472"/>
      <c r="L31" s="764"/>
      <c r="M31" s="764"/>
      <c r="N31" s="764"/>
      <c r="O31" s="764"/>
      <c r="P31" s="764"/>
      <c r="Q31" s="83"/>
    </row>
    <row r="32" spans="1:17" s="726" customFormat="1">
      <c r="A32" s="762"/>
      <c r="B32" s="510"/>
      <c r="C32" s="510"/>
      <c r="D32" s="510"/>
      <c r="E32" s="510"/>
      <c r="F32" s="510"/>
      <c r="G32" s="725"/>
      <c r="H32" s="725"/>
      <c r="I32" s="725"/>
      <c r="J32" s="472"/>
      <c r="K32" s="472"/>
      <c r="L32" s="764"/>
      <c r="M32" s="764"/>
      <c r="N32" s="764"/>
      <c r="O32" s="764"/>
      <c r="P32" s="764"/>
      <c r="Q32" s="83"/>
    </row>
    <row r="33" spans="1:17" s="726" customFormat="1">
      <c r="A33" s="762"/>
      <c r="B33" s="510"/>
      <c r="C33" s="510"/>
      <c r="D33" s="510"/>
      <c r="E33" s="510"/>
      <c r="F33" s="510"/>
      <c r="G33" s="725"/>
      <c r="H33" s="725"/>
      <c r="I33" s="725"/>
      <c r="J33" s="472"/>
      <c r="K33" s="472"/>
      <c r="L33" s="764"/>
      <c r="M33" s="764"/>
      <c r="N33" s="764"/>
      <c r="O33" s="764"/>
      <c r="P33" s="764"/>
      <c r="Q33" s="83"/>
    </row>
    <row r="34" spans="1:17" s="726" customFormat="1">
      <c r="A34" s="762"/>
      <c r="B34" s="510"/>
      <c r="C34" s="510"/>
      <c r="D34" s="510"/>
      <c r="E34" s="510"/>
      <c r="F34" s="510"/>
      <c r="G34" s="725"/>
      <c r="H34" s="725"/>
      <c r="I34" s="725"/>
      <c r="J34" s="472"/>
      <c r="K34" s="472"/>
      <c r="L34" s="764"/>
      <c r="M34" s="764"/>
      <c r="N34" s="764"/>
      <c r="O34" s="764"/>
      <c r="P34" s="764"/>
      <c r="Q34" s="83"/>
    </row>
    <row r="35" spans="1:17" s="726" customFormat="1">
      <c r="A35" s="762"/>
      <c r="B35" s="510"/>
      <c r="C35" s="510"/>
      <c r="D35" s="510"/>
      <c r="E35" s="510"/>
      <c r="F35" s="510"/>
      <c r="G35" s="725"/>
      <c r="H35" s="725"/>
      <c r="I35" s="725"/>
      <c r="J35" s="472"/>
      <c r="K35" s="472"/>
      <c r="L35" s="764"/>
      <c r="M35" s="764"/>
      <c r="N35" s="764"/>
      <c r="O35" s="764"/>
      <c r="P35" s="764"/>
      <c r="Q35" s="83"/>
    </row>
    <row r="36" spans="1:17" s="726" customFormat="1">
      <c r="A36" s="762"/>
      <c r="B36" s="510"/>
      <c r="C36" s="510"/>
      <c r="D36" s="510"/>
      <c r="E36" s="510"/>
      <c r="F36" s="510"/>
      <c r="G36" s="725"/>
      <c r="H36" s="725"/>
      <c r="I36" s="725"/>
      <c r="J36" s="472"/>
      <c r="K36" s="472"/>
      <c r="L36" s="764"/>
      <c r="M36" s="764"/>
      <c r="N36" s="764"/>
      <c r="O36" s="764"/>
      <c r="P36" s="764"/>
      <c r="Q36" s="83"/>
    </row>
    <row r="37" spans="1:17" s="726" customFormat="1">
      <c r="A37" s="762"/>
      <c r="B37" s="510"/>
      <c r="C37" s="510"/>
      <c r="D37" s="510"/>
      <c r="E37" s="510"/>
      <c r="F37" s="510"/>
      <c r="G37" s="725"/>
      <c r="H37" s="725"/>
      <c r="I37" s="725"/>
      <c r="J37" s="472"/>
      <c r="K37" s="472"/>
      <c r="L37" s="764"/>
      <c r="M37" s="764"/>
      <c r="N37" s="764"/>
      <c r="O37" s="764"/>
      <c r="P37" s="764"/>
      <c r="Q37" s="83"/>
    </row>
    <row r="38" spans="1:17" s="726" customFormat="1">
      <c r="A38" s="762"/>
      <c r="B38" s="510"/>
      <c r="C38" s="510"/>
      <c r="D38" s="510"/>
      <c r="E38" s="510"/>
      <c r="F38" s="510"/>
      <c r="G38" s="725"/>
      <c r="H38" s="725"/>
      <c r="I38" s="725"/>
      <c r="J38" s="1028"/>
      <c r="K38" s="1028"/>
      <c r="L38" s="1028"/>
      <c r="M38" s="1028"/>
      <c r="N38" s="1180"/>
      <c r="O38" s="1028"/>
      <c r="P38" s="1523"/>
      <c r="Q38" s="1028"/>
    </row>
    <row r="39" spans="1:17" ht="13.5">
      <c r="A39" s="459" t="s">
        <v>533</v>
      </c>
      <c r="B39" s="472"/>
      <c r="C39" s="472"/>
      <c r="D39" s="472"/>
      <c r="E39" s="472"/>
      <c r="F39" s="472"/>
      <c r="G39" s="725"/>
      <c r="H39" s="725"/>
      <c r="I39" s="725"/>
      <c r="J39" s="1028"/>
      <c r="K39" s="1028"/>
      <c r="L39" s="1028"/>
      <c r="M39" s="1028"/>
      <c r="O39" s="1028"/>
      <c r="Q39" s="1028"/>
    </row>
    <row r="40" spans="1:17" ht="13.5">
      <c r="A40" s="459"/>
      <c r="B40" s="472"/>
      <c r="C40" s="472"/>
      <c r="D40" s="472"/>
      <c r="E40" s="472"/>
      <c r="F40" s="472"/>
      <c r="G40" s="725"/>
      <c r="H40" s="725"/>
      <c r="I40" s="725"/>
      <c r="J40" s="472"/>
      <c r="K40" s="472"/>
      <c r="L40" s="764"/>
      <c r="M40" s="764"/>
      <c r="N40" s="764"/>
      <c r="O40" s="764"/>
      <c r="P40" s="764"/>
      <c r="Q40" s="83"/>
    </row>
    <row r="41" spans="1:17">
      <c r="A41" s="1495" t="s">
        <v>1147</v>
      </c>
      <c r="B41" s="472"/>
      <c r="C41" s="472"/>
      <c r="D41" s="472"/>
      <c r="E41" s="472"/>
      <c r="F41" s="472"/>
      <c r="G41" s="725"/>
      <c r="H41" s="725"/>
      <c r="I41" s="725"/>
      <c r="J41" s="472"/>
      <c r="K41" s="472"/>
      <c r="L41" s="764"/>
      <c r="M41" s="764"/>
      <c r="N41" s="764"/>
      <c r="O41" s="764"/>
      <c r="P41" s="764"/>
      <c r="Q41" s="83"/>
    </row>
    <row r="42" spans="1:17">
      <c r="A42" s="1495" t="s">
        <v>1148</v>
      </c>
      <c r="B42" s="472"/>
      <c r="C42" s="472"/>
      <c r="D42" s="472"/>
      <c r="E42" s="472"/>
      <c r="F42" s="472"/>
      <c r="G42" s="725"/>
      <c r="H42" s="725"/>
      <c r="I42" s="725"/>
      <c r="J42" s="472"/>
      <c r="K42" s="472"/>
      <c r="L42" s="764"/>
      <c r="M42" s="764"/>
      <c r="N42" s="764"/>
      <c r="O42" s="764"/>
      <c r="P42" s="764"/>
      <c r="Q42" s="83"/>
    </row>
    <row r="43" spans="1:17">
      <c r="A43" s="1495" t="s">
        <v>1149</v>
      </c>
      <c r="B43" s="472"/>
      <c r="C43" s="472"/>
      <c r="D43" s="472"/>
      <c r="E43" s="472"/>
      <c r="F43" s="472"/>
      <c r="G43" s="725"/>
      <c r="H43" s="725"/>
      <c r="I43" s="725"/>
      <c r="J43" s="472"/>
      <c r="K43" s="472"/>
      <c r="L43" s="764"/>
      <c r="M43" s="764"/>
      <c r="N43" s="764"/>
      <c r="O43" s="764"/>
      <c r="P43" s="764"/>
      <c r="Q43" s="83"/>
    </row>
    <row r="44" spans="1:17">
      <c r="A44" s="472"/>
      <c r="B44" s="472"/>
      <c r="C44" s="472"/>
      <c r="D44" s="472"/>
      <c r="E44" s="472"/>
      <c r="F44" s="472"/>
      <c r="G44" s="725"/>
      <c r="H44" s="725"/>
      <c r="I44" s="725"/>
      <c r="J44" s="472"/>
      <c r="K44" s="472"/>
      <c r="L44" s="764"/>
      <c r="M44" s="764"/>
      <c r="N44" s="764"/>
      <c r="O44" s="764"/>
      <c r="P44" s="764"/>
      <c r="Q44" s="83"/>
    </row>
    <row r="45" spans="1:17">
      <c r="A45" s="472" t="s">
        <v>512</v>
      </c>
      <c r="B45" s="472"/>
      <c r="C45" s="472"/>
      <c r="D45" s="472"/>
      <c r="E45" s="472"/>
      <c r="F45" s="472"/>
      <c r="G45" s="725"/>
      <c r="H45" s="725"/>
      <c r="I45" s="725"/>
      <c r="J45" s="472"/>
      <c r="K45" s="472"/>
      <c r="L45" s="764"/>
      <c r="M45" s="764"/>
      <c r="N45" s="764"/>
      <c r="O45" s="764"/>
      <c r="P45" s="764"/>
      <c r="Q45" s="83"/>
    </row>
    <row r="46" spans="1:17">
      <c r="A46" s="1029" t="s">
        <v>971</v>
      </c>
      <c r="B46" s="472"/>
      <c r="C46" s="472"/>
      <c r="D46" s="472"/>
      <c r="E46" s="472"/>
      <c r="F46" s="472"/>
      <c r="G46" s="725"/>
      <c r="H46" s="725"/>
      <c r="I46" s="725"/>
      <c r="J46" s="472"/>
      <c r="K46" s="472"/>
      <c r="L46" s="764"/>
      <c r="M46" s="764"/>
      <c r="N46" s="764"/>
      <c r="O46" s="764"/>
      <c r="P46" s="764"/>
      <c r="Q46" s="83"/>
    </row>
    <row r="47" spans="1:17">
      <c r="A47" s="1495" t="s">
        <v>1150</v>
      </c>
      <c r="B47" s="472"/>
      <c r="C47" s="472"/>
      <c r="D47" s="472"/>
      <c r="E47" s="472"/>
      <c r="F47" s="472"/>
      <c r="G47" s="725"/>
      <c r="H47" s="725"/>
      <c r="I47" s="725"/>
      <c r="J47" s="472"/>
      <c r="K47" s="472"/>
      <c r="L47" s="764"/>
      <c r="M47" s="764"/>
      <c r="N47" s="764"/>
      <c r="O47" s="764"/>
      <c r="P47" s="764"/>
      <c r="Q47" s="83"/>
    </row>
    <row r="48" spans="1:17">
      <c r="A48" s="1495" t="s">
        <v>972</v>
      </c>
      <c r="B48" s="472"/>
      <c r="C48" s="472"/>
      <c r="D48" s="472"/>
      <c r="E48" s="472"/>
      <c r="F48" s="472"/>
      <c r="G48" s="725"/>
      <c r="H48" s="725"/>
      <c r="I48" s="725"/>
      <c r="J48" s="472"/>
      <c r="K48" s="472"/>
      <c r="L48" s="764"/>
      <c r="M48" s="764"/>
      <c r="N48" s="764"/>
      <c r="O48" s="764"/>
      <c r="P48" s="764"/>
      <c r="Q48" s="83"/>
    </row>
    <row r="49" spans="1:17">
      <c r="A49" s="472"/>
      <c r="B49" s="472"/>
      <c r="C49" s="472"/>
      <c r="D49" s="472"/>
      <c r="E49" s="472"/>
      <c r="F49" s="472"/>
      <c r="G49" s="725"/>
      <c r="H49" s="725"/>
      <c r="I49" s="725"/>
      <c r="J49" s="472"/>
      <c r="K49" s="472"/>
      <c r="L49" s="764"/>
      <c r="M49" s="764"/>
      <c r="N49" s="764"/>
      <c r="O49" s="764"/>
      <c r="P49" s="764"/>
      <c r="Q49" s="83"/>
    </row>
    <row r="50" spans="1:17">
      <c r="A50" s="472"/>
      <c r="B50" s="472"/>
      <c r="C50" s="472"/>
      <c r="D50" s="472"/>
      <c r="E50" s="472"/>
      <c r="F50" s="472"/>
      <c r="G50" s="725"/>
      <c r="H50" s="725"/>
      <c r="I50" s="725"/>
      <c r="J50" s="472"/>
      <c r="K50" s="472"/>
      <c r="L50" s="764"/>
      <c r="M50" s="764"/>
      <c r="N50" s="764"/>
      <c r="O50" s="764"/>
      <c r="P50" s="764"/>
      <c r="Q50" s="83"/>
    </row>
    <row r="51" spans="1:17">
      <c r="A51" s="472" t="s">
        <v>952</v>
      </c>
      <c r="B51" s="472"/>
      <c r="C51" s="472"/>
      <c r="D51" s="472"/>
      <c r="E51" s="472"/>
      <c r="F51" s="472"/>
      <c r="G51" s="725"/>
      <c r="H51" s="725"/>
      <c r="I51" s="725"/>
      <c r="J51" s="472"/>
      <c r="K51" s="472"/>
      <c r="L51" s="764"/>
      <c r="M51" s="764"/>
      <c r="N51" s="764"/>
      <c r="O51" s="764"/>
      <c r="P51" s="764"/>
      <c r="Q51" s="83"/>
    </row>
    <row r="52" spans="1:17">
      <c r="A52" s="472" t="s">
        <v>830</v>
      </c>
      <c r="B52" s="472"/>
      <c r="C52" s="472"/>
      <c r="D52" s="472"/>
      <c r="E52" s="472"/>
      <c r="F52" s="472"/>
      <c r="G52" s="725"/>
      <c r="H52" s="725"/>
      <c r="I52" s="725"/>
      <c r="J52" s="472"/>
      <c r="K52" s="472"/>
      <c r="L52" s="764"/>
      <c r="M52" s="764"/>
      <c r="N52" s="764"/>
      <c r="O52" s="764"/>
      <c r="P52" s="764"/>
      <c r="Q52" s="83"/>
    </row>
    <row r="53" spans="1:17">
      <c r="A53" s="472" t="s">
        <v>957</v>
      </c>
      <c r="B53" s="472"/>
      <c r="C53" s="472"/>
      <c r="D53" s="472"/>
      <c r="E53" s="472"/>
      <c r="F53" s="472"/>
      <c r="G53" s="725"/>
      <c r="H53" s="725"/>
      <c r="I53" s="725"/>
      <c r="J53" s="472"/>
      <c r="K53" s="472"/>
      <c r="L53" s="764"/>
      <c r="M53" s="764"/>
      <c r="N53" s="764"/>
      <c r="O53" s="764"/>
      <c r="P53" s="764"/>
      <c r="Q53" s="83"/>
    </row>
    <row r="54" spans="1:17" ht="13.5" thickBot="1">
      <c r="A54" s="472"/>
      <c r="B54" s="472"/>
      <c r="C54" s="472"/>
      <c r="D54" s="472"/>
      <c r="E54" s="472"/>
      <c r="F54" s="472"/>
      <c r="G54" s="765"/>
      <c r="H54" s="725"/>
      <c r="I54" s="725"/>
      <c r="J54" s="472"/>
      <c r="K54" s="472"/>
      <c r="L54" s="764"/>
      <c r="M54" s="764"/>
      <c r="N54" s="764"/>
      <c r="O54" s="764"/>
      <c r="P54" s="764"/>
      <c r="Q54" s="83"/>
    </row>
    <row r="55" spans="1:17" ht="13.5" thickBot="1">
      <c r="A55" s="472"/>
      <c r="B55" s="737">
        <v>1999</v>
      </c>
      <c r="C55" s="738">
        <v>2000</v>
      </c>
      <c r="D55" s="738">
        <v>2001</v>
      </c>
      <c r="E55" s="738">
        <v>2002</v>
      </c>
      <c r="F55" s="738">
        <v>2003</v>
      </c>
      <c r="G55" s="741">
        <v>2004</v>
      </c>
      <c r="H55" s="738">
        <v>2005</v>
      </c>
      <c r="I55" s="740">
        <v>2006</v>
      </c>
      <c r="J55" s="741">
        <v>2007</v>
      </c>
      <c r="K55" s="740">
        <v>2008</v>
      </c>
      <c r="L55" s="741">
        <v>2009</v>
      </c>
      <c r="M55" s="740">
        <v>2010</v>
      </c>
      <c r="N55" s="1182">
        <v>2011</v>
      </c>
      <c r="O55" s="1182">
        <v>2012</v>
      </c>
      <c r="P55" s="835">
        <v>2013</v>
      </c>
      <c r="Q55" s="1566"/>
    </row>
    <row r="56" spans="1:17">
      <c r="A56" s="766" t="s">
        <v>752</v>
      </c>
      <c r="B56" s="767"/>
      <c r="C56" s="768"/>
      <c r="D56" s="768"/>
      <c r="E56" s="768"/>
      <c r="F56" s="768"/>
      <c r="G56" s="768"/>
      <c r="H56" s="768"/>
      <c r="I56" s="768"/>
      <c r="J56" s="768"/>
      <c r="K56" s="768"/>
      <c r="L56" s="768"/>
      <c r="M56" s="989"/>
      <c r="N56" s="989"/>
      <c r="O56" s="989"/>
      <c r="P56" s="1571"/>
      <c r="Q56" s="876"/>
    </row>
    <row r="57" spans="1:17">
      <c r="A57" s="769" t="s">
        <v>534</v>
      </c>
      <c r="B57" s="770">
        <v>5485</v>
      </c>
      <c r="C57" s="828">
        <v>3537</v>
      </c>
      <c r="D57" s="771">
        <v>3545</v>
      </c>
      <c r="E57" s="771">
        <v>3347</v>
      </c>
      <c r="F57" s="771">
        <v>3313</v>
      </c>
      <c r="G57" s="772">
        <v>3421</v>
      </c>
      <c r="H57" s="771">
        <v>3359</v>
      </c>
      <c r="I57" s="771">
        <v>3448</v>
      </c>
      <c r="J57" s="771">
        <v>3416</v>
      </c>
      <c r="K57" s="771">
        <v>3454</v>
      </c>
      <c r="L57" s="990">
        <v>3521</v>
      </c>
      <c r="M57" s="990">
        <v>3272</v>
      </c>
      <c r="N57" s="1183">
        <v>2912</v>
      </c>
      <c r="O57" s="1183">
        <v>2620</v>
      </c>
      <c r="P57" s="840">
        <v>2624</v>
      </c>
      <c r="Q57" s="1567"/>
    </row>
    <row r="58" spans="1:17" ht="13.15" customHeight="1" thickBot="1">
      <c r="A58" s="773" t="s">
        <v>530</v>
      </c>
      <c r="B58" s="774"/>
      <c r="C58" s="829">
        <v>-0.35515041020966276</v>
      </c>
      <c r="D58" s="775">
        <v>2.261803788521366E-3</v>
      </c>
      <c r="E58" s="775">
        <v>-5.5853314527503528E-2</v>
      </c>
      <c r="F58" s="775">
        <v>-1.0158350761876322E-2</v>
      </c>
      <c r="G58" s="776">
        <v>3.2598853003320327E-2</v>
      </c>
      <c r="H58" s="775">
        <v>-1.8123355743934533E-2</v>
      </c>
      <c r="I58" s="775">
        <v>2.649598094671024E-2</v>
      </c>
      <c r="J58" s="775">
        <v>-9.2807424593968069E-3</v>
      </c>
      <c r="K58" s="775">
        <v>1.1124121779859442E-2</v>
      </c>
      <c r="L58" s="998">
        <v>1.9397799652576708E-2</v>
      </c>
      <c r="M58" s="998">
        <v>-7.071854586765125E-2</v>
      </c>
      <c r="N58" s="1184">
        <v>-0.11002444987775062</v>
      </c>
      <c r="O58" s="1561">
        <v>-0.19926650366748166</v>
      </c>
      <c r="P58" s="838">
        <v>-9.8901098901098883E-2</v>
      </c>
      <c r="Q58" s="1568"/>
    </row>
    <row r="59" spans="1:17" ht="13.5" hidden="1" thickBot="1">
      <c r="A59" s="777" t="s">
        <v>532</v>
      </c>
      <c r="B59" s="778"/>
      <c r="C59" s="830"/>
      <c r="D59" s="779">
        <v>-0.35369188696444853</v>
      </c>
      <c r="E59" s="779">
        <v>-0.38979033728350043</v>
      </c>
      <c r="F59" s="779">
        <v>-0.3959890610756609</v>
      </c>
      <c r="G59" s="780">
        <v>-0.37629899726526894</v>
      </c>
      <c r="H59" s="779">
        <v>-0.38760255241567909</v>
      </c>
      <c r="I59" s="779">
        <v>-0.37137648131267087</v>
      </c>
      <c r="J59" s="779">
        <v>-0.37721057429352778</v>
      </c>
      <c r="K59" s="779">
        <v>-0.37028258887876031</v>
      </c>
      <c r="L59" s="779">
        <v>-0.3580674567000911</v>
      </c>
      <c r="M59" s="779">
        <v>-0.40346399270738376</v>
      </c>
      <c r="N59" s="1185">
        <v>-0.46909753874202376</v>
      </c>
      <c r="O59" s="1185">
        <v>-0.52233363719234283</v>
      </c>
      <c r="P59" s="836">
        <v>-0.52160437556973571</v>
      </c>
      <c r="Q59" s="1569"/>
    </row>
    <row r="60" spans="1:17">
      <c r="A60" s="781" t="s">
        <v>954</v>
      </c>
      <c r="B60" s="833">
        <v>3368</v>
      </c>
      <c r="C60" s="831">
        <v>2294</v>
      </c>
      <c r="D60" s="782">
        <v>2194</v>
      </c>
      <c r="E60" s="782">
        <v>2121</v>
      </c>
      <c r="F60" s="782">
        <v>2114</v>
      </c>
      <c r="G60" s="783">
        <v>2232</v>
      </c>
      <c r="H60" s="782">
        <v>2371</v>
      </c>
      <c r="I60" s="782">
        <v>2527</v>
      </c>
      <c r="J60" s="782">
        <v>2300</v>
      </c>
      <c r="K60" s="782">
        <v>2252</v>
      </c>
      <c r="L60" s="991">
        <v>2177</v>
      </c>
      <c r="M60" s="991">
        <v>1856</v>
      </c>
      <c r="N60" s="1186">
        <v>1500</v>
      </c>
      <c r="O60" s="1186">
        <v>1157</v>
      </c>
      <c r="P60" s="784">
        <v>1034</v>
      </c>
      <c r="Q60" s="1570"/>
    </row>
    <row r="61" spans="1:17">
      <c r="A61" s="785" t="s">
        <v>535</v>
      </c>
      <c r="B61" s="834">
        <v>2117</v>
      </c>
      <c r="C61" s="832">
        <v>1243</v>
      </c>
      <c r="D61" s="786">
        <v>1351</v>
      </c>
      <c r="E61" s="786">
        <v>1226</v>
      </c>
      <c r="F61" s="786">
        <v>1199</v>
      </c>
      <c r="G61" s="787">
        <v>1189</v>
      </c>
      <c r="H61" s="786">
        <v>988</v>
      </c>
      <c r="I61" s="786">
        <v>921</v>
      </c>
      <c r="J61" s="786">
        <v>1116</v>
      </c>
      <c r="K61" s="786">
        <v>1202</v>
      </c>
      <c r="L61" s="992">
        <v>1344</v>
      </c>
      <c r="M61" s="992">
        <v>1416</v>
      </c>
      <c r="N61" s="1187">
        <v>1412</v>
      </c>
      <c r="O61" s="1562">
        <v>1463</v>
      </c>
      <c r="P61" s="839">
        <v>1590</v>
      </c>
      <c r="Q61" s="1570"/>
    </row>
    <row r="62" spans="1:17" ht="13.5" thickBot="1">
      <c r="A62" s="788" t="s">
        <v>818</v>
      </c>
      <c r="B62" s="834">
        <v>3801</v>
      </c>
      <c r="C62" s="832">
        <v>2390</v>
      </c>
      <c r="D62" s="786">
        <v>2448.5</v>
      </c>
      <c r="E62" s="786">
        <v>2286</v>
      </c>
      <c r="F62" s="789">
        <v>2256</v>
      </c>
      <c r="G62" s="790">
        <v>2305</v>
      </c>
      <c r="H62" s="786">
        <v>2173.5</v>
      </c>
      <c r="I62" s="786">
        <v>2184.5</v>
      </c>
      <c r="J62" s="786">
        <v>2266</v>
      </c>
      <c r="K62" s="786">
        <v>2328</v>
      </c>
      <c r="L62" s="997">
        <v>2432.5</v>
      </c>
      <c r="M62" s="997">
        <v>2344</v>
      </c>
      <c r="N62" s="1188">
        <v>2162</v>
      </c>
      <c r="O62" s="1188">
        <v>2041.5</v>
      </c>
      <c r="P62" s="841">
        <v>2107</v>
      </c>
      <c r="Q62" s="1570"/>
    </row>
    <row r="63" spans="1:17" ht="13.5" thickTop="1">
      <c r="A63" s="791" t="s">
        <v>753</v>
      </c>
      <c r="B63" s="792"/>
      <c r="C63" s="793"/>
      <c r="D63" s="794"/>
      <c r="E63" s="794"/>
      <c r="F63" s="794"/>
      <c r="G63" s="795"/>
      <c r="H63" s="794"/>
      <c r="I63" s="794"/>
      <c r="J63" s="794"/>
      <c r="K63" s="794"/>
      <c r="L63" s="794"/>
      <c r="M63" s="794"/>
      <c r="N63" s="1189"/>
      <c r="O63" s="1189"/>
      <c r="P63" s="1572"/>
      <c r="Q63" s="1189"/>
    </row>
    <row r="64" spans="1:17">
      <c r="A64" s="796" t="s">
        <v>813</v>
      </c>
      <c r="B64" s="797" t="s">
        <v>531</v>
      </c>
      <c r="C64" s="798">
        <v>2314</v>
      </c>
      <c r="D64" s="799">
        <v>2448</v>
      </c>
      <c r="E64" s="799">
        <v>2986</v>
      </c>
      <c r="F64" s="799">
        <v>3471</v>
      </c>
      <c r="G64" s="800">
        <v>3668</v>
      </c>
      <c r="H64" s="799">
        <v>3967</v>
      </c>
      <c r="I64" s="799">
        <v>3854</v>
      </c>
      <c r="J64" s="799">
        <v>3352</v>
      </c>
      <c r="K64" s="799">
        <v>3171</v>
      </c>
      <c r="L64" s="993">
        <v>3114</v>
      </c>
      <c r="M64" s="993">
        <v>2970</v>
      </c>
      <c r="N64" s="1190">
        <v>3036</v>
      </c>
      <c r="O64" s="1190">
        <v>3044</v>
      </c>
      <c r="P64" s="845">
        <v>2699</v>
      </c>
      <c r="Q64" s="1567"/>
    </row>
    <row r="65" spans="1:17" ht="13.5" thickBot="1">
      <c r="A65" s="801" t="s">
        <v>530</v>
      </c>
      <c r="B65" s="802" t="s">
        <v>531</v>
      </c>
      <c r="C65" s="803" t="s">
        <v>531</v>
      </c>
      <c r="D65" s="804">
        <v>5.7908383751080317E-2</v>
      </c>
      <c r="E65" s="805">
        <v>0.21977124183006547</v>
      </c>
      <c r="F65" s="805">
        <v>0.16242464835900861</v>
      </c>
      <c r="G65" s="806">
        <v>5.6755978104292781E-2</v>
      </c>
      <c r="H65" s="805">
        <v>8.1515812431842916E-2</v>
      </c>
      <c r="I65" s="805">
        <v>-2.8485001260398324E-2</v>
      </c>
      <c r="J65" s="805">
        <v>-0.13025428126621696</v>
      </c>
      <c r="K65" s="805">
        <v>-5.3997613365155184E-2</v>
      </c>
      <c r="L65" s="999">
        <v>-1.797540208136239E-2</v>
      </c>
      <c r="M65" s="999">
        <v>-4.6242774566473965E-2</v>
      </c>
      <c r="N65" s="1191">
        <v>2.2222222222222143E-2</v>
      </c>
      <c r="O65" s="1563">
        <v>2.4915824915825002E-2</v>
      </c>
      <c r="P65" s="846">
        <v>-0.11100131752305664</v>
      </c>
      <c r="Q65" s="1568"/>
    </row>
    <row r="66" spans="1:17" ht="13.5" hidden="1" thickBot="1">
      <c r="A66" s="807" t="s">
        <v>532</v>
      </c>
      <c r="B66" s="808"/>
      <c r="C66" s="809"/>
      <c r="D66" s="810">
        <v>-0.55369188696444849</v>
      </c>
      <c r="E66" s="810">
        <v>-0.45560619872379216</v>
      </c>
      <c r="F66" s="810">
        <v>-0.36718322698268002</v>
      </c>
      <c r="G66" s="811">
        <v>-0.33126709206927984</v>
      </c>
      <c r="H66" s="810">
        <v>-0.27675478577939838</v>
      </c>
      <c r="I66" s="810">
        <v>-0.29735642661804917</v>
      </c>
      <c r="J66" s="810">
        <v>-0.3888787602552416</v>
      </c>
      <c r="K66" s="810">
        <v>-0.42187784867821332</v>
      </c>
      <c r="L66" s="810">
        <v>-0.43226982680036463</v>
      </c>
      <c r="M66" s="810">
        <v>-0.45852324521422061</v>
      </c>
      <c r="N66" s="1192">
        <v>-0.44649042844120324</v>
      </c>
      <c r="O66" s="1192">
        <v>-0.44503190519598901</v>
      </c>
      <c r="P66" s="837">
        <v>-0.50793072014585228</v>
      </c>
      <c r="Q66" s="1569"/>
    </row>
    <row r="67" spans="1:17">
      <c r="A67" s="812" t="s">
        <v>953</v>
      </c>
      <c r="B67" s="813" t="s">
        <v>531</v>
      </c>
      <c r="C67" s="814">
        <v>1597</v>
      </c>
      <c r="D67" s="815">
        <v>1692</v>
      </c>
      <c r="E67" s="815">
        <v>2059</v>
      </c>
      <c r="F67" s="815">
        <v>2424</v>
      </c>
      <c r="G67" s="816">
        <v>2656</v>
      </c>
      <c r="H67" s="815">
        <v>3061</v>
      </c>
      <c r="I67" s="815">
        <v>2877</v>
      </c>
      <c r="J67" s="815">
        <v>1975</v>
      </c>
      <c r="K67" s="815">
        <v>1667</v>
      </c>
      <c r="L67" s="994">
        <v>1562</v>
      </c>
      <c r="M67" s="994">
        <v>1368</v>
      </c>
      <c r="N67" s="1193">
        <v>1359</v>
      </c>
      <c r="O67" s="1564">
        <v>1387</v>
      </c>
      <c r="P67" s="842">
        <v>1107</v>
      </c>
      <c r="Q67" s="1570"/>
    </row>
    <row r="68" spans="1:17">
      <c r="A68" s="817" t="s">
        <v>535</v>
      </c>
      <c r="B68" s="818" t="s">
        <v>531</v>
      </c>
      <c r="C68" s="819">
        <v>717</v>
      </c>
      <c r="D68" s="820">
        <v>756</v>
      </c>
      <c r="E68" s="820">
        <v>927</v>
      </c>
      <c r="F68" s="820">
        <v>1047</v>
      </c>
      <c r="G68" s="821">
        <v>1012</v>
      </c>
      <c r="H68" s="820">
        <v>906</v>
      </c>
      <c r="I68" s="820">
        <v>977</v>
      </c>
      <c r="J68" s="820">
        <v>1377</v>
      </c>
      <c r="K68" s="820">
        <v>1504</v>
      </c>
      <c r="L68" s="995">
        <v>1552</v>
      </c>
      <c r="M68" s="995">
        <v>1602</v>
      </c>
      <c r="N68" s="1194">
        <v>1677</v>
      </c>
      <c r="O68" s="1565">
        <v>1657</v>
      </c>
      <c r="P68" s="843">
        <v>1592</v>
      </c>
      <c r="Q68" s="1570"/>
    </row>
    <row r="69" spans="1:17" ht="13.5" thickBot="1">
      <c r="A69" s="822" t="s">
        <v>819</v>
      </c>
      <c r="B69" s="823" t="s">
        <v>531</v>
      </c>
      <c r="C69" s="824">
        <v>1516</v>
      </c>
      <c r="D69" s="825">
        <v>1601.5</v>
      </c>
      <c r="E69" s="825">
        <v>1956.5</v>
      </c>
      <c r="F69" s="825">
        <v>2259</v>
      </c>
      <c r="G69" s="826">
        <v>2340</v>
      </c>
      <c r="H69" s="825">
        <v>2436.5</v>
      </c>
      <c r="I69" s="825">
        <v>2415.5</v>
      </c>
      <c r="J69" s="825">
        <v>2364.5</v>
      </c>
      <c r="K69" s="825">
        <v>2337.5</v>
      </c>
      <c r="L69" s="996">
        <v>2333</v>
      </c>
      <c r="M69" s="996">
        <v>2286</v>
      </c>
      <c r="N69" s="1195">
        <v>2356.5</v>
      </c>
      <c r="O69" s="1195">
        <v>2350.5</v>
      </c>
      <c r="P69" s="844">
        <v>2145.5</v>
      </c>
      <c r="Q69" s="1570"/>
    </row>
    <row r="70" spans="1:17">
      <c r="A70" s="762" t="s">
        <v>1162</v>
      </c>
      <c r="B70" s="472"/>
      <c r="C70" s="472"/>
      <c r="D70" s="472"/>
      <c r="E70" s="472"/>
      <c r="F70" s="472"/>
      <c r="G70" s="763"/>
      <c r="H70" s="725"/>
      <c r="I70" s="725"/>
      <c r="J70" s="472"/>
      <c r="K70" s="472"/>
      <c r="L70" s="472"/>
      <c r="M70" s="979"/>
      <c r="N70" s="1181"/>
      <c r="O70" s="472"/>
      <c r="P70" s="1524"/>
    </row>
    <row r="71" spans="1:17">
      <c r="A71" s="827" t="s">
        <v>536</v>
      </c>
      <c r="B71" s="472"/>
      <c r="C71" s="472"/>
      <c r="D71" s="472"/>
      <c r="E71" s="472"/>
      <c r="F71" s="472"/>
      <c r="G71" s="725"/>
      <c r="H71" s="725"/>
      <c r="I71" s="725"/>
      <c r="J71" s="472"/>
      <c r="K71" s="472"/>
      <c r="L71" s="472"/>
      <c r="M71" s="979"/>
      <c r="N71" s="1181"/>
      <c r="O71" s="472"/>
      <c r="P71" s="1524"/>
    </row>
    <row r="72" spans="1:17">
      <c r="A72" s="827" t="s">
        <v>537</v>
      </c>
      <c r="B72" s="472"/>
      <c r="C72" s="472"/>
      <c r="D72" s="472"/>
      <c r="E72" s="472"/>
      <c r="F72" s="472"/>
      <c r="G72" s="725"/>
      <c r="H72" s="725"/>
      <c r="I72" s="725"/>
      <c r="J72" s="472"/>
      <c r="K72" s="472"/>
      <c r="L72" s="472"/>
      <c r="M72" s="979"/>
      <c r="N72" s="1181"/>
      <c r="O72" s="472"/>
      <c r="P72" s="1524"/>
    </row>
    <row r="73" spans="1:17">
      <c r="A73" s="519"/>
      <c r="B73" s="472"/>
      <c r="C73" s="472"/>
      <c r="D73" s="472"/>
      <c r="E73" s="472"/>
      <c r="F73" s="472"/>
      <c r="G73" s="725"/>
      <c r="H73" s="725"/>
      <c r="I73" s="725"/>
      <c r="J73" s="472"/>
      <c r="K73" s="472"/>
      <c r="L73" s="472"/>
      <c r="M73" s="979"/>
      <c r="N73" s="1181"/>
      <c r="O73" s="472"/>
      <c r="P73" s="1524"/>
    </row>
    <row r="74" spans="1:17">
      <c r="A74" s="724" t="s">
        <v>816</v>
      </c>
      <c r="B74" s="472"/>
      <c r="C74" s="472"/>
      <c r="D74" s="472"/>
      <c r="E74" s="472"/>
      <c r="F74" s="472"/>
      <c r="G74" s="725"/>
      <c r="H74" s="725"/>
      <c r="I74" s="725"/>
      <c r="J74" s="472"/>
      <c r="K74" s="472"/>
      <c r="L74" s="472"/>
      <c r="M74" s="979"/>
      <c r="N74" s="1181"/>
      <c r="O74" s="472"/>
      <c r="P74" s="1524"/>
    </row>
    <row r="75" spans="1:17">
      <c r="A75" s="724" t="s">
        <v>817</v>
      </c>
      <c r="B75" s="472"/>
      <c r="C75" s="472"/>
      <c r="D75" s="472"/>
      <c r="E75" s="472"/>
      <c r="F75" s="472"/>
      <c r="G75" s="725"/>
      <c r="H75" s="725"/>
      <c r="I75" s="725"/>
      <c r="J75" s="472"/>
      <c r="K75" s="472"/>
      <c r="L75" s="472"/>
      <c r="M75" s="979"/>
      <c r="N75" s="1181"/>
      <c r="O75" s="472"/>
      <c r="P75" s="1524"/>
    </row>
    <row r="76" spans="1:17">
      <c r="A76" s="724" t="s">
        <v>820</v>
      </c>
      <c r="B76" s="472"/>
      <c r="C76" s="472"/>
      <c r="D76" s="472"/>
      <c r="E76" s="472"/>
      <c r="F76" s="472"/>
      <c r="G76" s="725"/>
      <c r="H76" s="725"/>
      <c r="I76" s="725"/>
      <c r="J76" s="472"/>
      <c r="K76" s="472"/>
      <c r="L76" s="472"/>
      <c r="M76" s="979"/>
      <c r="N76" s="1181"/>
      <c r="O76" s="472"/>
      <c r="P76" s="1524"/>
    </row>
    <row r="77" spans="1:17">
      <c r="A77" s="724" t="s">
        <v>821</v>
      </c>
      <c r="B77" s="472"/>
      <c r="C77" s="472"/>
      <c r="D77" s="472"/>
      <c r="E77" s="472"/>
      <c r="F77" s="472"/>
      <c r="G77" s="725"/>
      <c r="H77" s="725"/>
      <c r="I77" s="725"/>
      <c r="J77" s="472"/>
      <c r="K77" s="472"/>
      <c r="L77" s="472"/>
      <c r="M77" s="979"/>
      <c r="N77" s="1181"/>
      <c r="O77" s="472"/>
      <c r="P77" s="1524"/>
    </row>
    <row r="78" spans="1:17">
      <c r="A78" s="724" t="s">
        <v>822</v>
      </c>
      <c r="B78" s="472"/>
      <c r="C78" s="472"/>
      <c r="D78" s="472"/>
      <c r="E78" s="472"/>
      <c r="F78" s="472"/>
      <c r="G78" s="725"/>
      <c r="H78" s="725"/>
      <c r="I78" s="725"/>
      <c r="J78" s="472"/>
      <c r="K78" s="472"/>
      <c r="L78" s="472"/>
      <c r="M78" s="979"/>
      <c r="N78" s="1181"/>
      <c r="O78" s="472"/>
      <c r="P78" s="1524"/>
    </row>
    <row r="79" spans="1:17">
      <c r="A79" s="724" t="s">
        <v>823</v>
      </c>
      <c r="B79" s="472"/>
      <c r="C79" s="472"/>
      <c r="D79" s="472"/>
      <c r="E79" s="472"/>
      <c r="F79" s="472"/>
      <c r="G79" s="725"/>
      <c r="H79" s="725"/>
      <c r="I79" s="725"/>
      <c r="J79" s="472"/>
      <c r="K79" s="472"/>
      <c r="L79" s="472"/>
      <c r="M79" s="979"/>
      <c r="N79" s="1181"/>
      <c r="O79" s="472"/>
      <c r="P79" s="1524"/>
    </row>
    <row r="80" spans="1:17">
      <c r="A80" s="724" t="s">
        <v>824</v>
      </c>
      <c r="B80" s="472"/>
      <c r="C80" s="472"/>
      <c r="D80" s="472"/>
      <c r="E80" s="472"/>
      <c r="F80" s="472"/>
      <c r="G80" s="725"/>
      <c r="H80" s="725"/>
      <c r="I80" s="725"/>
      <c r="J80" s="472"/>
      <c r="K80" s="472"/>
      <c r="L80" s="472"/>
      <c r="M80" s="979"/>
      <c r="N80" s="1181"/>
      <c r="O80" s="472"/>
      <c r="P80" s="1524"/>
    </row>
    <row r="81" spans="1:14">
      <c r="D81" s="1435"/>
      <c r="E81" s="1435"/>
      <c r="F81" s="1435"/>
      <c r="G81" s="1435"/>
      <c r="H81" s="1435"/>
      <c r="I81" s="1435"/>
      <c r="J81" s="1435"/>
      <c r="K81" s="1435"/>
      <c r="L81" s="1435"/>
      <c r="M81" s="1435"/>
      <c r="N81" s="1435"/>
    </row>
    <row r="82" spans="1:14">
      <c r="A82" s="87"/>
      <c r="G82" s="84"/>
      <c r="H82" s="84"/>
      <c r="I82" s="84"/>
    </row>
    <row r="83" spans="1:14">
      <c r="A83" s="87"/>
      <c r="G83" s="84"/>
      <c r="H83" s="84"/>
      <c r="I83" s="84"/>
    </row>
    <row r="84" spans="1:14">
      <c r="G84" s="84"/>
      <c r="H84" s="84"/>
      <c r="I84" s="84"/>
    </row>
    <row r="85" spans="1:14">
      <c r="G85" s="84"/>
      <c r="H85" s="84"/>
      <c r="I85" s="84"/>
    </row>
    <row r="86" spans="1:14">
      <c r="G86" s="84"/>
      <c r="H86" s="84"/>
      <c r="I86" s="84"/>
    </row>
    <row r="87" spans="1:14">
      <c r="G87" s="84"/>
      <c r="H87" s="84"/>
      <c r="I87" s="84"/>
    </row>
    <row r="88" spans="1:14">
      <c r="G88" s="84"/>
      <c r="H88" s="84"/>
      <c r="I88" s="84"/>
    </row>
    <row r="89" spans="1:14">
      <c r="G89" s="84"/>
      <c r="H89" s="84"/>
      <c r="I89" s="84"/>
    </row>
    <row r="90" spans="1:14">
      <c r="G90" s="84"/>
      <c r="H90" s="84"/>
      <c r="I90" s="84"/>
    </row>
    <row r="91" spans="1:14">
      <c r="G91" s="84"/>
      <c r="H91" s="84"/>
      <c r="I91" s="84"/>
    </row>
    <row r="92" spans="1:14">
      <c r="G92" s="84"/>
      <c r="H92" s="84"/>
      <c r="I92" s="84"/>
    </row>
    <row r="93" spans="1:14">
      <c r="G93" s="84"/>
      <c r="H93" s="84"/>
      <c r="I93" s="84"/>
    </row>
    <row r="94" spans="1:14">
      <c r="G94" s="84"/>
      <c r="H94" s="84"/>
      <c r="I94" s="84"/>
    </row>
    <row r="95" spans="1:14">
      <c r="G95" s="84"/>
      <c r="H95" s="84"/>
      <c r="I95" s="84"/>
    </row>
    <row r="96" spans="1:14">
      <c r="G96" s="84"/>
      <c r="H96" s="84"/>
      <c r="I96" s="84"/>
    </row>
    <row r="97" spans="7:9">
      <c r="G97" s="84"/>
      <c r="H97" s="84"/>
      <c r="I97" s="84"/>
    </row>
    <row r="98" spans="7:9">
      <c r="G98" s="84"/>
      <c r="H98" s="84"/>
      <c r="I98" s="84"/>
    </row>
    <row r="99" spans="7:9">
      <c r="G99" s="84"/>
      <c r="H99" s="84"/>
      <c r="I99" s="84"/>
    </row>
    <row r="100" spans="7:9">
      <c r="G100" s="84"/>
    </row>
    <row r="101" spans="7:9">
      <c r="G101" s="84"/>
    </row>
    <row r="102" spans="7:9">
      <c r="G102" s="84"/>
    </row>
    <row r="103" spans="7:9">
      <c r="G103" s="84"/>
    </row>
    <row r="104" spans="7:9">
      <c r="G104" s="84"/>
    </row>
    <row r="105" spans="7:9">
      <c r="G105" s="84"/>
    </row>
    <row r="106" spans="7:9">
      <c r="G106" s="84"/>
    </row>
    <row r="107" spans="7:9">
      <c r="G107" s="84"/>
    </row>
    <row r="108" spans="7:9">
      <c r="G108" s="84"/>
    </row>
    <row r="109" spans="7:9">
      <c r="G109" s="84"/>
    </row>
    <row r="110" spans="7:9">
      <c r="G110" s="84"/>
    </row>
    <row r="111" spans="7:9" ht="13.5" thickBot="1">
      <c r="G111" s="85"/>
    </row>
  </sheetData>
  <phoneticPr fontId="0" type="noConversion"/>
  <printOptions horizontalCentered="1" verticalCentered="1"/>
  <pageMargins left="0.19685039370078741" right="0.19685039370078741" top="0.98425196850393704" bottom="0.98425196850393704" header="0.51181102362204722" footer="0.51181102362204722"/>
  <pageSetup paperSize="9" scale="67" firstPageNumber="7" orientation="portrait" r:id="rId1"/>
  <headerFooter alignWithMargins="0">
    <oddFooter>&amp;R&amp;P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Feuilles de calcul</vt:lpstr>
      </vt:variant>
      <vt:variant>
        <vt:i4>48</vt:i4>
      </vt:variant>
      <vt:variant>
        <vt:lpstr>Graphiques</vt:lpstr>
      </vt:variant>
      <vt:variant>
        <vt:i4>6</vt:i4>
      </vt:variant>
      <vt:variant>
        <vt:lpstr>Plages nommées</vt:lpstr>
      </vt:variant>
      <vt:variant>
        <vt:i4>54</vt:i4>
      </vt:variant>
    </vt:vector>
  </HeadingPairs>
  <TitlesOfParts>
    <vt:vector size="108" baseType="lpstr">
      <vt:lpstr>PG_0</vt:lpstr>
      <vt:lpstr>sommaire</vt:lpstr>
      <vt:lpstr>PG_1</vt:lpstr>
      <vt:lpstr>Récapitulatif</vt:lpstr>
      <vt:lpstr>Bilan non permanents 2013</vt:lpstr>
      <vt:lpstr>poids relatif AS ATER</vt:lpstr>
      <vt:lpstr>poids relatif AS ATER_3_bis</vt:lpstr>
      <vt:lpstr>PG_2</vt:lpstr>
      <vt:lpstr>ater evo</vt:lpstr>
      <vt:lpstr>TAB ATER_SEXE</vt:lpstr>
      <vt:lpstr>nouveau ATER</vt:lpstr>
      <vt:lpstr>nomen ATER</vt:lpstr>
      <vt:lpstr>ATER tab1 Total</vt:lpstr>
      <vt:lpstr>ATER tab1 Droit</vt:lpstr>
      <vt:lpstr>ATER tab1 Lettres</vt:lpstr>
      <vt:lpstr>ATER tab1 Sciences</vt:lpstr>
      <vt:lpstr>ATER tab1 Pharmacie</vt:lpstr>
      <vt:lpstr>ATER sexe Total </vt:lpstr>
      <vt:lpstr>ATER sexeDroit</vt:lpstr>
      <vt:lpstr>ATERsexe  Lettres </vt:lpstr>
      <vt:lpstr>ATER sexe Sciences </vt:lpstr>
      <vt:lpstr>ATER sexe  Pharmacie </vt:lpstr>
      <vt:lpstr>tableau ATER PT-MT</vt:lpstr>
      <vt:lpstr>tableau par âges</vt:lpstr>
      <vt:lpstr>Age moy Tot+D+L</vt:lpstr>
      <vt:lpstr>Ages moyens Sc+Ph</vt:lpstr>
      <vt:lpstr>docateror</vt:lpstr>
      <vt:lpstr>docaterec</vt:lpstr>
      <vt:lpstr>PG_3 </vt:lpstr>
      <vt:lpstr>TAB DOCT_SEXE </vt:lpstr>
      <vt:lpstr>nouveau DC</vt:lpstr>
      <vt:lpstr>DC_Age moy Tot+D+L</vt:lpstr>
      <vt:lpstr>DC_Ages moyens Sc+Ph</vt:lpstr>
      <vt:lpstr>PG_4</vt:lpstr>
      <vt:lpstr>AS et section</vt:lpstr>
      <vt:lpstr>ASMT et section</vt:lpstr>
      <vt:lpstr>associes</vt:lpstr>
      <vt:lpstr>ASSOC age</vt:lpstr>
      <vt:lpstr>ASSOC age Sc+Ph</vt:lpstr>
      <vt:lpstr>PG_5</vt:lpstr>
      <vt:lpstr>VAC par E</vt:lpstr>
      <vt:lpstr>VAC par CNU</vt:lpstr>
      <vt:lpstr>VAC par CNU (2)</vt:lpstr>
      <vt:lpstr>PG_6</vt:lpstr>
      <vt:lpstr>Nomenclature CNU</vt:lpstr>
      <vt:lpstr>fiche technique</vt:lpstr>
      <vt:lpstr>invites_sect</vt:lpstr>
      <vt:lpstr>Feuil1</vt:lpstr>
      <vt:lpstr>Pyrage Tot</vt:lpstr>
      <vt:lpstr>Pyrage Droit</vt:lpstr>
      <vt:lpstr>Pyrage Lettres</vt:lpstr>
      <vt:lpstr>Pyrage Sciences</vt:lpstr>
      <vt:lpstr>Pyrage Pharma</vt:lpstr>
      <vt:lpstr>Pyrage associes total</vt:lpstr>
      <vt:lpstr>'Bilan non permanents 2013'!Impression_des_titres</vt:lpstr>
      <vt:lpstr>docaterec!Impression_des_titres</vt:lpstr>
      <vt:lpstr>docateror!Impression_des_titres</vt:lpstr>
      <vt:lpstr>sommaire!Impression_des_titres</vt:lpstr>
      <vt:lpstr>'TAB ATER_SEXE'!Impression_des_titres</vt:lpstr>
      <vt:lpstr>'TAB DOCT_SEXE '!Impression_des_titres</vt:lpstr>
      <vt:lpstr>'tableau ATER PT-MT'!Impression_des_titres</vt:lpstr>
      <vt:lpstr>'VAC par E'!Impression_des_titres</vt:lpstr>
      <vt:lpstr>'Age moy Tot+D+L'!Zone_d_impression</vt:lpstr>
      <vt:lpstr>'Ages moyens Sc+Ph'!Zone_d_impression</vt:lpstr>
      <vt:lpstr>'AS et section'!Zone_d_impression</vt:lpstr>
      <vt:lpstr>'ASMT et section'!Zone_d_impression</vt:lpstr>
      <vt:lpstr>'ASSOC age'!Zone_d_impression</vt:lpstr>
      <vt:lpstr>'ASSOC age Sc+Ph'!Zone_d_impression</vt:lpstr>
      <vt:lpstr>associes!Zone_d_impression</vt:lpstr>
      <vt:lpstr>'ater evo'!Zone_d_impression</vt:lpstr>
      <vt:lpstr>'ATER sexe  Pharmacie '!Zone_d_impression</vt:lpstr>
      <vt:lpstr>'ATER sexe Sciences '!Zone_d_impression</vt:lpstr>
      <vt:lpstr>'ATER sexe Total '!Zone_d_impression</vt:lpstr>
      <vt:lpstr>'ATER sexeDroit'!Zone_d_impression</vt:lpstr>
      <vt:lpstr>'ATER tab1 Droit'!Zone_d_impression</vt:lpstr>
      <vt:lpstr>'ATER tab1 Lettres'!Zone_d_impression</vt:lpstr>
      <vt:lpstr>'ATER tab1 Pharmacie'!Zone_d_impression</vt:lpstr>
      <vt:lpstr>'ATER tab1 Sciences'!Zone_d_impression</vt:lpstr>
      <vt:lpstr>'ATER tab1 Total'!Zone_d_impression</vt:lpstr>
      <vt:lpstr>'ATERsexe  Lettres '!Zone_d_impression</vt:lpstr>
      <vt:lpstr>'Bilan non permanents 2013'!Zone_d_impression</vt:lpstr>
      <vt:lpstr>'DC_Age moy Tot+D+L'!Zone_d_impression</vt:lpstr>
      <vt:lpstr>'DC_Ages moyens Sc+Ph'!Zone_d_impression</vt:lpstr>
      <vt:lpstr>docaterec!Zone_d_impression</vt:lpstr>
      <vt:lpstr>docateror!Zone_d_impression</vt:lpstr>
      <vt:lpstr>Feuil1!Zone_d_impression</vt:lpstr>
      <vt:lpstr>'nomen ATER'!Zone_d_impression</vt:lpstr>
      <vt:lpstr>'Nomenclature CNU'!Zone_d_impression</vt:lpstr>
      <vt:lpstr>'nouveau ATER'!Zone_d_impression</vt:lpstr>
      <vt:lpstr>'nouveau DC'!Zone_d_impression</vt:lpstr>
      <vt:lpstr>PG_0!Zone_d_impression</vt:lpstr>
      <vt:lpstr>PG_1!Zone_d_impression</vt:lpstr>
      <vt:lpstr>PG_2!Zone_d_impression</vt:lpstr>
      <vt:lpstr>'PG_3 '!Zone_d_impression</vt:lpstr>
      <vt:lpstr>PG_4!Zone_d_impression</vt:lpstr>
      <vt:lpstr>PG_5!Zone_d_impression</vt:lpstr>
      <vt:lpstr>PG_6!Zone_d_impression</vt:lpstr>
      <vt:lpstr>'poids relatif AS ATER'!Zone_d_impression</vt:lpstr>
      <vt:lpstr>'poids relatif AS ATER_3_bis'!Zone_d_impression</vt:lpstr>
      <vt:lpstr>Récapitulatif!Zone_d_impression</vt:lpstr>
      <vt:lpstr>sommaire!Zone_d_impression</vt:lpstr>
      <vt:lpstr>'TAB ATER_SEXE'!Zone_d_impression</vt:lpstr>
      <vt:lpstr>'TAB DOCT_SEXE '!Zone_d_impression</vt:lpstr>
      <vt:lpstr>'tableau ATER PT-MT'!Zone_d_impression</vt:lpstr>
      <vt:lpstr>'tableau par âges'!Zone_d_impression</vt:lpstr>
      <vt:lpstr>'VAC par CNU'!Zone_d_impression</vt:lpstr>
      <vt:lpstr>'VAC par CNU (2)'!Zone_d_impression</vt:lpstr>
      <vt:lpstr>'VAC par E'!Zone_d_impression</vt:lpstr>
    </vt:vector>
  </TitlesOfParts>
  <Company>MEN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B3</dc:creator>
  <cp:lastModifiedBy>Ordinateur Personnel</cp:lastModifiedBy>
  <cp:lastPrinted>2013-11-08T16:05:44Z</cp:lastPrinted>
  <dcterms:created xsi:type="dcterms:W3CDTF">2002-03-12T09:29:19Z</dcterms:created>
  <dcterms:modified xsi:type="dcterms:W3CDTF">2014-02-26T08:55:57Z</dcterms:modified>
</cp:coreProperties>
</file>