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0" windowWidth="6720" windowHeight="5355"/>
  </bookViews>
  <sheets>
    <sheet name="Graphique 1" sheetId="5" r:id="rId1"/>
    <sheet name="Graphique 2" sheetId="8" r:id="rId2"/>
    <sheet name="Tableau 1" sheetId="1" r:id="rId3"/>
    <sheet name="Tableau 2" sheetId="7" r:id="rId4"/>
    <sheet name="Tableau 3" sheetId="4" r:id="rId5"/>
    <sheet name="age retraite" sheetId="6" r:id="rId6"/>
  </sheets>
  <definedNames>
    <definedName name="_xlnm.Print_Area" localSheetId="5">'age retraite'!$A$1:$J$8</definedName>
    <definedName name="_xlnm.Print_Area" localSheetId="0">'Graphique 1'!$A$1:$O$20</definedName>
    <definedName name="_xlnm.Print_Area" localSheetId="2">'Tableau 1'!$A$1:$H$13</definedName>
    <definedName name="_xlnm.Print_Area" localSheetId="3">'Tableau 2'!$A$1:$J$11</definedName>
    <definedName name="_xlnm.Print_Area" localSheetId="4">'Tableau 3'!$A$1:$D$25</definedName>
  </definedNames>
  <calcPr calcId="145621"/>
</workbook>
</file>

<file path=xl/calcChain.xml><?xml version="1.0" encoding="utf-8"?>
<calcChain xmlns="http://schemas.openxmlformats.org/spreadsheetml/2006/main">
  <c r="G19" i="4" l="1"/>
  <c r="Q6" i="8" l="1"/>
  <c r="G17" i="5" l="1"/>
  <c r="G18" i="5" s="1"/>
  <c r="K6" i="8" l="1"/>
  <c r="G4" i="1" l="1"/>
  <c r="B16" i="4" l="1"/>
  <c r="C16" i="4" l="1"/>
  <c r="D16" i="4" s="1"/>
</calcChain>
</file>

<file path=xl/sharedStrings.xml><?xml version="1.0" encoding="utf-8"?>
<sst xmlns="http://schemas.openxmlformats.org/spreadsheetml/2006/main" count="130" uniqueCount="79">
  <si>
    <t>EPST</t>
  </si>
  <si>
    <t>EPIC + ISBL</t>
  </si>
  <si>
    <t xml:space="preserve">Doctorants  </t>
  </si>
  <si>
    <t>Sous-total chercheurs</t>
  </si>
  <si>
    <t>Total personnels rémunérés</t>
  </si>
  <si>
    <t>Ratio personnel de soutien / chercheurs</t>
  </si>
  <si>
    <t>Discipline d'activité de recherche</t>
  </si>
  <si>
    <t>Mathématiques</t>
  </si>
  <si>
    <t xml:space="preserve">Sciences physiques </t>
  </si>
  <si>
    <t>Chimie</t>
  </si>
  <si>
    <t>Sciences de l'ingénieur 1</t>
  </si>
  <si>
    <t>Sciences de l'ingénieur 2</t>
  </si>
  <si>
    <t>Sciences agricoles</t>
  </si>
  <si>
    <t>Sciences biologiques</t>
  </si>
  <si>
    <t>Sciences médicales</t>
  </si>
  <si>
    <t>Sciences sociales</t>
  </si>
  <si>
    <t>Sûreté, sécurité</t>
  </si>
  <si>
    <t>Sciences humaines</t>
  </si>
  <si>
    <t>Non renseigné</t>
  </si>
  <si>
    <t>Total chercheurs</t>
  </si>
  <si>
    <t>Sous-total</t>
  </si>
  <si>
    <t>Personnels de soutien</t>
  </si>
  <si>
    <t>Total</t>
  </si>
  <si>
    <t xml:space="preserve"> EPST : Chercheurs</t>
  </si>
  <si>
    <t>Chercheurs</t>
  </si>
  <si>
    <t>Annee</t>
  </si>
  <si>
    <t>Tableau source : Effectifs de personnels de recherche, par catégorie et type d'établissement,</t>
  </si>
  <si>
    <t>en personnes physiques au 31/12</t>
  </si>
  <si>
    <t>Personnels de soutien (e)</t>
  </si>
  <si>
    <t>Chercheurs (e)</t>
  </si>
  <si>
    <t>8 EPST   
Source : Enquête R&amp;D</t>
  </si>
  <si>
    <t>8 EPST  
Source : tableau de bord</t>
  </si>
  <si>
    <t>Tableau source : part des non-permanents au sein des EPST</t>
  </si>
  <si>
    <t>(*) hors doctorants</t>
  </si>
  <si>
    <t>Hommes</t>
  </si>
  <si>
    <t>Femmes</t>
  </si>
  <si>
    <t>Total organismes</t>
  </si>
  <si>
    <t xml:space="preserve">en nombre d'agents payés au moment de leur départ </t>
  </si>
  <si>
    <t>Départs en retraite</t>
  </si>
  <si>
    <t>Personnels en CDI des EPIC + ISBL</t>
  </si>
  <si>
    <t>en personnes physiques au 31/12, hors doctorants</t>
  </si>
  <si>
    <t xml:space="preserve"> les personnels de soutien</t>
  </si>
  <si>
    <t>% retraites / total titulaires et CDI</t>
  </si>
  <si>
    <t xml:space="preserve">Champ : les 8 EPST et les 8 principaux EPIC et ISBL de recherche </t>
  </si>
  <si>
    <t>Solde en niveau</t>
  </si>
  <si>
    <t xml:space="preserve"> les chercheurs, IR inclus</t>
  </si>
  <si>
    <t>Source MESRI-Sies : enquête R&amp;D puis Tableau de Bord sur l’emploi scientifique auprès des 16 principaux organismes de recherche</t>
  </si>
  <si>
    <t>12 EPIC : Sources enquête R&amp;D, ancienne méthode 2014</t>
  </si>
  <si>
    <t>ensemble</t>
  </si>
  <si>
    <t>Source : Enquête R&amp;D
% de non-permanents parmi :</t>
  </si>
  <si>
    <t xml:space="preserve"> les chercheurs (*)</t>
  </si>
  <si>
    <t>dans l'ensemble, hors doctorants</t>
  </si>
  <si>
    <t>Source : tableau de bord
% de non-permanents parmi :</t>
  </si>
  <si>
    <t>12 EPIC : Sources enquête R&amp;D (nouvelle méthode 2014) puis estimation d'après Tableau de Bord (2016)</t>
  </si>
  <si>
    <t>(e) EPIC : effectifs 2016 estimés d'après les évolutions sur les 6 EPIC du Tableau de bord</t>
  </si>
  <si>
    <t xml:space="preserve">* les IR et contractuels assimilés des EPST sont classés parmi les chercheurs  </t>
  </si>
  <si>
    <t>Sciences de la terre /      
  environnement</t>
  </si>
  <si>
    <t>Gestion, encadrement      
  de la R&amp;D  **</t>
  </si>
  <si>
    <t>Catégorie</t>
  </si>
  <si>
    <t>Part des femmes (%)</t>
  </si>
  <si>
    <t>Autres départs (%) *</t>
  </si>
  <si>
    <t xml:space="preserve">*  décès, démission, abandon, licenciement, hors cadres, non reprise après congé ou disponibilité. </t>
  </si>
  <si>
    <t>Solde entrées-sorties de chercheurs permanents  (titulaires ou en CDI)</t>
  </si>
  <si>
    <t>*  tous statuts confondus et doctorants inclus</t>
  </si>
  <si>
    <t>en % dans les effectifs de la discipline</t>
  </si>
  <si>
    <t>Source MESRI-SIES : Tableau de Bord de l’emploi scientifique</t>
  </si>
  <si>
    <t>Titulaires et personnels en CDI des EPST</t>
  </si>
  <si>
    <t xml:space="preserve"> EPIC : chercheurs (e)</t>
  </si>
  <si>
    <t xml:space="preserve"> EPST : Personnels
 de soutien</t>
  </si>
  <si>
    <t xml:space="preserve"> EPIC : Personnels
 de soutien (e)</t>
  </si>
  <si>
    <t>Chercheurs, hors doctorants *</t>
  </si>
  <si>
    <t>Effectifs affectés à la R&amp;D et place des femmes dans les 16 principaux organismes de recherche en 2017</t>
  </si>
  <si>
    <t>Personnel  rémunéré,              en PP au 31/12/2017</t>
  </si>
  <si>
    <t>Départs des titulaires et personnels en CDI des 16 organismes de recherche en 2017</t>
  </si>
  <si>
    <t>Flux externes de chercheurs sur postes permanents pour les 16 principaux organismes de R&amp;D, entre fin 2013 et fin 2017</t>
  </si>
  <si>
    <t>Age au départ en retraite, en 2017</t>
  </si>
  <si>
    <t>Chercheurs rémunérés (en PP au 31/12/17)  *</t>
  </si>
  <si>
    <t>Lecture : la chimie présente un solde de +0,3%, soit moins que l'ensem-ble des disciplines (+1,7%, hors gestion de R&amp;D)</t>
  </si>
  <si>
    <t>**  le solde négatif de cette "activité de R&amp;D" particulière tient aux faibles recrutements externes de chercheurs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</si>
</sst>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%"/>
    <numFmt numFmtId="165" formatCode="_-* #,##0\ _F_-;\-* #,##0\ _F_-;_-* &quot;-&quot;??\ _F_-;_-@_-"/>
    <numFmt numFmtId="166" formatCode="0.0"/>
    <numFmt numFmtId="167" formatCode="0.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name val="Arial"/>
      <family val="2"/>
    </font>
    <font>
      <i/>
      <sz val="8.5"/>
      <color theme="1"/>
      <name val="Arial"/>
      <family val="2"/>
    </font>
    <font>
      <i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0"/>
      <name val="Arial"/>
      <family val="2"/>
    </font>
    <font>
      <sz val="9.5"/>
      <color theme="1"/>
      <name val="Arial"/>
      <family val="2"/>
    </font>
    <font>
      <i/>
      <sz val="9.5"/>
      <color theme="1"/>
      <name val="Arial"/>
      <family val="2"/>
    </font>
    <font>
      <b/>
      <sz val="10"/>
      <color theme="4" tint="-0.249977111117893"/>
      <name val="Arial"/>
      <family val="2"/>
    </font>
    <font>
      <sz val="10"/>
      <color theme="0"/>
      <name val="Arial"/>
      <family val="2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i/>
      <sz val="10"/>
      <color theme="1"/>
      <name val="Arial"/>
      <family val="2"/>
    </font>
    <font>
      <b/>
      <sz val="13"/>
      <color rgb="FF000000"/>
      <name val="Arial"/>
      <family val="2"/>
    </font>
    <font>
      <sz val="13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4" fillId="0" borderId="0"/>
    <xf numFmtId="43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9" fontId="7" fillId="0" borderId="0" xfId="2" applyFont="1" applyAlignment="1">
      <alignment horizontal="center" vertical="center" wrapText="1"/>
    </xf>
    <xf numFmtId="9" fontId="5" fillId="0" borderId="0" xfId="2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1" fontId="12" fillId="0" borderId="0" xfId="0" applyNumberFormat="1" applyFont="1"/>
    <xf numFmtId="9" fontId="11" fillId="0" borderId="0" xfId="2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9" fillId="0" borderId="0" xfId="0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16" fillId="0" borderId="0" xfId="3" applyFont="1" applyAlignment="1"/>
    <xf numFmtId="0" fontId="12" fillId="0" borderId="0" xfId="0" applyFont="1" applyAlignment="1"/>
    <xf numFmtId="0" fontId="1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0" fontId="15" fillId="4" borderId="5" xfId="4" applyFont="1" applyFill="1" applyBorder="1" applyAlignment="1">
      <alignment horizontal="center" vertical="center" wrapText="1"/>
    </xf>
    <xf numFmtId="0" fontId="15" fillId="4" borderId="6" xfId="4" applyFont="1" applyFill="1" applyBorder="1" applyAlignment="1">
      <alignment horizontal="center" vertical="center" wrapText="1"/>
    </xf>
    <xf numFmtId="0" fontId="15" fillId="4" borderId="7" xfId="4" applyFont="1" applyFill="1" applyBorder="1" applyAlignment="1">
      <alignment horizontal="center" vertical="center" wrapText="1"/>
    </xf>
    <xf numFmtId="0" fontId="3" fillId="0" borderId="0" xfId="3" applyFont="1" applyAlignment="1">
      <alignment vertical="center"/>
    </xf>
    <xf numFmtId="0" fontId="3" fillId="0" borderId="0" xfId="3"/>
    <xf numFmtId="0" fontId="19" fillId="0" borderId="0" xfId="3" applyFont="1" applyAlignment="1">
      <alignment vertical="center"/>
    </xf>
    <xf numFmtId="0" fontId="22" fillId="0" borderId="0" xfId="3" applyFont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22" fillId="2" borderId="0" xfId="3" applyFont="1" applyFill="1" applyAlignment="1">
      <alignment vertical="center"/>
    </xf>
    <xf numFmtId="0" fontId="11" fillId="0" borderId="0" xfId="0" applyFont="1" applyAlignment="1"/>
    <xf numFmtId="164" fontId="11" fillId="0" borderId="0" xfId="2" applyNumberFormat="1" applyFont="1" applyAlignment="1"/>
    <xf numFmtId="0" fontId="14" fillId="0" borderId="0" xfId="3" applyFont="1" applyFill="1" applyBorder="1" applyAlignment="1">
      <alignment horizontal="left" vertical="center" wrapText="1"/>
    </xf>
    <xf numFmtId="1" fontId="5" fillId="0" borderId="0" xfId="3" applyNumberFormat="1" applyFont="1" applyBorder="1" applyAlignment="1">
      <alignment vertical="center"/>
    </xf>
    <xf numFmtId="165" fontId="14" fillId="0" borderId="0" xfId="3" applyNumberFormat="1" applyFont="1" applyBorder="1" applyAlignment="1">
      <alignment vertical="center"/>
    </xf>
    <xf numFmtId="0" fontId="20" fillId="4" borderId="6" xfId="3" applyFont="1" applyFill="1" applyBorder="1" applyAlignment="1">
      <alignment horizontal="center" vertical="center" wrapText="1"/>
    </xf>
    <xf numFmtId="0" fontId="20" fillId="4" borderId="7" xfId="3" applyFont="1" applyFill="1" applyBorder="1" applyAlignment="1">
      <alignment horizontal="center" vertical="center" wrapText="1"/>
    </xf>
    <xf numFmtId="1" fontId="7" fillId="0" borderId="0" xfId="3" applyNumberFormat="1" applyFont="1" applyBorder="1" applyAlignment="1">
      <alignment vertical="center"/>
    </xf>
    <xf numFmtId="0" fontId="23" fillId="0" borderId="0" xfId="0" applyFont="1" applyFill="1" applyBorder="1"/>
    <xf numFmtId="0" fontId="24" fillId="0" borderId="0" xfId="0" applyFont="1"/>
    <xf numFmtId="0" fontId="8" fillId="0" borderId="8" xfId="0" applyFont="1" applyBorder="1" applyAlignment="1">
      <alignment vertical="center" wrapText="1"/>
    </xf>
    <xf numFmtId="43" fontId="5" fillId="0" borderId="8" xfId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20" fillId="4" borderId="0" xfId="0" applyNumberFormat="1" applyFont="1" applyFill="1" applyBorder="1" applyAlignment="1">
      <alignment vertical="center"/>
    </xf>
    <xf numFmtId="0" fontId="20" fillId="4" borderId="0" xfId="3" applyFont="1" applyFill="1" applyBorder="1" applyAlignment="1">
      <alignment vertical="center"/>
    </xf>
    <xf numFmtId="0" fontId="20" fillId="4" borderId="0" xfId="3" applyFont="1" applyFill="1" applyBorder="1" applyAlignment="1">
      <alignment horizontal="left" vertical="center" wrapText="1"/>
    </xf>
    <xf numFmtId="0" fontId="25" fillId="0" borderId="0" xfId="3" applyFont="1" applyAlignment="1">
      <alignment horizontal="left" vertical="center"/>
    </xf>
    <xf numFmtId="0" fontId="25" fillId="0" borderId="0" xfId="3" applyFont="1" applyAlignment="1">
      <alignment horizontal="left" vertical="center" wrapText="1"/>
    </xf>
    <xf numFmtId="0" fontId="26" fillId="3" borderId="0" xfId="0" applyFont="1" applyFill="1" applyBorder="1" applyAlignment="1">
      <alignment vertical="center"/>
    </xf>
    <xf numFmtId="0" fontId="27" fillId="4" borderId="0" xfId="3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 wrapText="1"/>
    </xf>
    <xf numFmtId="1" fontId="0" fillId="0" borderId="1" xfId="0" applyNumberFormat="1" applyBorder="1"/>
    <xf numFmtId="1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18" fillId="0" borderId="1" xfId="10" applyNumberFormat="1" applyBorder="1" applyAlignment="1">
      <alignment wrapText="1"/>
    </xf>
    <xf numFmtId="0" fontId="0" fillId="0" borderId="1" xfId="0" applyBorder="1" applyAlignment="1">
      <alignment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8" fillId="2" borderId="0" xfId="8" applyFont="1" applyFill="1" applyBorder="1"/>
    <xf numFmtId="0" fontId="29" fillId="0" borderId="0" xfId="0" applyFont="1"/>
    <xf numFmtId="1" fontId="30" fillId="4" borderId="0" xfId="3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164" fontId="0" fillId="0" borderId="1" xfId="2" applyNumberFormat="1" applyFont="1" applyBorder="1"/>
    <xf numFmtId="164" fontId="0" fillId="0" borderId="1" xfId="0" applyNumberFormat="1" applyBorder="1"/>
    <xf numFmtId="3" fontId="2" fillId="0" borderId="11" xfId="0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3" fontId="5" fillId="2" borderId="0" xfId="3" applyNumberFormat="1" applyFont="1" applyFill="1" applyBorder="1" applyAlignment="1">
      <alignment vertical="center"/>
    </xf>
    <xf numFmtId="3" fontId="30" fillId="4" borderId="0" xfId="3" applyNumberFormat="1" applyFont="1" applyFill="1" applyBorder="1" applyAlignment="1">
      <alignment vertical="center"/>
    </xf>
    <xf numFmtId="3" fontId="5" fillId="0" borderId="0" xfId="3" applyNumberFormat="1" applyFont="1" applyBorder="1" applyAlignment="1">
      <alignment vertical="center"/>
    </xf>
    <xf numFmtId="3" fontId="20" fillId="4" borderId="0" xfId="5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2" borderId="0" xfId="3" applyFont="1" applyFill="1" applyBorder="1" applyAlignment="1">
      <alignment vertical="center"/>
    </xf>
    <xf numFmtId="0" fontId="0" fillId="2" borderId="0" xfId="0" applyFont="1" applyFill="1"/>
    <xf numFmtId="3" fontId="11" fillId="0" borderId="0" xfId="0" applyNumberFormat="1" applyFont="1" applyBorder="1" applyAlignment="1">
      <alignment vertical="center"/>
    </xf>
    <xf numFmtId="164" fontId="11" fillId="0" borderId="0" xfId="2" applyNumberFormat="1" applyFont="1" applyBorder="1" applyAlignment="1">
      <alignment vertical="center"/>
    </xf>
    <xf numFmtId="10" fontId="11" fillId="0" borderId="0" xfId="2" applyNumberFormat="1" applyFont="1" applyBorder="1" applyAlignment="1">
      <alignment vertical="center"/>
    </xf>
    <xf numFmtId="3" fontId="12" fillId="0" borderId="0" xfId="0" applyNumberFormat="1" applyFont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3" fillId="0" borderId="0" xfId="3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20" fillId="4" borderId="5" xfId="3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167" fontId="0" fillId="0" borderId="0" xfId="0" applyNumberFormat="1"/>
    <xf numFmtId="3" fontId="3" fillId="0" borderId="0" xfId="0" applyNumberFormat="1" applyFont="1" applyAlignment="1">
      <alignment vertical="center"/>
    </xf>
    <xf numFmtId="3" fontId="0" fillId="0" borderId="0" xfId="0" applyNumberFormat="1" applyFont="1"/>
    <xf numFmtId="1" fontId="19" fillId="0" borderId="0" xfId="3" applyNumberFormat="1" applyFont="1" applyAlignment="1">
      <alignment vertical="center"/>
    </xf>
    <xf numFmtId="1" fontId="19" fillId="0" borderId="0" xfId="3" applyNumberFormat="1" applyFont="1" applyAlignment="1">
      <alignment horizontal="left" vertical="center"/>
    </xf>
    <xf numFmtId="1" fontId="25" fillId="0" borderId="0" xfId="3" applyNumberFormat="1" applyFont="1" applyAlignment="1">
      <alignment horizontal="left" vertical="center"/>
    </xf>
    <xf numFmtId="0" fontId="0" fillId="0" borderId="1" xfId="0" applyBorder="1"/>
    <xf numFmtId="0" fontId="0" fillId="0" borderId="16" xfId="0" applyBorder="1" applyAlignment="1">
      <alignment wrapText="1"/>
    </xf>
    <xf numFmtId="3" fontId="2" fillId="0" borderId="17" xfId="0" applyNumberFormat="1" applyFont="1" applyFill="1" applyBorder="1" applyAlignment="1">
      <alignment wrapText="1"/>
    </xf>
    <xf numFmtId="3" fontId="2" fillId="0" borderId="14" xfId="0" applyNumberFormat="1" applyFont="1" applyFill="1" applyBorder="1" applyAlignment="1">
      <alignment wrapText="1"/>
    </xf>
    <xf numFmtId="1" fontId="0" fillId="0" borderId="14" xfId="0" applyNumberFormat="1" applyBorder="1"/>
    <xf numFmtId="0" fontId="35" fillId="0" borderId="1" xfId="0" applyFont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/>
    </xf>
    <xf numFmtId="0" fontId="34" fillId="4" borderId="9" xfId="0" applyFont="1" applyFill="1" applyBorder="1" applyAlignment="1">
      <alignment vertical="center"/>
    </xf>
    <xf numFmtId="0" fontId="36" fillId="0" borderId="0" xfId="3" applyFont="1" applyBorder="1" applyAlignment="1">
      <alignment vertical="center"/>
    </xf>
    <xf numFmtId="0" fontId="11" fillId="0" borderId="0" xfId="0" applyFont="1"/>
    <xf numFmtId="0" fontId="6" fillId="0" borderId="15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3" applyFont="1"/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6" fontId="7" fillId="0" borderId="8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164" fontId="0" fillId="0" borderId="0" xfId="0" applyNumberFormat="1"/>
    <xf numFmtId="164" fontId="23" fillId="0" borderId="1" xfId="0" applyNumberFormat="1" applyFont="1" applyBorder="1"/>
    <xf numFmtId="3" fontId="0" fillId="0" borderId="0" xfId="0" applyNumberFormat="1"/>
    <xf numFmtId="166" fontId="10" fillId="0" borderId="0" xfId="2" applyNumberFormat="1" applyFont="1" applyBorder="1" applyAlignment="1">
      <alignment vertical="center"/>
    </xf>
    <xf numFmtId="166" fontId="37" fillId="0" borderId="15" xfId="2" applyNumberFormat="1" applyFont="1" applyBorder="1" applyAlignment="1">
      <alignment vertical="center"/>
    </xf>
    <xf numFmtId="3" fontId="22" fillId="2" borderId="0" xfId="3" applyNumberFormat="1" applyFont="1" applyFill="1" applyAlignment="1">
      <alignment vertical="center"/>
    </xf>
    <xf numFmtId="1" fontId="10" fillId="0" borderId="0" xfId="2" applyNumberFormat="1" applyFont="1" applyBorder="1" applyAlignment="1">
      <alignment vertical="center"/>
    </xf>
    <xf numFmtId="1" fontId="10" fillId="0" borderId="0" xfId="2" applyNumberFormat="1" applyFont="1" applyBorder="1" applyAlignment="1">
      <alignment horizontal="right" vertical="center"/>
    </xf>
    <xf numFmtId="1" fontId="30" fillId="4" borderId="0" xfId="2" applyNumberFormat="1" applyFont="1" applyFill="1" applyBorder="1" applyAlignment="1">
      <alignment vertical="center"/>
    </xf>
    <xf numFmtId="166" fontId="40" fillId="0" borderId="0" xfId="2" applyNumberFormat="1" applyFont="1" applyBorder="1" applyAlignment="1">
      <alignment vertical="center"/>
    </xf>
    <xf numFmtId="166" fontId="41" fillId="0" borderId="0" xfId="2" applyNumberFormat="1" applyFont="1" applyBorder="1" applyAlignment="1">
      <alignment vertical="center"/>
    </xf>
    <xf numFmtId="166" fontId="30" fillId="4" borderId="0" xfId="2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3" fontId="20" fillId="4" borderId="2" xfId="0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20" fillId="4" borderId="13" xfId="4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7" fillId="0" borderId="0" xfId="3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0" fillId="4" borderId="3" xfId="3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20" fillId="4" borderId="9" xfId="4" applyFont="1" applyFill="1" applyBorder="1" applyAlignment="1">
      <alignment horizontal="left" wrapText="1"/>
    </xf>
  </cellXfs>
  <cellStyles count="14">
    <cellStyle name="Lien hypertexte 2" xfId="6"/>
    <cellStyle name="Milliers" xfId="1" builtinId="3"/>
    <cellStyle name="Milliers 2" xfId="7"/>
    <cellStyle name="Milliers 3" xfId="5"/>
    <cellStyle name="Motif" xfId="4"/>
    <cellStyle name="Normal" xfId="0" builtinId="0"/>
    <cellStyle name="Normal 2" xfId="8"/>
    <cellStyle name="Normal 3" xfId="3"/>
    <cellStyle name="Normal 3 2" xfId="9"/>
    <cellStyle name="Normal 4" xfId="10"/>
    <cellStyle name="Normal 5" xfId="11"/>
    <cellStyle name="Pourcentage" xfId="2" builtinId="5"/>
    <cellStyle name="Pourcentage 2" xfId="12"/>
    <cellStyle name="Pourcentage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fr-FR" sz="1400"/>
              <a:t>Effectifs de personnels de recherche, par catégorie et type d'établissement</a:t>
            </a:r>
            <a:r>
              <a:rPr lang="fr-FR"/>
              <a:t>, </a:t>
            </a:r>
            <a:r>
              <a:rPr lang="en-US" sz="1100" b="0"/>
              <a:t>en personnes physiques au 31/12</a:t>
            </a:r>
            <a:endParaRPr lang="fr-FR" sz="1100" b="0"/>
          </a:p>
        </c:rich>
      </c:tx>
      <c:layout>
        <c:manualLayout>
          <c:xMode val="edge"/>
          <c:yMode val="edge"/>
          <c:x val="0.12363184079601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279037881458853E-2"/>
          <c:y val="0.15324260814136359"/>
          <c:w val="0.59962333999294859"/>
          <c:h val="0.63514176608476236"/>
        </c:manualLayout>
      </c:layout>
      <c:lineChart>
        <c:grouping val="standard"/>
        <c:varyColors val="0"/>
        <c:ser>
          <c:idx val="2"/>
          <c:order val="0"/>
          <c:tx>
            <c:strRef>
              <c:f>'Graphique 1'!$J$10</c:f>
              <c:strCache>
                <c:ptCount val="1"/>
                <c:pt idx="0">
                  <c:v> EPST : Chercheurs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'Graphique 1'!$G$11:$G$18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1'!$J$11:$J$18</c:f>
              <c:numCache>
                <c:formatCode>#,##0</c:formatCode>
                <c:ptCount val="8"/>
                <c:pt idx="4">
                  <c:v>31290</c:v>
                </c:pt>
                <c:pt idx="5">
                  <c:v>31005</c:v>
                </c:pt>
                <c:pt idx="6">
                  <c:v>30819</c:v>
                </c:pt>
                <c:pt idx="7">
                  <c:v>30995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'Graphique 1'!$H$10</c:f>
              <c:strCache>
                <c:ptCount val="1"/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'Graphique 1'!$G$11:$G$18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1'!$H$11:$H$17</c:f>
              <c:numCache>
                <c:formatCode>#,##0</c:formatCode>
                <c:ptCount val="7"/>
                <c:pt idx="0">
                  <c:v>30120</c:v>
                </c:pt>
                <c:pt idx="1">
                  <c:v>30043</c:v>
                </c:pt>
                <c:pt idx="2">
                  <c:v>30181</c:v>
                </c:pt>
                <c:pt idx="3">
                  <c:v>30397</c:v>
                </c:pt>
                <c:pt idx="4">
                  <c:v>29945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'Graphique 1'!$I$10</c:f>
              <c:strCache>
                <c:ptCount val="1"/>
                <c:pt idx="0">
                  <c:v> EPST : Personnels
 de soutien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'Graphique 1'!$G$11:$G$18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1'!$I$11:$I$17</c:f>
              <c:numCache>
                <c:formatCode>#,##0</c:formatCode>
                <c:ptCount val="7"/>
                <c:pt idx="0">
                  <c:v>30265</c:v>
                </c:pt>
                <c:pt idx="1">
                  <c:v>30006</c:v>
                </c:pt>
                <c:pt idx="2">
                  <c:v>29074</c:v>
                </c:pt>
                <c:pt idx="3">
                  <c:v>28553</c:v>
                </c:pt>
                <c:pt idx="4">
                  <c:v>28189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'Graphique 1'!$K$10</c:f>
              <c:strCache>
                <c:ptCount val="1"/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'Graphique 1'!$G$11:$G$18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1'!$K$11:$K$18</c:f>
              <c:numCache>
                <c:formatCode>#,##0</c:formatCode>
                <c:ptCount val="8"/>
                <c:pt idx="4">
                  <c:v>27096</c:v>
                </c:pt>
                <c:pt idx="5">
                  <c:v>26466</c:v>
                </c:pt>
                <c:pt idx="6">
                  <c:v>25905</c:v>
                </c:pt>
                <c:pt idx="7">
                  <c:v>25600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'Graphique 1'!$L$10</c:f>
              <c:strCache>
                <c:ptCount val="1"/>
                <c:pt idx="0">
                  <c:v> EPIC : chercheurs (e)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'Graphique 1'!$G$11:$G$18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1'!$L$11:$L$17</c:f>
              <c:numCache>
                <c:formatCode>#,##0</c:formatCode>
                <c:ptCount val="7"/>
                <c:pt idx="0">
                  <c:v>15470</c:v>
                </c:pt>
                <c:pt idx="1">
                  <c:v>15615</c:v>
                </c:pt>
                <c:pt idx="2">
                  <c:v>15884</c:v>
                </c:pt>
                <c:pt idx="3">
                  <c:v>15991</c:v>
                </c:pt>
                <c:pt idx="4">
                  <c:v>16084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'Graphique 1'!$N$10</c:f>
              <c:strCache>
                <c:ptCount val="1"/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'Graphique 1'!$G$11:$G$18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1'!$N$11:$N$18</c:f>
              <c:numCache>
                <c:formatCode>General</c:formatCode>
                <c:ptCount val="8"/>
                <c:pt idx="4" formatCode="#,##0">
                  <c:v>15809</c:v>
                </c:pt>
                <c:pt idx="5" formatCode="#,##0">
                  <c:v>16022</c:v>
                </c:pt>
                <c:pt idx="6" formatCode="#,##0">
                  <c:v>16235</c:v>
                </c:pt>
                <c:pt idx="7" formatCode="#,##0">
                  <c:v>16348.068452754424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'Graphique 1'!$M$10</c:f>
              <c:strCache>
                <c:ptCount val="1"/>
                <c:pt idx="0">
                  <c:v> EPIC : Personnels
 de soutien (e)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'Graphique 1'!$G$11:$G$18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1'!$M$11:$M$17</c:f>
              <c:numCache>
                <c:formatCode>#,##0</c:formatCode>
                <c:ptCount val="7"/>
                <c:pt idx="0">
                  <c:v>8536</c:v>
                </c:pt>
                <c:pt idx="1">
                  <c:v>8423</c:v>
                </c:pt>
                <c:pt idx="2">
                  <c:v>8289</c:v>
                </c:pt>
                <c:pt idx="3">
                  <c:v>8048</c:v>
                </c:pt>
                <c:pt idx="4">
                  <c:v>7829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'Graphique 1'!$O$10</c:f>
              <c:strCache>
                <c:ptCount val="1"/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'Graphique 1'!$G$11:$G$18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1'!$O$11:$O$18</c:f>
              <c:numCache>
                <c:formatCode>General</c:formatCode>
                <c:ptCount val="8"/>
                <c:pt idx="4" formatCode="#,##0">
                  <c:v>7514</c:v>
                </c:pt>
                <c:pt idx="5" formatCode="#,##0">
                  <c:v>7309</c:v>
                </c:pt>
                <c:pt idx="6" formatCode="#,##0">
                  <c:v>7240</c:v>
                </c:pt>
                <c:pt idx="7" formatCode="#,##0">
                  <c:v>6934.5449414420773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7584"/>
        <c:axId val="54469376"/>
      </c:lineChart>
      <c:catAx>
        <c:axId val="544675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54469376"/>
        <c:crosses val="autoZero"/>
        <c:auto val="1"/>
        <c:lblAlgn val="ctr"/>
        <c:lblOffset val="100"/>
        <c:noMultiLvlLbl val="0"/>
      </c:catAx>
      <c:valAx>
        <c:axId val="5446937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544675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272303765568646"/>
          <c:y val="0.15635172132732128"/>
          <c:w val="0.27727696234431348"/>
          <c:h val="0.62570258276112922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/>
              <a:t>La place des non-permanents au sein des 8 EPST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en personnes physiques au 31/12, hors doctorants</a:t>
            </a:r>
            <a:endParaRPr lang="fr-FR" sz="1200"/>
          </a:p>
        </c:rich>
      </c:tx>
      <c:layout>
        <c:manualLayout>
          <c:xMode val="edge"/>
          <c:yMode val="edge"/>
          <c:x val="8.2181764316497471E-2"/>
          <c:y val="1.1110537319492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5985490212122661E-2"/>
          <c:y val="0.1343145538555599"/>
          <c:w val="0.64312379008736653"/>
          <c:h val="0.64157222026531247"/>
        </c:manualLayout>
      </c:layout>
      <c:lineChart>
        <c:grouping val="standard"/>
        <c:varyColors val="0"/>
        <c:ser>
          <c:idx val="7"/>
          <c:order val="0"/>
          <c:tx>
            <c:strRef>
              <c:f>'Graphique 2'!$Q$6</c:f>
              <c:strCache>
                <c:ptCount val="1"/>
                <c:pt idx="0">
                  <c:v> les personnels de soutien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'Graphique 2'!$G$7:$G$14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2'!$Q$7:$Q$14</c:f>
              <c:numCache>
                <c:formatCode>General</c:formatCode>
                <c:ptCount val="8"/>
                <c:pt idx="4" formatCode="0.0%">
                  <c:v>0.22722911130794213</c:v>
                </c:pt>
                <c:pt idx="5" formatCode="0.0%">
                  <c:v>0.2203959797476007</c:v>
                </c:pt>
                <c:pt idx="6" formatCode="0.0%">
                  <c:v>0.21683072765875314</c:v>
                </c:pt>
                <c:pt idx="7" formatCode="0.0%">
                  <c:v>0.21671874999999999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'Graphique 2'!$T$6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'Graphique 2'!$G$7:$G$14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2'!$T$7:$T$13</c:f>
              <c:numCache>
                <c:formatCode>0.0%</c:formatCode>
                <c:ptCount val="7"/>
                <c:pt idx="0">
                  <c:v>0.23807204690860614</c:v>
                </c:pt>
                <c:pt idx="1">
                  <c:v>0.25270363020150755</c:v>
                </c:pt>
                <c:pt idx="2">
                  <c:v>0.22223162962558454</c:v>
                </c:pt>
                <c:pt idx="3">
                  <c:v>0.22001180528884265</c:v>
                </c:pt>
                <c:pt idx="4">
                  <c:v>0.22722911130794213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'Graphique 2'!$P$6</c:f>
              <c:strCache>
                <c:ptCount val="1"/>
                <c:pt idx="0">
                  <c:v> les chercheurs, IR inclus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'Graphique 2'!$G$7:$G$14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2'!$P$7:$P$14</c:f>
              <c:numCache>
                <c:formatCode>General</c:formatCode>
                <c:ptCount val="8"/>
                <c:pt idx="4" formatCode="0.0%">
                  <c:v>0.20113304225453757</c:v>
                </c:pt>
                <c:pt idx="5" formatCode="0.0%">
                  <c:v>0.19388941364528084</c:v>
                </c:pt>
                <c:pt idx="6" formatCode="0.0%">
                  <c:v>0.1866403998394805</c:v>
                </c:pt>
                <c:pt idx="7" formatCode="0.0%">
                  <c:v>0.18709630597285726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'Graphique 2'!$S$6</c:f>
              <c:strCache>
                <c:ptCount val="1"/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numRef>
              <c:f>'Graphique 2'!$G$7:$G$14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'Graphique 2'!$S$7:$S$13</c:f>
              <c:numCache>
                <c:formatCode>0.0%</c:formatCode>
                <c:ptCount val="7"/>
                <c:pt idx="0">
                  <c:v>0.18652314905533712</c:v>
                </c:pt>
                <c:pt idx="1">
                  <c:v>0.18868170024413564</c:v>
                </c:pt>
                <c:pt idx="2">
                  <c:v>0.19832229094528231</c:v>
                </c:pt>
                <c:pt idx="3">
                  <c:v>0.20713624923133153</c:v>
                </c:pt>
                <c:pt idx="4">
                  <c:v>0.20113304225453757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8816"/>
        <c:axId val="54500352"/>
      </c:lineChart>
      <c:catAx>
        <c:axId val="544988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54500352"/>
        <c:crosses val="autoZero"/>
        <c:auto val="1"/>
        <c:lblAlgn val="ctr"/>
        <c:lblOffset val="100"/>
        <c:noMultiLvlLbl val="0"/>
      </c:catAx>
      <c:valAx>
        <c:axId val="54500352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4498816"/>
        <c:crosses val="autoZero"/>
        <c:crossBetween val="midCat"/>
        <c:majorUnit val="5.000000000000001E-2"/>
      </c:valAx>
    </c:plotArea>
    <c:legend>
      <c:legendPos val="r"/>
      <c:legendEntry>
        <c:idx val="2"/>
        <c:txPr>
          <a:bodyPr/>
          <a:lstStyle/>
          <a:p>
            <a:pPr>
              <a:defRPr sz="1100"/>
            </a:pPr>
            <a:endParaRPr lang="fr-FR"/>
          </a:p>
        </c:txPr>
      </c:legendEntry>
      <c:layout>
        <c:manualLayout>
          <c:xMode val="edge"/>
          <c:yMode val="edge"/>
          <c:x val="0.73700699386659796"/>
          <c:y val="0.26843589859163708"/>
          <c:w val="0.26299305179445159"/>
          <c:h val="0.3932153058516865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80962</xdr:rowOff>
    </xdr:from>
    <xdr:to>
      <xdr:col>5</xdr:col>
      <xdr:colOff>342900</xdr:colOff>
      <xdr:row>18</xdr:row>
      <xdr:rowOff>19050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0.02052</cdr:x>
      <cdr:y>0.83893</cdr:y>
    </cdr:from>
    <cdr:to>
      <cdr:x>0.31716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04775" y="3184338"/>
          <a:ext cx="1514466" cy="611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50" i="1">
              <a:effectLst/>
              <a:latin typeface="+mn-lt"/>
              <a:ea typeface="+mn-ea"/>
              <a:cs typeface="+mn-cs"/>
            </a:rPr>
            <a:t>Sources :  MESRI-SIES, enquête R&amp;D puis Tableau de bord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50">
              <a:effectLst/>
              <a:latin typeface="+mn-lt"/>
              <a:ea typeface="+mn-ea"/>
              <a:cs typeface="+mn-cs"/>
            </a:rPr>
            <a:t>5 EPST et 1 EPIC ont amélioré leur réponse à partir de 2014</a:t>
          </a:r>
        </a:p>
        <a:p xmlns:a="http://schemas.openxmlformats.org/drawingml/2006/main">
          <a:r>
            <a:rPr lang="fr-FR" sz="1050">
              <a:effectLst/>
              <a:latin typeface="+mn-lt"/>
              <a:ea typeface="+mn-ea"/>
              <a:cs typeface="+mn-cs"/>
            </a:rPr>
            <a:t>(e) 2017 estimé pour les EPIC d'après</a:t>
          </a:r>
          <a:r>
            <a:rPr lang="fr-FR" sz="1050" baseline="0">
              <a:effectLst/>
              <a:latin typeface="+mn-lt"/>
              <a:ea typeface="+mn-ea"/>
              <a:cs typeface="+mn-cs"/>
            </a:rPr>
            <a:t> le </a:t>
          </a:r>
          <a:r>
            <a:rPr lang="fr-FR" sz="1050">
              <a:effectLst/>
              <a:latin typeface="+mn-lt"/>
              <a:ea typeface="+mn-ea"/>
              <a:cs typeface="+mn-cs"/>
            </a:rPr>
            <a:t>Tableau</a:t>
          </a:r>
          <a:r>
            <a:rPr lang="fr-FR" sz="1050" baseline="0">
              <a:effectLst/>
              <a:latin typeface="+mn-lt"/>
              <a:ea typeface="+mn-ea"/>
              <a:cs typeface="+mn-cs"/>
            </a:rPr>
            <a:t> de bord</a:t>
          </a:r>
          <a:endParaRPr lang="fr-FR" sz="1050">
            <a:effectLst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</cdr:txBody>
    </cdr:sp>
  </cdr:relSizeAnchor>
  <cdr:relSizeAnchor xmlns:cdr="http://schemas.openxmlformats.org/drawingml/2006/chartDrawing">
    <cdr:from>
      <cdr:x>0.73881</cdr:x>
      <cdr:y>0.86003</cdr:y>
    </cdr:from>
    <cdr:to>
      <cdr:x>0.92724</cdr:x>
      <cdr:y>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771900" y="2633663"/>
          <a:ext cx="962025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000"/>
        </a:p>
      </cdr:txBody>
    </cdr:sp>
  </cdr:relSizeAnchor>
  <cdr:relSizeAnchor xmlns:cdr="http://schemas.openxmlformats.org/drawingml/2006/chartDrawing">
    <cdr:from>
      <cdr:x>0.78228</cdr:x>
      <cdr:y>0.33752</cdr:y>
    </cdr:from>
    <cdr:to>
      <cdr:x>0.78825</cdr:x>
      <cdr:y>0.40589</cdr:y>
    </cdr:to>
    <cdr:cxnSp macro="">
      <cdr:nvCxnSpPr>
        <cdr:cNvPr id="6" name="Connecteur droit 5"/>
        <cdr:cNvCxnSpPr/>
      </cdr:nvCxnSpPr>
      <cdr:spPr>
        <a:xfrm xmlns:a="http://schemas.openxmlformats.org/drawingml/2006/main" rot="-480000" flipH="1">
          <a:off x="3993853" y="1281121"/>
          <a:ext cx="30480" cy="25951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0.77953</cdr:x>
      <cdr:y>0.18341</cdr:y>
    </cdr:from>
    <cdr:to>
      <cdr:x>0.7855</cdr:x>
      <cdr:y>0.25178</cdr:y>
    </cdr:to>
    <cdr:cxnSp macro="">
      <cdr:nvCxnSpPr>
        <cdr:cNvPr id="11" name="Connecteur droit 10"/>
        <cdr:cNvCxnSpPr/>
      </cdr:nvCxnSpPr>
      <cdr:spPr>
        <a:xfrm xmlns:a="http://schemas.openxmlformats.org/drawingml/2006/main" rot="-480000" flipH="1">
          <a:off x="3979828" y="696178"/>
          <a:ext cx="30479" cy="25951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0.78151</cdr:x>
      <cdr:y>0.64745</cdr:y>
    </cdr:from>
    <cdr:to>
      <cdr:x>0.78748</cdr:x>
      <cdr:y>0.71582</cdr:y>
    </cdr:to>
    <cdr:cxnSp macro="">
      <cdr:nvCxnSpPr>
        <cdr:cNvPr id="7" name="Connecteur droit 6"/>
        <cdr:cNvCxnSpPr/>
      </cdr:nvCxnSpPr>
      <cdr:spPr>
        <a:xfrm xmlns:a="http://schemas.openxmlformats.org/drawingml/2006/main" rot="-480000" flipH="1">
          <a:off x="3991778" y="2303346"/>
          <a:ext cx="30494" cy="24323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0.78057</cdr:x>
      <cdr:y>0.49903</cdr:y>
    </cdr:from>
    <cdr:to>
      <cdr:x>0.78654</cdr:x>
      <cdr:y>0.5674</cdr:y>
    </cdr:to>
    <cdr:cxnSp macro="">
      <cdr:nvCxnSpPr>
        <cdr:cNvPr id="8" name="Connecteur droit 7"/>
        <cdr:cNvCxnSpPr/>
      </cdr:nvCxnSpPr>
      <cdr:spPr>
        <a:xfrm xmlns:a="http://schemas.openxmlformats.org/drawingml/2006/main" rot="-480000" flipH="1">
          <a:off x="3985137" y="2179366"/>
          <a:ext cx="30480" cy="29858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98423</xdr:rowOff>
    </xdr:from>
    <xdr:to>
      <xdr:col>5</xdr:col>
      <xdr:colOff>628650</xdr:colOff>
      <xdr:row>17</xdr:row>
      <xdr:rowOff>9525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0.09706</cdr:x>
      <cdr:y>0.80081</cdr:y>
    </cdr:from>
    <cdr:to>
      <cdr:x>0.96353</cdr:x>
      <cdr:y>0.89135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23875" y="2527303"/>
          <a:ext cx="46767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0.01412</cdr:x>
      <cdr:y>0.84173</cdr:y>
    </cdr:from>
    <cdr:to>
      <cdr:x>0.99726</cdr:x>
      <cdr:y>0.99411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6283" y="3025267"/>
          <a:ext cx="5310634" cy="547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Sources :  MESRI-SIES, enquête R&amp;D puis Tableau de bord. </a:t>
          </a:r>
          <a:r>
            <a:rPr lang="fr-FR" sz="1100">
              <a:effectLst/>
              <a:latin typeface="+mn-lt"/>
              <a:ea typeface="+mn-ea"/>
              <a:cs typeface="+mn-cs"/>
            </a:rPr>
            <a:t>5 EPST ont amélioré leur réponse à partir de 2014.</a:t>
          </a:r>
          <a:r>
            <a:rPr lang="fr-FR" sz="1100" baseline="0">
              <a:effectLst/>
              <a:latin typeface="+mn-lt"/>
              <a:ea typeface="+mn-ea"/>
              <a:cs typeface="+mn-cs"/>
            </a:rPr>
            <a:t> Les données antérieures à 2014 ont été rétropolées</a:t>
          </a:r>
          <a:endParaRPr lang="fr-FR">
            <a:effectLst/>
          </a:endParaRP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0.81149</cdr:x>
      <cdr:y>0.3001</cdr:y>
    </cdr:from>
    <cdr:to>
      <cdr:x>0.81305</cdr:x>
      <cdr:y>0.37059</cdr:y>
    </cdr:to>
    <cdr:cxnSp macro="">
      <cdr:nvCxnSpPr>
        <cdr:cNvPr id="7" name="Connecteur droit 6"/>
        <cdr:cNvCxnSpPr/>
      </cdr:nvCxnSpPr>
      <cdr:spPr>
        <a:xfrm xmlns:a="http://schemas.openxmlformats.org/drawingml/2006/main">
          <a:off x="4382599" y="1076700"/>
          <a:ext cx="8426" cy="2529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0.81403</cdr:x>
      <cdr:y>0.49876</cdr:y>
    </cdr:from>
    <cdr:to>
      <cdr:x>0.81481</cdr:x>
      <cdr:y>0.5689</cdr:y>
    </cdr:to>
    <cdr:cxnSp macro="">
      <cdr:nvCxnSpPr>
        <cdr:cNvPr id="8" name="Connecteur droit 7"/>
        <cdr:cNvCxnSpPr/>
      </cdr:nvCxnSpPr>
      <cdr:spPr>
        <a:xfrm xmlns:a="http://schemas.openxmlformats.org/drawingml/2006/main">
          <a:off x="4396303" y="1789434"/>
          <a:ext cx="4247" cy="25163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0.73864</cdr:x>
      <cdr:y>0.14046</cdr:y>
    </cdr:from>
    <cdr:to>
      <cdr:x>0.84835</cdr:x>
      <cdr:y>0.36384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3989918" y="504827"/>
          <a:ext cx="592666" cy="802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 % de non-permanents </a:t>
          </a:r>
        </a:p>
        <a:p xmlns:a="http://schemas.openxmlformats.org/drawingml/2006/main">
          <a:r>
            <a:rPr lang="fr-FR" sz="1100"/>
            <a:t>parmi :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G5:R21"/>
  <sheetViews>
    <sheetView tabSelected="1" zoomScale="80" zoomScaleNormal="80" workbookViewId="0">
      <selection activeCell="D24" sqref="D24"/>
    </sheetView>
  </sheetViews>
  <sheetFormatPr baseColWidth="10" defaultRowHeight="15" x14ac:dyDescent="0.25"/>
  <cols>
    <col min="4" max="4" width="28.7109375" customWidth="1"/>
    <col min="6" max="6" width="5.5703125" customWidth="1"/>
    <col min="7" max="7" width="6.5703125" customWidth="1"/>
    <col min="12" max="13" width="14.28515625" customWidth="1"/>
    <col min="14" max="15" width="18.7109375" customWidth="1"/>
  </cols>
  <sheetData>
    <row r="5" spans="7:15" ht="15.75" x14ac:dyDescent="0.25">
      <c r="G5" s="70" t="s">
        <v>26</v>
      </c>
    </row>
    <row r="6" spans="7:15" x14ac:dyDescent="0.25">
      <c r="G6" t="s">
        <v>27</v>
      </c>
    </row>
    <row r="8" spans="7:15" ht="46.5" customHeight="1" x14ac:dyDescent="0.25">
      <c r="G8" s="79"/>
      <c r="H8" s="140" t="s">
        <v>30</v>
      </c>
      <c r="I8" s="139"/>
      <c r="J8" s="139" t="s">
        <v>31</v>
      </c>
      <c r="K8" s="139"/>
      <c r="L8" s="139" t="s">
        <v>47</v>
      </c>
      <c r="M8" s="139"/>
      <c r="N8" s="139" t="s">
        <v>53</v>
      </c>
      <c r="O8" s="139"/>
    </row>
    <row r="9" spans="7:15" ht="31.5" customHeight="1" x14ac:dyDescent="0.25">
      <c r="G9" s="80" t="s">
        <v>25</v>
      </c>
      <c r="H9" s="78" t="s">
        <v>24</v>
      </c>
      <c r="I9" s="66" t="s">
        <v>21</v>
      </c>
      <c r="J9" s="66" t="s">
        <v>24</v>
      </c>
      <c r="K9" s="66" t="s">
        <v>21</v>
      </c>
      <c r="L9" s="67" t="s">
        <v>29</v>
      </c>
      <c r="M9" s="67" t="s">
        <v>28</v>
      </c>
      <c r="N9" s="67" t="s">
        <v>29</v>
      </c>
      <c r="O9" s="67" t="s">
        <v>28</v>
      </c>
    </row>
    <row r="10" spans="7:15" ht="45" hidden="1" x14ac:dyDescent="0.25">
      <c r="H10" s="65"/>
      <c r="I10" s="65" t="s">
        <v>68</v>
      </c>
      <c r="J10" s="65" t="s">
        <v>23</v>
      </c>
      <c r="K10" s="65"/>
      <c r="L10" s="69" t="s">
        <v>67</v>
      </c>
      <c r="M10" s="68" t="s">
        <v>69</v>
      </c>
      <c r="N10" s="69"/>
      <c r="O10" s="68"/>
    </row>
    <row r="11" spans="7:15" x14ac:dyDescent="0.25">
      <c r="G11" s="61">
        <v>2010</v>
      </c>
      <c r="H11" s="62">
        <v>30120</v>
      </c>
      <c r="I11" s="62">
        <v>30265</v>
      </c>
      <c r="J11" s="62"/>
      <c r="K11" s="62"/>
      <c r="L11" s="63">
        <v>15470</v>
      </c>
      <c r="M11" s="63">
        <v>8536</v>
      </c>
      <c r="N11" s="106"/>
      <c r="O11" s="106"/>
    </row>
    <row r="12" spans="7:15" x14ac:dyDescent="0.25">
      <c r="G12" s="61">
        <v>2011</v>
      </c>
      <c r="H12" s="62">
        <v>30043</v>
      </c>
      <c r="I12" s="62">
        <v>30006</v>
      </c>
      <c r="J12" s="62"/>
      <c r="K12" s="62"/>
      <c r="L12" s="63">
        <v>15615</v>
      </c>
      <c r="M12" s="63">
        <v>8423</v>
      </c>
      <c r="N12" s="106"/>
      <c r="O12" s="106"/>
    </row>
    <row r="13" spans="7:15" x14ac:dyDescent="0.25">
      <c r="G13" s="61">
        <v>2012</v>
      </c>
      <c r="H13" s="62">
        <v>30181</v>
      </c>
      <c r="I13" s="62">
        <v>29074</v>
      </c>
      <c r="J13" s="62"/>
      <c r="K13" s="62"/>
      <c r="L13" s="63">
        <v>15884</v>
      </c>
      <c r="M13" s="63">
        <v>8289</v>
      </c>
      <c r="N13" s="106"/>
      <c r="O13" s="106"/>
    </row>
    <row r="14" spans="7:15" x14ac:dyDescent="0.25">
      <c r="G14" s="61">
        <v>2013</v>
      </c>
      <c r="H14" s="62">
        <v>30397</v>
      </c>
      <c r="I14" s="62">
        <v>28553</v>
      </c>
      <c r="J14" s="62"/>
      <c r="K14" s="62"/>
      <c r="L14" s="63">
        <v>15991</v>
      </c>
      <c r="M14" s="63">
        <v>8048</v>
      </c>
      <c r="N14" s="106"/>
      <c r="O14" s="106"/>
    </row>
    <row r="15" spans="7:15" x14ac:dyDescent="0.25">
      <c r="G15" s="61">
        <v>2014</v>
      </c>
      <c r="H15" s="62">
        <v>29945</v>
      </c>
      <c r="I15" s="62">
        <v>28189</v>
      </c>
      <c r="J15" s="62">
        <v>31290</v>
      </c>
      <c r="K15" s="62">
        <v>27096</v>
      </c>
      <c r="L15" s="63">
        <v>16084</v>
      </c>
      <c r="M15" s="63">
        <v>7829</v>
      </c>
      <c r="N15" s="63">
        <v>15809</v>
      </c>
      <c r="O15" s="63">
        <v>7514</v>
      </c>
    </row>
    <row r="16" spans="7:15" x14ac:dyDescent="0.25">
      <c r="G16" s="61">
        <v>2015</v>
      </c>
      <c r="H16" s="62"/>
      <c r="I16" s="62"/>
      <c r="J16" s="62">
        <v>31005</v>
      </c>
      <c r="K16" s="62">
        <v>26466</v>
      </c>
      <c r="L16" s="106"/>
      <c r="M16" s="106"/>
      <c r="N16" s="63">
        <v>16022</v>
      </c>
      <c r="O16" s="63">
        <v>7309</v>
      </c>
    </row>
    <row r="17" spans="7:18" x14ac:dyDescent="0.25">
      <c r="G17" s="61">
        <f>G16+1</f>
        <v>2016</v>
      </c>
      <c r="H17" s="62"/>
      <c r="I17" s="62"/>
      <c r="J17" s="62">
        <v>30819</v>
      </c>
      <c r="K17" s="62">
        <v>25905</v>
      </c>
      <c r="L17" s="106"/>
      <c r="M17" s="106"/>
      <c r="N17" s="63">
        <v>16235</v>
      </c>
      <c r="O17" s="63">
        <v>7240</v>
      </c>
    </row>
    <row r="18" spans="7:18" x14ac:dyDescent="0.25">
      <c r="G18" s="61">
        <f>G17+1</f>
        <v>2017</v>
      </c>
      <c r="H18" s="62"/>
      <c r="I18" s="62"/>
      <c r="J18" s="62">
        <v>30995</v>
      </c>
      <c r="K18" s="62">
        <v>25600</v>
      </c>
      <c r="L18" s="106"/>
      <c r="M18" s="106"/>
      <c r="N18" s="63">
        <v>16348.068452754424</v>
      </c>
      <c r="O18" s="63">
        <v>6934.5449414420773</v>
      </c>
    </row>
    <row r="19" spans="7:18" x14ac:dyDescent="0.25">
      <c r="G19" s="71" t="s">
        <v>54</v>
      </c>
    </row>
    <row r="20" spans="7:18" x14ac:dyDescent="0.25">
      <c r="G20" s="57" t="s">
        <v>46</v>
      </c>
      <c r="P20" s="100"/>
      <c r="Q20" s="100"/>
      <c r="R20" s="100"/>
    </row>
    <row r="21" spans="7:18" x14ac:dyDescent="0.25">
      <c r="J21" s="100"/>
      <c r="K21" s="100"/>
      <c r="L21" s="100"/>
      <c r="M21" s="100"/>
      <c r="N21" s="100"/>
      <c r="O21" s="100"/>
    </row>
  </sheetData>
  <mergeCells count="4">
    <mergeCell ref="N8:O8"/>
    <mergeCell ref="H8:I8"/>
    <mergeCell ref="J8:K8"/>
    <mergeCell ref="L8:M8"/>
  </mergeCells>
  <pageMargins left="0.25" right="0.25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G2:U24"/>
  <sheetViews>
    <sheetView zoomScale="90" zoomScaleNormal="90" workbookViewId="0">
      <selection activeCell="A5" sqref="A5"/>
    </sheetView>
  </sheetViews>
  <sheetFormatPr baseColWidth="10" defaultRowHeight="15" x14ac:dyDescent="0.25"/>
  <cols>
    <col min="2" max="2" width="28.7109375" customWidth="1"/>
    <col min="7" max="7" width="6.85546875" customWidth="1"/>
    <col min="8" max="13" width="15.5703125" customWidth="1"/>
    <col min="16" max="17" width="13" customWidth="1"/>
    <col min="18" max="18" width="14.85546875" customWidth="1"/>
    <col min="19" max="20" width="13" customWidth="1"/>
    <col min="21" max="21" width="14.85546875" customWidth="1"/>
  </cols>
  <sheetData>
    <row r="2" spans="7:21" ht="15.75" x14ac:dyDescent="0.25">
      <c r="G2" s="70" t="s">
        <v>32</v>
      </c>
    </row>
    <row r="3" spans="7:21" x14ac:dyDescent="0.25">
      <c r="G3" t="s">
        <v>40</v>
      </c>
      <c r="H3" s="14"/>
      <c r="I3" s="14"/>
      <c r="J3" s="14"/>
      <c r="K3" s="14"/>
      <c r="L3" s="14"/>
    </row>
    <row r="4" spans="7:21" ht="33" customHeight="1" x14ac:dyDescent="0.25">
      <c r="G4" s="107"/>
      <c r="H4" s="139" t="s">
        <v>49</v>
      </c>
      <c r="I4" s="139"/>
      <c r="J4" s="139"/>
      <c r="K4" s="139" t="s">
        <v>52</v>
      </c>
      <c r="L4" s="139"/>
      <c r="M4" s="139"/>
      <c r="P4" s="139" t="s">
        <v>52</v>
      </c>
      <c r="Q4" s="139"/>
      <c r="R4" s="139"/>
      <c r="S4" s="139" t="s">
        <v>52</v>
      </c>
      <c r="T4" s="139"/>
      <c r="U4" s="139"/>
    </row>
    <row r="5" spans="7:21" ht="45.75" customHeight="1" x14ac:dyDescent="0.25">
      <c r="G5" s="108" t="s">
        <v>25</v>
      </c>
      <c r="H5" s="111" t="s">
        <v>50</v>
      </c>
      <c r="I5" s="111" t="s">
        <v>41</v>
      </c>
      <c r="J5" s="111" t="s">
        <v>51</v>
      </c>
      <c r="K5" s="111" t="s">
        <v>50</v>
      </c>
      <c r="L5" s="111" t="s">
        <v>41</v>
      </c>
      <c r="M5" s="111" t="s">
        <v>51</v>
      </c>
      <c r="P5" s="111" t="s">
        <v>50</v>
      </c>
      <c r="Q5" s="111" t="s">
        <v>41</v>
      </c>
      <c r="R5" s="111" t="s">
        <v>51</v>
      </c>
      <c r="S5" s="111" t="s">
        <v>50</v>
      </c>
      <c r="T5" s="111" t="s">
        <v>41</v>
      </c>
      <c r="U5" s="111" t="s">
        <v>51</v>
      </c>
    </row>
    <row r="6" spans="7:21" ht="45" hidden="1" x14ac:dyDescent="0.25">
      <c r="G6" s="109"/>
      <c r="H6" s="64"/>
      <c r="I6" s="64" t="s">
        <v>41</v>
      </c>
      <c r="J6" s="64" t="s">
        <v>48</v>
      </c>
      <c r="K6" s="129" t="str">
        <f t="shared" ref="K6:M12" si="0">P6</f>
        <v xml:space="preserve"> les chercheurs, IR inclus</v>
      </c>
      <c r="L6" s="129"/>
      <c r="M6" s="129"/>
      <c r="P6" s="62" t="s">
        <v>45</v>
      </c>
      <c r="Q6" s="62" t="str">
        <f>Q5</f>
        <v xml:space="preserve"> les personnels de soutien</v>
      </c>
      <c r="R6" s="62"/>
    </row>
    <row r="7" spans="7:21" x14ac:dyDescent="0.25">
      <c r="G7" s="110">
        <v>2010</v>
      </c>
      <c r="H7" s="76">
        <v>0.16436899472105124</v>
      </c>
      <c r="I7" s="76">
        <v>0.26654551462084919</v>
      </c>
      <c r="J7" s="76">
        <v>0.2371431851228285</v>
      </c>
      <c r="K7" s="76">
        <v>0.18652314905533712</v>
      </c>
      <c r="L7" s="76">
        <v>0.23807204690860614</v>
      </c>
      <c r="M7" s="76">
        <v>0.21185942272614916</v>
      </c>
      <c r="S7" s="128">
        <v>0.18652314905533712</v>
      </c>
      <c r="T7" s="128">
        <v>0.23807204690860614</v>
      </c>
      <c r="U7" s="128">
        <v>0.21185942272614916</v>
      </c>
    </row>
    <row r="8" spans="7:21" x14ac:dyDescent="0.25">
      <c r="G8" s="60">
        <v>2011</v>
      </c>
      <c r="H8" s="76">
        <v>0.16652754590984975</v>
      </c>
      <c r="I8" s="76">
        <v>0.28117709791375056</v>
      </c>
      <c r="J8" s="76">
        <v>0.24678198295268697</v>
      </c>
      <c r="K8" s="76">
        <v>0.18868170024413564</v>
      </c>
      <c r="L8" s="76">
        <v>0.25270363020150755</v>
      </c>
      <c r="M8" s="76">
        <v>0.22149822055600762</v>
      </c>
      <c r="S8" s="128">
        <v>0.18868170024413564</v>
      </c>
      <c r="T8" s="128">
        <v>0.25270363020150755</v>
      </c>
      <c r="U8" s="128">
        <v>0.22149822055600762</v>
      </c>
    </row>
    <row r="9" spans="7:21" x14ac:dyDescent="0.25">
      <c r="G9" s="60">
        <v>2012</v>
      </c>
      <c r="H9" s="76">
        <v>0.17616813661099642</v>
      </c>
      <c r="I9" s="76">
        <v>0.25070509733782759</v>
      </c>
      <c r="J9" s="76">
        <v>0.23484566389024988</v>
      </c>
      <c r="K9" s="76">
        <v>0.19832229094528231</v>
      </c>
      <c r="L9" s="76">
        <v>0.22223162962558454</v>
      </c>
      <c r="M9" s="76">
        <v>0.20956190149357054</v>
      </c>
      <c r="S9" s="128">
        <v>0.19832229094528231</v>
      </c>
      <c r="T9" s="128">
        <v>0.22223162962558454</v>
      </c>
      <c r="U9" s="128">
        <v>0.20956190149357054</v>
      </c>
    </row>
    <row r="10" spans="7:21" x14ac:dyDescent="0.25">
      <c r="G10" s="60">
        <v>2013</v>
      </c>
      <c r="H10" s="76">
        <v>0.18498209489704565</v>
      </c>
      <c r="I10" s="76">
        <v>0.24848527300108569</v>
      </c>
      <c r="J10" s="76">
        <v>0.23915717630252767</v>
      </c>
      <c r="K10" s="76">
        <v>0.20713624923133153</v>
      </c>
      <c r="L10" s="76">
        <v>0.22001180528884265</v>
      </c>
      <c r="M10" s="76">
        <v>0.21387341390584833</v>
      </c>
      <c r="S10" s="128">
        <v>0.20713624923133153</v>
      </c>
      <c r="T10" s="128">
        <v>0.22001180528884265</v>
      </c>
      <c r="U10" s="128">
        <v>0.21387341390584833</v>
      </c>
    </row>
    <row r="11" spans="7:21" x14ac:dyDescent="0.25">
      <c r="G11" s="60">
        <v>2014</v>
      </c>
      <c r="H11" s="76">
        <v>0.17897888792025168</v>
      </c>
      <c r="I11" s="76">
        <v>0.25570257902018517</v>
      </c>
      <c r="J11" s="76">
        <v>0.23931795386158475</v>
      </c>
      <c r="K11" s="76">
        <v>0.20113304225453757</v>
      </c>
      <c r="L11" s="76">
        <v>0.22722911130794213</v>
      </c>
      <c r="M11" s="76">
        <v>0.2140341914649054</v>
      </c>
      <c r="P11" s="77">
        <v>0.20113304225453757</v>
      </c>
      <c r="Q11" s="77">
        <v>0.22722911130794213</v>
      </c>
      <c r="R11" s="77">
        <v>0.2140341914649054</v>
      </c>
      <c r="S11" s="77">
        <v>0.20113304225453757</v>
      </c>
      <c r="T11" s="77">
        <v>0.22722911130794213</v>
      </c>
      <c r="U11" s="77">
        <v>0.2140341914649054</v>
      </c>
    </row>
    <row r="12" spans="7:21" x14ac:dyDescent="0.25">
      <c r="G12" s="60">
        <v>2015</v>
      </c>
      <c r="H12" s="76"/>
      <c r="I12" s="76"/>
      <c r="J12" s="76"/>
      <c r="K12" s="76">
        <v>0.19388941364528084</v>
      </c>
      <c r="L12" s="76">
        <v>0.2203959797476007</v>
      </c>
      <c r="M12" s="76">
        <v>0.20688250111127574</v>
      </c>
      <c r="P12" s="77">
        <v>0.19388941364528084</v>
      </c>
      <c r="Q12" s="77">
        <v>0.2203959797476007</v>
      </c>
      <c r="R12" s="77">
        <v>0.20688250111127574</v>
      </c>
    </row>
    <row r="13" spans="7:21" x14ac:dyDescent="0.25">
      <c r="G13" s="60">
        <v>2016</v>
      </c>
      <c r="H13" s="76"/>
      <c r="I13" s="76"/>
      <c r="J13" s="76"/>
      <c r="K13" s="76">
        <v>0.1866403998394805</v>
      </c>
      <c r="L13" s="76">
        <v>0.21683072765875314</v>
      </c>
      <c r="M13" s="76">
        <v>0.20130917548203167</v>
      </c>
      <c r="P13" s="77">
        <v>0.1866403998394805</v>
      </c>
      <c r="Q13" s="77">
        <v>0.21683072765875314</v>
      </c>
      <c r="R13" s="77">
        <v>0.20130917548203167</v>
      </c>
    </row>
    <row r="14" spans="7:21" x14ac:dyDescent="0.25">
      <c r="G14" s="60">
        <v>2017</v>
      </c>
      <c r="H14" s="76"/>
      <c r="I14" s="76"/>
      <c r="J14" s="76"/>
      <c r="K14" s="76">
        <v>0.18709630597285726</v>
      </c>
      <c r="L14" s="76">
        <v>0.21671874999999999</v>
      </c>
      <c r="M14" s="76">
        <v>0.20136197750103466</v>
      </c>
      <c r="P14" s="77">
        <v>0.18709630597285726</v>
      </c>
      <c r="Q14" s="77">
        <v>0.21671874999999999</v>
      </c>
      <c r="R14" s="77">
        <v>0.20136197750103466</v>
      </c>
    </row>
    <row r="15" spans="7:21" x14ac:dyDescent="0.25">
      <c r="G15" s="57" t="s">
        <v>33</v>
      </c>
    </row>
    <row r="16" spans="7:21" x14ac:dyDescent="0.25">
      <c r="G16" s="57" t="s">
        <v>46</v>
      </c>
    </row>
    <row r="17" spans="7:18" ht="15" customHeight="1" x14ac:dyDescent="0.25"/>
    <row r="18" spans="7:18" x14ac:dyDescent="0.25">
      <c r="K18" s="127"/>
      <c r="L18" s="127"/>
      <c r="M18" s="127"/>
    </row>
    <row r="19" spans="7:18" x14ac:dyDescent="0.25">
      <c r="K19" s="127"/>
      <c r="L19" s="127"/>
      <c r="M19" s="127"/>
    </row>
    <row r="20" spans="7:18" s="14" customFormat="1" x14ac:dyDescent="0.25">
      <c r="G20"/>
      <c r="H20"/>
      <c r="I20"/>
      <c r="J20"/>
      <c r="K20"/>
      <c r="L20"/>
      <c r="M20"/>
      <c r="N20"/>
      <c r="O20"/>
      <c r="P20"/>
      <c r="Q20"/>
      <c r="R20"/>
    </row>
    <row r="21" spans="7:18" ht="15" customHeight="1" x14ac:dyDescent="0.25">
      <c r="M21" s="14"/>
      <c r="N21" s="14"/>
      <c r="O21" s="14"/>
      <c r="P21" s="14"/>
      <c r="Q21" s="14"/>
      <c r="R21" s="14"/>
    </row>
    <row r="24" spans="7:18" ht="15" customHeight="1" x14ac:dyDescent="0.25"/>
  </sheetData>
  <mergeCells count="4">
    <mergeCell ref="H4:J4"/>
    <mergeCell ref="K4:M4"/>
    <mergeCell ref="P4:R4"/>
    <mergeCell ref="S4:U4"/>
  </mergeCells>
  <pageMargins left="0.25" right="0.25" top="0.75" bottom="0.75" header="0.3" footer="0.3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showGridLines="0" zoomScaleNormal="100" workbookViewId="0">
      <selection activeCell="J1" sqref="J1:J1048576"/>
    </sheetView>
  </sheetViews>
  <sheetFormatPr baseColWidth="10" defaultRowHeight="15" x14ac:dyDescent="0.25"/>
  <cols>
    <col min="1" max="1" width="25.5703125" style="2" customWidth="1"/>
    <col min="2" max="4" width="8" style="1" customWidth="1"/>
    <col min="5" max="7" width="7.42578125" style="1" customWidth="1"/>
    <col min="8" max="8" width="4.28515625" style="1" customWidth="1"/>
    <col min="22" max="33" width="14.42578125" customWidth="1"/>
  </cols>
  <sheetData>
    <row r="1" spans="1:15" s="3" customFormat="1" ht="33.75" customHeight="1" x14ac:dyDescent="0.25">
      <c r="A1" s="141" t="s">
        <v>71</v>
      </c>
      <c r="B1" s="142"/>
      <c r="C1" s="142"/>
      <c r="D1" s="142"/>
      <c r="E1" s="142"/>
      <c r="F1" s="142"/>
      <c r="G1" s="142"/>
      <c r="H1" s="1"/>
    </row>
    <row r="2" spans="1:15" ht="5.25" customHeight="1" x14ac:dyDescent="0.25">
      <c r="A2" s="20"/>
      <c r="B2" s="13"/>
      <c r="C2" s="13"/>
      <c r="D2" s="13"/>
      <c r="E2" s="21"/>
      <c r="F2" s="21"/>
      <c r="G2" s="21"/>
      <c r="H2" s="21"/>
    </row>
    <row r="3" spans="1:15" s="8" customFormat="1" ht="27.75" customHeight="1" x14ac:dyDescent="0.25">
      <c r="A3" s="113"/>
      <c r="B3" s="143" t="s">
        <v>72</v>
      </c>
      <c r="C3" s="144"/>
      <c r="D3" s="144"/>
      <c r="E3" s="145" t="s">
        <v>59</v>
      </c>
      <c r="F3" s="144"/>
      <c r="G3" s="146"/>
      <c r="H3" s="7"/>
    </row>
    <row r="4" spans="1:15" s="8" customFormat="1" ht="29.25" customHeight="1" x14ac:dyDescent="0.25">
      <c r="A4" s="112" t="s">
        <v>58</v>
      </c>
      <c r="B4" s="28" t="s">
        <v>0</v>
      </c>
      <c r="C4" s="29" t="s">
        <v>1</v>
      </c>
      <c r="D4" s="29" t="s">
        <v>22</v>
      </c>
      <c r="E4" s="29" t="s">
        <v>0</v>
      </c>
      <c r="F4" s="29" t="s">
        <v>1</v>
      </c>
      <c r="G4" s="30" t="str">
        <f>D4</f>
        <v>Total</v>
      </c>
      <c r="H4" s="9"/>
    </row>
    <row r="5" spans="1:15" ht="15" customHeight="1" x14ac:dyDescent="0.25">
      <c r="A5" s="11" t="s">
        <v>70</v>
      </c>
      <c r="B5" s="6">
        <v>27558</v>
      </c>
      <c r="C5" s="6">
        <v>15921</v>
      </c>
      <c r="D5" s="6">
        <v>43479</v>
      </c>
      <c r="E5" s="133">
        <v>37.64786994702083</v>
      </c>
      <c r="F5" s="133">
        <v>33.35845738333019</v>
      </c>
      <c r="G5" s="133">
        <v>36.077186687826305</v>
      </c>
      <c r="H5" s="10"/>
    </row>
    <row r="6" spans="1:15" x14ac:dyDescent="0.25">
      <c r="A6" s="12" t="s">
        <v>2</v>
      </c>
      <c r="B6" s="6">
        <v>3437</v>
      </c>
      <c r="C6" s="6">
        <v>1960</v>
      </c>
      <c r="D6" s="6">
        <v>5397</v>
      </c>
      <c r="E6" s="133">
        <v>42.973523421588595</v>
      </c>
      <c r="F6" s="133">
        <v>34.948979591836739</v>
      </c>
      <c r="G6" s="133">
        <v>40.05929219937002</v>
      </c>
      <c r="H6" s="5"/>
    </row>
    <row r="7" spans="1:15" x14ac:dyDescent="0.25">
      <c r="A7" s="22" t="s">
        <v>3</v>
      </c>
      <c r="B7" s="27">
        <v>30995</v>
      </c>
      <c r="C7" s="27">
        <v>17881</v>
      </c>
      <c r="D7" s="27">
        <v>48876</v>
      </c>
      <c r="E7" s="134">
        <v>38.238425552508474</v>
      </c>
      <c r="F7" s="134">
        <v>33.532800178960912</v>
      </c>
      <c r="G7" s="134">
        <v>36.516899909976267</v>
      </c>
      <c r="H7" s="5"/>
      <c r="J7" s="129"/>
      <c r="L7" s="129"/>
      <c r="M7" s="129"/>
      <c r="N7" s="129"/>
      <c r="O7" s="129"/>
    </row>
    <row r="8" spans="1:15" ht="15" customHeight="1" x14ac:dyDescent="0.25">
      <c r="A8" s="11" t="s">
        <v>21</v>
      </c>
      <c r="B8" s="6">
        <v>25600</v>
      </c>
      <c r="C8" s="6">
        <v>7857</v>
      </c>
      <c r="D8" s="6">
        <v>33457</v>
      </c>
      <c r="E8" s="133">
        <v>57.984375</v>
      </c>
      <c r="F8" s="133">
        <v>48.669975817742142</v>
      </c>
      <c r="G8" s="133">
        <v>55.796993155393494</v>
      </c>
      <c r="H8" s="5"/>
      <c r="J8" s="129"/>
    </row>
    <row r="9" spans="1:15" s="14" customFormat="1" ht="29.25" customHeight="1" x14ac:dyDescent="0.25">
      <c r="A9" s="59" t="s">
        <v>4</v>
      </c>
      <c r="B9" s="52">
        <v>56595</v>
      </c>
      <c r="C9" s="52">
        <v>25738</v>
      </c>
      <c r="D9" s="52">
        <v>82333</v>
      </c>
      <c r="E9" s="135">
        <v>47.170244721265128</v>
      </c>
      <c r="F9" s="135">
        <v>38.153702696402206</v>
      </c>
      <c r="G9" s="135">
        <v>44.351596565168279</v>
      </c>
      <c r="H9" s="23"/>
    </row>
    <row r="10" spans="1:15" ht="26.25" customHeight="1" x14ac:dyDescent="0.25">
      <c r="A10" s="49" t="s">
        <v>5</v>
      </c>
      <c r="B10" s="50">
        <v>0.82593966768833682</v>
      </c>
      <c r="C10" s="50">
        <v>0.43940495498014653</v>
      </c>
      <c r="D10" s="50">
        <v>0.68452819379654639</v>
      </c>
      <c r="E10" s="51"/>
      <c r="F10" s="51"/>
      <c r="G10" s="51"/>
      <c r="H10" s="4"/>
    </row>
    <row r="11" spans="1:15" s="16" customFormat="1" ht="12.75" x14ac:dyDescent="0.2">
      <c r="A11" s="73" t="s">
        <v>55</v>
      </c>
      <c r="B11" s="15"/>
      <c r="C11" s="15"/>
      <c r="D11" s="15"/>
      <c r="E11" s="15"/>
      <c r="F11" s="15"/>
      <c r="G11" s="15"/>
      <c r="H11" s="15"/>
    </row>
    <row r="12" spans="1:15" s="16" customFormat="1" ht="12.75" x14ac:dyDescent="0.2">
      <c r="A12" s="74" t="s">
        <v>43</v>
      </c>
      <c r="B12" s="15"/>
      <c r="C12" s="15"/>
      <c r="D12" s="15"/>
      <c r="E12" s="15"/>
      <c r="F12" s="15"/>
      <c r="G12" s="15"/>
      <c r="H12" s="15"/>
    </row>
    <row r="13" spans="1:15" s="16" customFormat="1" ht="12.75" x14ac:dyDescent="0.2">
      <c r="A13" s="75" t="s">
        <v>65</v>
      </c>
      <c r="B13" s="19"/>
      <c r="C13" s="19"/>
      <c r="D13" s="15"/>
      <c r="E13" s="15"/>
      <c r="F13" s="15"/>
      <c r="G13" s="15"/>
      <c r="H13" s="15"/>
      <c r="I13" s="18"/>
    </row>
    <row r="16" spans="1:15" x14ac:dyDescent="0.25">
      <c r="B16" s="101"/>
      <c r="C16" s="101"/>
    </row>
  </sheetData>
  <mergeCells count="3">
    <mergeCell ref="A1:G1"/>
    <mergeCell ref="B3:D3"/>
    <mergeCell ref="E3:G3"/>
  </mergeCell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showGridLines="0" zoomScaleNormal="100" zoomScaleSheetLayoutView="75" workbookViewId="0">
      <selection activeCell="M1" sqref="M1:M1048576"/>
    </sheetView>
  </sheetViews>
  <sheetFormatPr baseColWidth="10" defaultRowHeight="14.25" x14ac:dyDescent="0.2"/>
  <cols>
    <col min="1" max="1" width="19.28515625" style="96" customWidth="1"/>
    <col min="2" max="10" width="6.85546875" style="96" customWidth="1"/>
    <col min="11" max="11" width="7.7109375" style="32" customWidth="1"/>
    <col min="12" max="12" width="11.5703125" style="32" customWidth="1"/>
    <col min="13" max="16384" width="11.42578125" style="32"/>
  </cols>
  <sheetData>
    <row r="1" spans="1:13" s="87" customFormat="1" ht="33.75" customHeight="1" x14ac:dyDescent="0.25">
      <c r="A1" s="150" t="s">
        <v>73</v>
      </c>
      <c r="B1" s="150"/>
      <c r="C1" s="150"/>
      <c r="D1" s="150"/>
      <c r="E1" s="150"/>
      <c r="F1" s="150"/>
      <c r="G1" s="150"/>
      <c r="H1" s="92"/>
      <c r="I1" s="86"/>
      <c r="J1" s="86"/>
    </row>
    <row r="2" spans="1:13" customFormat="1" ht="15" x14ac:dyDescent="0.25">
      <c r="A2" s="93" t="s">
        <v>37</v>
      </c>
      <c r="B2" s="94"/>
      <c r="C2" s="94"/>
      <c r="D2" s="94"/>
      <c r="E2" s="94"/>
      <c r="F2" s="94"/>
      <c r="G2" s="94"/>
      <c r="H2" s="93"/>
      <c r="I2" s="94"/>
      <c r="J2" s="94"/>
    </row>
    <row r="3" spans="1:13" customFormat="1" ht="27.75" customHeight="1" x14ac:dyDescent="0.25">
      <c r="A3" s="113"/>
      <c r="B3" s="147" t="s">
        <v>38</v>
      </c>
      <c r="C3" s="148"/>
      <c r="D3" s="148"/>
      <c r="E3" s="145" t="s">
        <v>42</v>
      </c>
      <c r="F3" s="148"/>
      <c r="G3" s="148"/>
      <c r="H3" s="145" t="s">
        <v>60</v>
      </c>
      <c r="I3" s="148"/>
      <c r="J3" s="149"/>
    </row>
    <row r="4" spans="1:13" customFormat="1" ht="30" customHeight="1" x14ac:dyDescent="0.25">
      <c r="A4" s="112" t="s">
        <v>58</v>
      </c>
      <c r="B4" s="97" t="s">
        <v>0</v>
      </c>
      <c r="C4" s="98" t="s">
        <v>1</v>
      </c>
      <c r="D4" s="98" t="s">
        <v>22</v>
      </c>
      <c r="E4" s="98" t="s">
        <v>0</v>
      </c>
      <c r="F4" s="98" t="s">
        <v>1</v>
      </c>
      <c r="G4" s="98" t="s">
        <v>22</v>
      </c>
      <c r="H4" s="98" t="s">
        <v>0</v>
      </c>
      <c r="I4" s="98" t="s">
        <v>1</v>
      </c>
      <c r="J4" s="99" t="s">
        <v>22</v>
      </c>
    </row>
    <row r="5" spans="1:13" customFormat="1" ht="15" x14ac:dyDescent="0.25">
      <c r="A5" s="95" t="s">
        <v>24</v>
      </c>
      <c r="B5" s="6">
        <v>378</v>
      </c>
      <c r="C5" s="6">
        <v>304</v>
      </c>
      <c r="D5" s="6">
        <v>682</v>
      </c>
      <c r="E5" s="130">
        <v>1.6873493438085887</v>
      </c>
      <c r="F5" s="130">
        <v>2.1481062747314867</v>
      </c>
      <c r="G5" s="130">
        <v>1.8657328883295945</v>
      </c>
      <c r="H5" s="130">
        <v>0.23212213195250422</v>
      </c>
      <c r="I5" s="130">
        <v>1.0104578858111928</v>
      </c>
      <c r="J5" s="130">
        <v>0.53345735076872569</v>
      </c>
      <c r="M5" s="102"/>
    </row>
    <row r="6" spans="1:13" customFormat="1" ht="15" x14ac:dyDescent="0.25">
      <c r="A6" s="95" t="s">
        <v>21</v>
      </c>
      <c r="B6" s="6">
        <v>501</v>
      </c>
      <c r="C6" s="6">
        <v>322</v>
      </c>
      <c r="D6" s="6">
        <v>823</v>
      </c>
      <c r="E6" s="130">
        <v>2.4985038898862957</v>
      </c>
      <c r="F6" s="130">
        <v>4.3953043953043958</v>
      </c>
      <c r="G6" s="130">
        <v>3.0060632624735186</v>
      </c>
      <c r="H6" s="130">
        <v>0.44883303411131059</v>
      </c>
      <c r="I6" s="130">
        <v>1.3104013104013106</v>
      </c>
      <c r="J6" s="130">
        <v>0.6793776024545255</v>
      </c>
      <c r="M6" s="102"/>
    </row>
    <row r="7" spans="1:13" s="14" customFormat="1" ht="15" x14ac:dyDescent="0.25">
      <c r="A7" s="116" t="s">
        <v>22</v>
      </c>
      <c r="B7" s="117">
        <v>879</v>
      </c>
      <c r="C7" s="117">
        <v>626</v>
      </c>
      <c r="D7" s="117">
        <v>1505</v>
      </c>
      <c r="E7" s="131">
        <v>2.0704762802091676</v>
      </c>
      <c r="F7" s="131">
        <v>2.9146102989105129</v>
      </c>
      <c r="G7" s="131">
        <v>2.3540636926734653</v>
      </c>
      <c r="H7" s="131">
        <v>0.33447967211570173</v>
      </c>
      <c r="I7" s="131">
        <v>1.1127665518204675</v>
      </c>
      <c r="J7" s="131">
        <v>0.59594569229806671</v>
      </c>
      <c r="M7" s="102"/>
    </row>
    <row r="8" spans="1:13" s="16" customFormat="1" ht="12.75" x14ac:dyDescent="0.2">
      <c r="A8" s="74" t="s">
        <v>43</v>
      </c>
      <c r="B8" s="15"/>
      <c r="C8" s="15"/>
      <c r="D8" s="15"/>
      <c r="E8" s="15"/>
      <c r="F8" s="15"/>
      <c r="G8" s="15"/>
      <c r="H8" s="15"/>
      <c r="I8" s="115"/>
      <c r="J8" s="115"/>
    </row>
    <row r="9" spans="1:13" s="16" customFormat="1" ht="12.75" x14ac:dyDescent="0.2">
      <c r="A9" s="75" t="s">
        <v>65</v>
      </c>
      <c r="B9" s="88"/>
      <c r="C9" s="85"/>
      <c r="D9" s="88"/>
      <c r="E9" s="89"/>
      <c r="F9" s="89"/>
      <c r="G9" s="89"/>
      <c r="H9" s="89"/>
      <c r="I9" s="89"/>
      <c r="J9" s="90"/>
    </row>
    <row r="10" spans="1:13" s="16" customFormat="1" ht="27" customHeight="1" x14ac:dyDescent="0.2">
      <c r="A10" s="85" t="s">
        <v>61</v>
      </c>
      <c r="B10" s="85"/>
      <c r="C10" s="85"/>
      <c r="D10" s="85"/>
      <c r="E10" s="85"/>
      <c r="F10" s="85"/>
      <c r="G10" s="85"/>
      <c r="H10" s="89"/>
      <c r="I10" s="89"/>
      <c r="J10" s="90"/>
      <c r="M10" s="91"/>
    </row>
    <row r="11" spans="1:13" s="16" customFormat="1" ht="12" x14ac:dyDescent="0.2">
      <c r="A11" s="26"/>
      <c r="B11" s="88"/>
      <c r="C11" s="85"/>
      <c r="D11" s="88"/>
      <c r="E11" s="89"/>
      <c r="F11" s="89"/>
      <c r="G11" s="89"/>
      <c r="H11" s="89"/>
      <c r="I11" s="89"/>
      <c r="J11" s="90"/>
      <c r="M11" s="91"/>
    </row>
  </sheetData>
  <mergeCells count="4">
    <mergeCell ref="B3:D3"/>
    <mergeCell ref="E3:G3"/>
    <mergeCell ref="H3:J3"/>
    <mergeCell ref="A1:G1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zoomScaleNormal="100" zoomScaleSheetLayoutView="75" workbookViewId="0">
      <selection activeCell="A24" sqref="A1:D24"/>
    </sheetView>
  </sheetViews>
  <sheetFormatPr baseColWidth="10" defaultRowHeight="14.25" x14ac:dyDescent="0.2"/>
  <cols>
    <col min="1" max="1" width="21.5703125" style="31" customWidth="1"/>
    <col min="2" max="2" width="12" style="31" customWidth="1"/>
    <col min="3" max="3" width="13.7109375" style="31" customWidth="1"/>
    <col min="4" max="4" width="15" style="31" customWidth="1"/>
    <col min="5" max="16384" width="11.42578125" style="32"/>
  </cols>
  <sheetData>
    <row r="1" spans="1:18" ht="28.5" customHeight="1" x14ac:dyDescent="0.2">
      <c r="A1" s="154" t="s">
        <v>74</v>
      </c>
      <c r="B1" s="155"/>
      <c r="C1" s="155"/>
      <c r="D1" s="155"/>
    </row>
    <row r="2" spans="1:18" s="33" customFormat="1" ht="42.75" customHeight="1" x14ac:dyDescent="0.2">
      <c r="A2" s="158" t="s">
        <v>6</v>
      </c>
      <c r="B2" s="152" t="s">
        <v>76</v>
      </c>
      <c r="C2" s="156" t="s">
        <v>62</v>
      </c>
      <c r="D2" s="157"/>
    </row>
    <row r="3" spans="1:18" s="34" customFormat="1" ht="39.75" customHeight="1" x14ac:dyDescent="0.25">
      <c r="A3" s="158"/>
      <c r="B3" s="152"/>
      <c r="C3" s="44" t="s">
        <v>44</v>
      </c>
      <c r="D3" s="45" t="s">
        <v>64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33" customFormat="1" ht="13.5" customHeight="1" x14ac:dyDescent="0.25">
      <c r="A4" s="41" t="s">
        <v>7</v>
      </c>
      <c r="B4" s="81">
        <v>4016</v>
      </c>
      <c r="C4" s="46">
        <v>196</v>
      </c>
      <c r="D4" s="136">
        <v>4.8804780876494025</v>
      </c>
      <c r="E4" s="103"/>
    </row>
    <row r="5" spans="1:18" s="33" customFormat="1" ht="13.5" customHeight="1" x14ac:dyDescent="0.25">
      <c r="A5" s="41" t="s">
        <v>8</v>
      </c>
      <c r="B5" s="81">
        <v>5497</v>
      </c>
      <c r="C5" s="42">
        <v>73</v>
      </c>
      <c r="D5" s="137">
        <v>1.3279970893214481</v>
      </c>
      <c r="E5" s="103"/>
    </row>
    <row r="6" spans="1:18" s="33" customFormat="1" ht="13.5" customHeight="1" x14ac:dyDescent="0.25">
      <c r="A6" s="41" t="s">
        <v>9</v>
      </c>
      <c r="B6" s="81">
        <v>3435</v>
      </c>
      <c r="C6" s="42">
        <v>9</v>
      </c>
      <c r="D6" s="137">
        <v>0.26200873362445415</v>
      </c>
      <c r="E6" s="103"/>
    </row>
    <row r="7" spans="1:18" s="33" customFormat="1" ht="13.5" customHeight="1" x14ac:dyDescent="0.25">
      <c r="A7" s="41" t="s">
        <v>10</v>
      </c>
      <c r="B7" s="81">
        <v>5677</v>
      </c>
      <c r="C7" s="46">
        <v>287</v>
      </c>
      <c r="D7" s="136">
        <v>5.0554870530209621</v>
      </c>
      <c r="E7" s="103"/>
    </row>
    <row r="8" spans="1:18" s="37" customFormat="1" ht="13.5" customHeight="1" x14ac:dyDescent="0.25">
      <c r="A8" s="41" t="s">
        <v>11</v>
      </c>
      <c r="B8" s="81">
        <v>4666</v>
      </c>
      <c r="C8" s="42">
        <v>23</v>
      </c>
      <c r="D8" s="137">
        <v>0.49292756108015434</v>
      </c>
      <c r="E8" s="104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s="37" customFormat="1" ht="25.5" customHeight="1" x14ac:dyDescent="0.25">
      <c r="A9" s="41" t="s">
        <v>56</v>
      </c>
      <c r="B9" s="81">
        <v>3488</v>
      </c>
      <c r="C9" s="46">
        <v>-6</v>
      </c>
      <c r="D9" s="136">
        <v>-0.17201834862385323</v>
      </c>
      <c r="E9" s="104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s="33" customFormat="1" ht="13.5" customHeight="1" x14ac:dyDescent="0.25">
      <c r="A10" s="41" t="s">
        <v>12</v>
      </c>
      <c r="B10" s="81">
        <v>316</v>
      </c>
      <c r="C10" s="42">
        <v>10</v>
      </c>
      <c r="D10" s="137">
        <v>3.1645569620253164</v>
      </c>
      <c r="E10" s="103"/>
    </row>
    <row r="11" spans="1:18" s="33" customFormat="1" ht="13.5" customHeight="1" x14ac:dyDescent="0.25">
      <c r="A11" s="41" t="s">
        <v>13</v>
      </c>
      <c r="B11" s="81">
        <v>13201</v>
      </c>
      <c r="C11" s="42">
        <v>125</v>
      </c>
      <c r="D11" s="137">
        <v>0.94689796227558509</v>
      </c>
      <c r="E11" s="103"/>
    </row>
    <row r="12" spans="1:18" s="33" customFormat="1" ht="13.5" customHeight="1" x14ac:dyDescent="0.25">
      <c r="A12" s="41" t="s">
        <v>14</v>
      </c>
      <c r="B12" s="81">
        <v>716</v>
      </c>
      <c r="C12" s="42">
        <v>5</v>
      </c>
      <c r="D12" s="137">
        <v>0.6983240223463687</v>
      </c>
      <c r="E12" s="103"/>
    </row>
    <row r="13" spans="1:18" s="33" customFormat="1" ht="13.5" customHeight="1" x14ac:dyDescent="0.25">
      <c r="A13" s="41" t="s">
        <v>15</v>
      </c>
      <c r="B13" s="81">
        <v>1732</v>
      </c>
      <c r="C13" s="42">
        <v>17</v>
      </c>
      <c r="D13" s="137">
        <v>0.98152424942263283</v>
      </c>
      <c r="E13" s="103"/>
    </row>
    <row r="14" spans="1:18" s="33" customFormat="1" ht="13.5" customHeight="1" x14ac:dyDescent="0.25">
      <c r="A14" s="41" t="s">
        <v>17</v>
      </c>
      <c r="B14" s="81">
        <v>1655</v>
      </c>
      <c r="C14" s="46">
        <v>-49</v>
      </c>
      <c r="D14" s="136">
        <v>-2.9607250755287007</v>
      </c>
      <c r="E14" s="103"/>
    </row>
    <row r="15" spans="1:18" s="37" customFormat="1" ht="13.5" customHeight="1" x14ac:dyDescent="0.25">
      <c r="A15" s="41" t="s">
        <v>16</v>
      </c>
      <c r="B15" s="81">
        <v>587</v>
      </c>
      <c r="C15" s="118">
        <v>63</v>
      </c>
      <c r="D15" s="137">
        <v>10.732538330494037</v>
      </c>
      <c r="E15" s="104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s="56" customFormat="1" ht="13.5" customHeight="1" x14ac:dyDescent="0.25">
      <c r="A16" s="58" t="s">
        <v>20</v>
      </c>
      <c r="B16" s="82">
        <f>SUM(B4:B15)</f>
        <v>44986</v>
      </c>
      <c r="C16" s="72">
        <f t="shared" ref="C16" si="0">SUM(C4:C15)</f>
        <v>753</v>
      </c>
      <c r="D16" s="138">
        <f>(C16/$B$16)*100</f>
        <v>1.6738540879384696</v>
      </c>
      <c r="E16" s="10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</row>
    <row r="17" spans="1:18" s="37" customFormat="1" ht="27.75" customHeight="1" x14ac:dyDescent="0.25">
      <c r="A17" s="41" t="s">
        <v>57</v>
      </c>
      <c r="B17" s="83">
        <v>3890</v>
      </c>
      <c r="C17" s="42">
        <v>-205</v>
      </c>
      <c r="D17" s="137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s="37" customFormat="1" ht="15" hidden="1" customHeight="1" x14ac:dyDescent="0.25">
      <c r="A18" s="41" t="s">
        <v>18</v>
      </c>
      <c r="B18" s="81">
        <v>0</v>
      </c>
      <c r="C18" s="43">
        <v>0</v>
      </c>
      <c r="D18" s="137">
        <v>0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 s="38" customFormat="1" ht="18" customHeight="1" x14ac:dyDescent="0.25">
      <c r="A19" s="54" t="s">
        <v>19</v>
      </c>
      <c r="B19" s="84">
        <v>48876</v>
      </c>
      <c r="C19" s="53">
        <v>548</v>
      </c>
      <c r="D19" s="138">
        <v>1.1212046812341436</v>
      </c>
      <c r="G19" s="132">
        <f>B19-'Tableau 1'!D7</f>
        <v>0</v>
      </c>
    </row>
    <row r="20" spans="1:18" s="38" customFormat="1" ht="15.75" customHeight="1" x14ac:dyDescent="0.25">
      <c r="A20" s="153" t="s">
        <v>63</v>
      </c>
      <c r="B20" s="153"/>
      <c r="C20" s="153"/>
      <c r="D20" s="153"/>
    </row>
    <row r="21" spans="1:18" s="38" customFormat="1" ht="25.5" customHeight="1" x14ac:dyDescent="0.25">
      <c r="A21" s="153" t="s">
        <v>78</v>
      </c>
      <c r="B21" s="153"/>
      <c r="C21" s="153"/>
      <c r="D21" s="153"/>
    </row>
    <row r="22" spans="1:18" s="16" customFormat="1" ht="26.25" customHeight="1" x14ac:dyDescent="0.25">
      <c r="A22" s="151" t="s">
        <v>77</v>
      </c>
      <c r="B22" s="151"/>
      <c r="C22" s="151"/>
      <c r="D22" s="151"/>
      <c r="E22" s="17"/>
      <c r="F22" s="17"/>
      <c r="G22" s="26"/>
      <c r="H22" s="26"/>
      <c r="I22" s="47"/>
      <c r="J22" s="48"/>
      <c r="K22" s="48"/>
      <c r="L22" s="48"/>
      <c r="M22" s="48"/>
      <c r="N22" s="48"/>
    </row>
    <row r="23" spans="1:18" s="16" customFormat="1" ht="12.75" x14ac:dyDescent="0.2">
      <c r="A23" s="74" t="s">
        <v>43</v>
      </c>
      <c r="B23" s="15"/>
      <c r="C23" s="15"/>
      <c r="D23" s="15"/>
      <c r="E23" s="15"/>
      <c r="F23" s="15"/>
      <c r="G23" s="15"/>
      <c r="H23" s="15"/>
    </row>
    <row r="24" spans="1:18" s="16" customFormat="1" ht="12.75" x14ac:dyDescent="0.2">
      <c r="A24" s="151" t="s">
        <v>65</v>
      </c>
      <c r="B24" s="151"/>
      <c r="C24" s="151"/>
      <c r="D24" s="151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s="16" customFormat="1" ht="12" x14ac:dyDescent="0.2">
      <c r="A25" s="24"/>
      <c r="B25" s="39"/>
      <c r="C25" s="40"/>
      <c r="D25" s="39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</sheetData>
  <mergeCells count="8">
    <mergeCell ref="A24:D24"/>
    <mergeCell ref="B2:B3"/>
    <mergeCell ref="A21:D21"/>
    <mergeCell ref="A22:D22"/>
    <mergeCell ref="A1:D1"/>
    <mergeCell ref="C2:D2"/>
    <mergeCell ref="A20:D20"/>
    <mergeCell ref="A2:A3"/>
  </mergeCells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showGridLines="0" zoomScaleNormal="100" zoomScaleSheetLayoutView="75" workbookViewId="0">
      <selection activeCell="D6" sqref="D6"/>
    </sheetView>
  </sheetViews>
  <sheetFormatPr baseColWidth="10" defaultRowHeight="14.25" x14ac:dyDescent="0.2"/>
  <cols>
    <col min="1" max="1" width="18.85546875" style="96" customWidth="1"/>
    <col min="2" max="3" width="8.7109375" style="96" customWidth="1"/>
    <col min="4" max="4" width="11.140625" style="96" customWidth="1"/>
    <col min="5" max="6" width="8.5703125" style="96" customWidth="1"/>
    <col min="7" max="7" width="11.140625" style="96" customWidth="1"/>
    <col min="8" max="9" width="9" style="96" customWidth="1"/>
    <col min="10" max="10" width="11.28515625" style="96" customWidth="1"/>
    <col min="11" max="11" width="7.7109375" style="32" customWidth="1"/>
    <col min="12" max="12" width="11.5703125" style="32" customWidth="1"/>
    <col min="13" max="16384" width="11.42578125" style="32"/>
  </cols>
  <sheetData>
    <row r="1" spans="1:10" s="120" customFormat="1" ht="15" x14ac:dyDescent="0.2">
      <c r="A1" s="119" t="s">
        <v>75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s="120" customFormat="1" ht="28.5" customHeight="1" x14ac:dyDescent="0.2">
      <c r="A2" s="113"/>
      <c r="B2" s="147" t="s">
        <v>66</v>
      </c>
      <c r="C2" s="144"/>
      <c r="D2" s="144"/>
      <c r="E2" s="145" t="s">
        <v>39</v>
      </c>
      <c r="F2" s="144"/>
      <c r="G2" s="144"/>
      <c r="H2" s="156" t="s">
        <v>36</v>
      </c>
      <c r="I2" s="144"/>
      <c r="J2" s="146"/>
    </row>
    <row r="3" spans="1:10" s="120" customFormat="1" ht="25.5" x14ac:dyDescent="0.2">
      <c r="A3" s="112" t="s">
        <v>58</v>
      </c>
      <c r="B3" s="97" t="s">
        <v>34</v>
      </c>
      <c r="C3" s="44" t="s">
        <v>35</v>
      </c>
      <c r="D3" s="121" t="s">
        <v>22</v>
      </c>
      <c r="E3" s="44" t="s">
        <v>34</v>
      </c>
      <c r="F3" s="44" t="s">
        <v>35</v>
      </c>
      <c r="G3" s="121" t="s">
        <v>22</v>
      </c>
      <c r="H3" s="44" t="s">
        <v>34</v>
      </c>
      <c r="I3" s="44" t="s">
        <v>35</v>
      </c>
      <c r="J3" s="122" t="s">
        <v>22</v>
      </c>
    </row>
    <row r="4" spans="1:10" s="120" customFormat="1" x14ac:dyDescent="0.2">
      <c r="A4" s="95" t="s">
        <v>24</v>
      </c>
      <c r="B4" s="123">
        <v>64.516894783453765</v>
      </c>
      <c r="C4" s="123">
        <v>64.311546767683907</v>
      </c>
      <c r="D4" s="123">
        <v>64.453877932053487</v>
      </c>
      <c r="E4" s="123">
        <v>63.538309207576241</v>
      </c>
      <c r="F4" s="123">
        <v>62.466319429344537</v>
      </c>
      <c r="G4" s="123">
        <v>63.316153431166377</v>
      </c>
      <c r="H4" s="123">
        <v>64.048029726224172</v>
      </c>
      <c r="I4" s="123">
        <v>63.662109212849394</v>
      </c>
      <c r="J4" s="123">
        <v>63.946739738109677</v>
      </c>
    </row>
    <row r="5" spans="1:10" s="120" customFormat="1" x14ac:dyDescent="0.2">
      <c r="A5" s="95" t="s">
        <v>21</v>
      </c>
      <c r="B5" s="123">
        <v>62.299673609074013</v>
      </c>
      <c r="C5" s="123">
        <v>62.125292754809458</v>
      </c>
      <c r="D5" s="123">
        <v>62.198386526058073</v>
      </c>
      <c r="E5" s="123">
        <v>59.982911565223205</v>
      </c>
      <c r="F5" s="123">
        <v>61.929104118034637</v>
      </c>
      <c r="G5" s="123">
        <v>60.671936257833465</v>
      </c>
      <c r="H5" s="123">
        <v>61.146835080076485</v>
      </c>
      <c r="I5" s="123">
        <v>62.070069286680251</v>
      </c>
      <c r="J5" s="123">
        <v>61.60116054019133</v>
      </c>
    </row>
    <row r="6" spans="1:10" s="120" customFormat="1" x14ac:dyDescent="0.2">
      <c r="A6" s="124" t="s">
        <v>22</v>
      </c>
      <c r="B6" s="125">
        <v>63.530419260954297</v>
      </c>
      <c r="C6" s="125">
        <v>62.748402006636084</v>
      </c>
      <c r="D6" s="125">
        <v>63.16832480986497</v>
      </c>
      <c r="E6" s="125">
        <v>61.891265310895996</v>
      </c>
      <c r="F6" s="125">
        <v>62.120316347483922</v>
      </c>
      <c r="G6" s="125">
        <v>61.956028942646896</v>
      </c>
      <c r="H6" s="125">
        <v>62.731309463368873</v>
      </c>
      <c r="I6" s="125">
        <v>62.55804042843414</v>
      </c>
      <c r="J6" s="125">
        <v>62.664074170078585</v>
      </c>
    </row>
    <row r="7" spans="1:10" s="115" customFormat="1" ht="12.75" x14ac:dyDescent="0.2">
      <c r="A7" s="74" t="s">
        <v>43</v>
      </c>
      <c r="B7" s="15"/>
      <c r="C7" s="15"/>
      <c r="D7" s="15"/>
      <c r="E7" s="15"/>
      <c r="F7" s="15"/>
      <c r="G7" s="15"/>
      <c r="H7" s="15"/>
    </row>
    <row r="8" spans="1:10" s="120" customFormat="1" x14ac:dyDescent="0.2">
      <c r="A8" s="75" t="s">
        <v>65</v>
      </c>
      <c r="B8" s="126"/>
      <c r="C8" s="126"/>
      <c r="D8" s="126"/>
      <c r="E8" s="126"/>
      <c r="F8" s="126"/>
      <c r="G8" s="126"/>
      <c r="H8" s="126"/>
      <c r="I8" s="126"/>
      <c r="J8" s="126"/>
    </row>
    <row r="9" spans="1:10" ht="16.5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</row>
  </sheetData>
  <mergeCells count="3">
    <mergeCell ref="B2:D2"/>
    <mergeCell ref="E2:G2"/>
    <mergeCell ref="H2:J2"/>
  </mergeCells>
  <pageMargins left="0.25" right="0.25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Graphique 1</vt:lpstr>
      <vt:lpstr>Graphique 2</vt:lpstr>
      <vt:lpstr>Tableau 1</vt:lpstr>
      <vt:lpstr>Tableau 2</vt:lpstr>
      <vt:lpstr>Tableau 3</vt:lpstr>
      <vt:lpstr>age retraite</vt:lpstr>
      <vt:lpstr>'age retraite'!Zone_d_impression</vt:lpstr>
      <vt:lpstr>'Graphique 1'!Zone_d_impression</vt:lpstr>
      <vt:lpstr>'Tableau 1'!Zone_d_impression</vt:lpstr>
      <vt:lpstr>'Tableau 2'!Zone_d_impression</vt:lpstr>
      <vt:lpstr>'Tableau 3'!Zone_d_impression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Administration centrale</cp:lastModifiedBy>
  <cp:lastPrinted>2018-10-05T13:41:10Z</cp:lastPrinted>
  <dcterms:created xsi:type="dcterms:W3CDTF">2016-10-03T12:52:58Z</dcterms:created>
  <dcterms:modified xsi:type="dcterms:W3CDTF">2018-10-12T10:21:01Z</dcterms:modified>
</cp:coreProperties>
</file>