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9945" windowHeight="6225"/>
  </bookViews>
  <sheets>
    <sheet name="Sommaire" sheetId="6" r:id="rId1"/>
    <sheet name="Tableau1" sheetId="1" r:id="rId2"/>
    <sheet name="Tableau2" sheetId="2" r:id="rId3"/>
    <sheet name="Tableau3" sheetId="3" r:id="rId4"/>
    <sheet name="Tableau4" sheetId="4" r:id="rId5"/>
    <sheet name="Tableau5" sheetId="5" r:id="rId6"/>
    <sheet name="Annexe1" sheetId="7" r:id="rId7"/>
    <sheet name="Annexe2" sheetId="8" r:id="rId8"/>
    <sheet name="Annexe3" sheetId="9" r:id="rId9"/>
    <sheet name="Annexe4" sheetId="10"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10" l="1"/>
  <c r="B41" i="10"/>
  <c r="B38" i="10"/>
  <c r="B34" i="10"/>
  <c r="B30" i="10"/>
  <c r="B27" i="10"/>
  <c r="B22" i="10"/>
  <c r="B19" i="10"/>
  <c r="B16" i="10"/>
  <c r="B12" i="10"/>
  <c r="B53" i="10" s="1"/>
  <c r="D46" i="10" l="1"/>
  <c r="D39" i="10"/>
  <c r="D33" i="10"/>
  <c r="D20" i="10"/>
  <c r="D14" i="10"/>
  <c r="D7" i="10"/>
  <c r="D31" i="10"/>
  <c r="D37" i="10"/>
  <c r="D18" i="10"/>
  <c r="D28" i="10"/>
  <c r="D9" i="10"/>
  <c r="D53" i="10"/>
  <c r="D15" i="10"/>
  <c r="D45" i="10"/>
  <c r="D32" i="10"/>
  <c r="D26" i="10"/>
  <c r="D13" i="10"/>
  <c r="D6" i="10"/>
  <c r="D43" i="10"/>
  <c r="D30" i="10"/>
  <c r="D27" i="10"/>
  <c r="D8" i="10"/>
  <c r="D44" i="10"/>
  <c r="D25" i="10"/>
  <c r="D5" i="10"/>
  <c r="D51" i="10"/>
  <c r="D24" i="10"/>
  <c r="D47" i="10"/>
  <c r="D50" i="10"/>
  <c r="D42" i="10"/>
  <c r="D36" i="10"/>
  <c r="D23" i="10"/>
  <c r="D17" i="10"/>
  <c r="D11" i="10"/>
  <c r="D49" i="10"/>
  <c r="D35" i="10"/>
  <c r="D29" i="10"/>
  <c r="D10" i="10"/>
  <c r="D48" i="10"/>
  <c r="D40" i="10"/>
  <c r="D21" i="10"/>
  <c r="D41" i="10"/>
  <c r="D16" i="10"/>
  <c r="D52" i="10"/>
  <c r="D19" i="10"/>
  <c r="D22" i="10"/>
  <c r="D34" i="10"/>
  <c r="D38" i="10"/>
  <c r="D12" i="10"/>
</calcChain>
</file>

<file path=xl/sharedStrings.xml><?xml version="1.0" encoding="utf-8"?>
<sst xmlns="http://schemas.openxmlformats.org/spreadsheetml/2006/main" count="253" uniqueCount="131">
  <si>
    <t>Type d'école</t>
  </si>
  <si>
    <t>2020-21</t>
  </si>
  <si>
    <t>Poids 2015-16 (en %)</t>
  </si>
  <si>
    <t>Effectifs</t>
  </si>
  <si>
    <t>Poids (en %)</t>
  </si>
  <si>
    <t>Public MESRI</t>
  </si>
  <si>
    <t>Dont écoles universitaires</t>
  </si>
  <si>
    <t>Dont autres écoles MESRI</t>
  </si>
  <si>
    <t>Public autres ministères</t>
  </si>
  <si>
    <t>Privée</t>
  </si>
  <si>
    <t>Ensemble</t>
  </si>
  <si>
    <t>Tableau 2 - Répartition des effectifs selon le régime d’inscription et le type d’école, en %</t>
  </si>
  <si>
    <t>Régime d'inscription</t>
  </si>
  <si>
    <t>2015-16</t>
  </si>
  <si>
    <t>Form. initiale hors apprentissage</t>
  </si>
  <si>
    <t>Form. initiale avec apprentissage</t>
  </si>
  <si>
    <t>Formation continue</t>
  </si>
  <si>
    <r>
      <rPr>
        <b/>
        <sz val="8"/>
        <color rgb="FFFFFFFF"/>
        <rFont val="Calibri"/>
        <family val="2"/>
      </rPr>
      <t>É</t>
    </r>
    <r>
      <rPr>
        <b/>
        <sz val="8"/>
        <color rgb="FFFFFFFF"/>
        <rFont val="Arial"/>
        <family val="2"/>
      </rPr>
      <t>cole privée</t>
    </r>
  </si>
  <si>
    <t>Tableau 3 - Répartition des effectifs et part des femmes en cycle ingénieur, selon le domaine de formation</t>
  </si>
  <si>
    <t>Domaines de formation</t>
  </si>
  <si>
    <t>Part des femmes (en %)</t>
  </si>
  <si>
    <t>Agriculture et agroalimentaire</t>
  </si>
  <si>
    <t>Architecture et bâtiments</t>
  </si>
  <si>
    <t>Chimie, génie des procédés et sciences de la vie</t>
  </si>
  <si>
    <t>Industrie de transformation et de production</t>
  </si>
  <si>
    <t>Informatique et sciences informatiques</t>
  </si>
  <si>
    <t>Ingénierie et techniques apparentées</t>
  </si>
  <si>
    <t>Mécanique</t>
  </si>
  <si>
    <t>Sciences physiques, mathématiques et statistiques</t>
  </si>
  <si>
    <t>Services de transports</t>
  </si>
  <si>
    <t>Autres</t>
  </si>
  <si>
    <r>
      <rPr>
        <b/>
        <sz val="8"/>
        <color rgb="FFFFFFFF"/>
        <rFont val="Calibri"/>
        <family val="2"/>
      </rPr>
      <t>É</t>
    </r>
    <r>
      <rPr>
        <b/>
        <sz val="8"/>
        <color rgb="FFFFFFFF"/>
        <rFont val="Arial"/>
        <family val="2"/>
      </rPr>
      <t>vol. annuelle (en %)</t>
    </r>
  </si>
  <si>
    <t>Provenance</t>
  </si>
  <si>
    <t>CPGE</t>
  </si>
  <si>
    <t>CPI</t>
  </si>
  <si>
    <t>DUT/BTS</t>
  </si>
  <si>
    <t>Université</t>
  </si>
  <si>
    <t xml:space="preserve">Autres origines </t>
  </si>
  <si>
    <r>
      <rPr>
        <b/>
        <sz val="8"/>
        <color rgb="FFFFFFFF"/>
        <rFont val="Calibri"/>
        <family val="2"/>
      </rPr>
      <t>É</t>
    </r>
    <r>
      <rPr>
        <b/>
        <sz val="8"/>
        <color rgb="FFFFFFFF"/>
        <rFont val="Arial"/>
        <family val="2"/>
      </rPr>
      <t>cole Privée</t>
    </r>
  </si>
  <si>
    <r>
      <rPr>
        <b/>
        <sz val="8"/>
        <color rgb="FFFFFFFF"/>
        <rFont val="Calibri"/>
        <family val="2"/>
      </rPr>
      <t>É</t>
    </r>
    <r>
      <rPr>
        <b/>
        <sz val="8"/>
        <color rgb="FFFFFFFF"/>
        <rFont val="Arial"/>
        <family val="2"/>
      </rPr>
      <t>vol. sur 5 ans (en %)</t>
    </r>
  </si>
  <si>
    <t>Tableau 5 - Répartition des effectifs en cycle ingénieur selon l’origine sociale</t>
  </si>
  <si>
    <t>Catégorie socioprofessionnelle du parent référent</t>
  </si>
  <si>
    <t>Effectifs 2020-21</t>
  </si>
  <si>
    <t>Agriculteurs</t>
  </si>
  <si>
    <t>Artisans, commerçants, chefs d'entreprise</t>
  </si>
  <si>
    <t>Professions libérales, cadres supérieurs, professeurs</t>
  </si>
  <si>
    <t>Professions intermédiaires</t>
  </si>
  <si>
    <t>Employés</t>
  </si>
  <si>
    <t>Ouvriers</t>
  </si>
  <si>
    <t>Retraités, inactifs</t>
  </si>
  <si>
    <t>Non renseigné</t>
  </si>
  <si>
    <t>Tableau 1</t>
  </si>
  <si>
    <t>Tableau 2</t>
  </si>
  <si>
    <t>Répartition des effectifs selon le régime d’inscription et le type d’école, en %</t>
  </si>
  <si>
    <t>Tableau 3</t>
  </si>
  <si>
    <t>Répartition des effectifs et part des femmes en cycle ingénieur, selon le domaine de formation</t>
  </si>
  <si>
    <t>Tableau 4</t>
  </si>
  <si>
    <t>Provenance des nouveaux entrants en 1ère année du cycle ingénieur, en %</t>
  </si>
  <si>
    <t>Tableau 5</t>
  </si>
  <si>
    <t xml:space="preserve"> Répartition des effectifs en cycle ingénieur selon l’origine sociale</t>
  </si>
  <si>
    <t>Annexe 1</t>
  </si>
  <si>
    <t>Répartition des nouveaux entrants en 1ère année du cycle ingénieur par provenance selon le type d'école et la série du baccalauréat</t>
  </si>
  <si>
    <t>Annexe 2</t>
  </si>
  <si>
    <t>Caractéristiques des nouveaux entrants en 1ère année du cycle ingénieur</t>
  </si>
  <si>
    <t>Annexe 3</t>
  </si>
  <si>
    <t>Répartition des nouveaux entrants en 1ère année du cycle ingénieur par provenance selon la catégorie socio-professionnelle des parents, en %</t>
  </si>
  <si>
    <t>Annexe 4</t>
  </si>
  <si>
    <t>Répartition des effectifs et part des femmes en cycle ingénieur, selon le domaine de formation détaillé</t>
  </si>
  <si>
    <t>Les effectifs en cycle ingénieur en 2020-2021</t>
  </si>
  <si>
    <r>
      <rPr>
        <u/>
        <sz val="11"/>
        <color theme="10"/>
        <rFont val="Calibri"/>
        <family val="2"/>
      </rPr>
      <t>É</t>
    </r>
    <r>
      <rPr>
        <u/>
        <sz val="11"/>
        <color theme="10"/>
        <rFont val="Calibri"/>
        <family val="2"/>
        <scheme val="minor"/>
      </rPr>
      <t>volution des effectifs par type d’école en 2020-2021</t>
    </r>
  </si>
  <si>
    <t>Evol. annuelle (en %)</t>
  </si>
  <si>
    <t>Electronique, électricité</t>
  </si>
  <si>
    <t>Annexe 1 - Répartition des nouveaux entrants en 1ère année du cycle ingénieur par provenance selon le type d'école et la série du baccalauréat</t>
  </si>
  <si>
    <t>Type d'école d'ingénieur</t>
  </si>
  <si>
    <t>Série du bac</t>
  </si>
  <si>
    <t>S</t>
  </si>
  <si>
    <t>Bac technologique
(1)</t>
  </si>
  <si>
    <t>Autre</t>
  </si>
  <si>
    <t>2029-21</t>
  </si>
  <si>
    <t>(1) Principalement en sciences et techniques industrielles (STI), sciences et technologies de l'industrie et du développement durable (TI2D), sciences et technologies de laboratoire (STL) et sciences et technologies de l'agronomie et du vivant (STAV)</t>
  </si>
  <si>
    <t>Annexe 2 - Caractéristiques des nouveaux entrants en 1ère année du cycle ingénieur</t>
  </si>
  <si>
    <t>Répartition en %</t>
  </si>
  <si>
    <t>Part de femmes
en %</t>
  </si>
  <si>
    <t>Part d'étudiants en contrat d'apprentissage
en %</t>
  </si>
  <si>
    <t>Annexe 3 - Répartition des nouveaux entrants en 1ère année du cycle ingénieur par provenance selon la catégorie socio-professionnelle des parents, en %</t>
  </si>
  <si>
    <t>Catégorie socioprofessionnelle des parents</t>
  </si>
  <si>
    <t>Annexe 4 - Répartition des effectifs et part des femmes en cycle ingénieur, selon le domaine de formation détaillé</t>
  </si>
  <si>
    <t>AGRICULTURE</t>
  </si>
  <si>
    <t>Agriculture, sylviculture et halieutique</t>
  </si>
  <si>
    <t>Horticulture</t>
  </si>
  <si>
    <t>Production agricole et animale</t>
  </si>
  <si>
    <t>Protection de l'environnement</t>
  </si>
  <si>
    <t>Sciences vétérinaires</t>
  </si>
  <si>
    <t>Traitement des produits alimentaires</t>
  </si>
  <si>
    <t>Architecture et bâtiment</t>
  </si>
  <si>
    <t>Architecture et urbanisme</t>
  </si>
  <si>
    <t>Bâtiment et génie civil</t>
  </si>
  <si>
    <t>Chimie et génie des procédés</t>
  </si>
  <si>
    <t>Sciences de la vie</t>
  </si>
  <si>
    <t>Electricité et énergie</t>
  </si>
  <si>
    <t>Electronique et automatisation</t>
  </si>
  <si>
    <t>INGENIERIE, INDUSTRIE DE TRANSFORMATION ET DE PRODUCTION</t>
  </si>
  <si>
    <t>Industries de transformation et de traitement</t>
  </si>
  <si>
    <t>Industries minières et extractives</t>
  </si>
  <si>
    <t>Textile, vêtement,chaussure et cuir</t>
  </si>
  <si>
    <t>Informatique</t>
  </si>
  <si>
    <t>Sciences informatiques</t>
  </si>
  <si>
    <t>Matériaux (bois, papier, plastique, verre)</t>
  </si>
  <si>
    <t>Mécanique et travail du métal</t>
  </si>
  <si>
    <t>Mathématiques et statistiques</t>
  </si>
  <si>
    <t>Sciences physiques</t>
  </si>
  <si>
    <t>SCIENCES</t>
  </si>
  <si>
    <t>Services de transport</t>
  </si>
  <si>
    <t>Véhicules à moteur, construction navale et aeronautique</t>
  </si>
  <si>
    <t>Gestion et administration</t>
  </si>
  <si>
    <t>Journalisme et information</t>
  </si>
  <si>
    <t>Médecine</t>
  </si>
  <si>
    <t>Santé</t>
  </si>
  <si>
    <t>Santé et sécurité du travail</t>
  </si>
  <si>
    <t>Sciences sociales et du comportement</t>
  </si>
  <si>
    <t>Services médicaux</t>
  </si>
  <si>
    <t>Sécurité militaire</t>
  </si>
  <si>
    <t>Techniques audiovisuelles et production média</t>
  </si>
  <si>
    <t>Protection des biens et des personnes</t>
  </si>
  <si>
    <t>Part d'étudiants ayant une origine sociale favorisée (1)
en %</t>
  </si>
  <si>
    <r>
      <t xml:space="preserve">(1) </t>
    </r>
    <r>
      <rPr>
        <sz val="7.5"/>
        <color rgb="FF000000"/>
        <rFont val="Calibri"/>
        <family val="2"/>
      </rPr>
      <t>É</t>
    </r>
    <r>
      <rPr>
        <sz val="7.5"/>
        <color rgb="FF000000"/>
        <rFont val="Arial"/>
        <family val="2"/>
      </rPr>
      <t>tudiants dont les parents sont classés dans PCS " Professions libérales, cadres supérieurs, professeurs"</t>
    </r>
  </si>
  <si>
    <r>
      <t>Source</t>
    </r>
    <r>
      <rPr>
        <i/>
        <sz val="8"/>
        <color theme="1"/>
        <rFont val="Calibri"/>
        <family val="2"/>
        <scheme val="minor"/>
      </rPr>
      <t xml:space="preserve"> : MESRI-SIES,</t>
    </r>
    <r>
      <rPr>
        <sz val="11"/>
        <color theme="1"/>
        <rFont val="Arial"/>
        <family val="2"/>
      </rPr>
      <t xml:space="preserve"> </t>
    </r>
    <r>
      <rPr>
        <i/>
        <sz val="8"/>
        <color theme="1"/>
        <rFont val="Calibri"/>
        <family val="2"/>
        <scheme val="minor"/>
      </rPr>
      <t>Système d’information sur le suivi de l’étudiant (SISE)</t>
    </r>
  </si>
  <si>
    <t>Source : MESRI-SIES, Système d’information sur le suivi de l’étudiant (SISE)</t>
  </si>
  <si>
    <t>Retour au sommaire</t>
  </si>
  <si>
    <r>
      <t xml:space="preserve">Tableau 1 - </t>
    </r>
    <r>
      <rPr>
        <b/>
        <sz val="10"/>
        <color theme="1"/>
        <rFont val="Calibri"/>
        <family val="2"/>
      </rPr>
      <t>É</t>
    </r>
    <r>
      <rPr>
        <b/>
        <sz val="10"/>
        <color theme="1"/>
        <rFont val="Arial"/>
        <family val="2"/>
      </rPr>
      <t>volution des effectifs par type d’école en 2020-2021</t>
    </r>
  </si>
  <si>
    <r>
      <t>Tableau 4 - Provenance des nouveaux entrants en 1</t>
    </r>
    <r>
      <rPr>
        <b/>
        <vertAlign val="superscript"/>
        <sz val="10"/>
        <color indexed="8"/>
        <rFont val="Arial"/>
        <family val="2"/>
      </rPr>
      <t>ère</t>
    </r>
    <r>
      <rPr>
        <b/>
        <sz val="10"/>
        <color indexed="8"/>
        <rFont val="Arial"/>
        <family val="2"/>
      </rPr>
      <t xml:space="preserve"> année du cycle ingénieur, 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</si>
</sst>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b/>
      <sz val="8"/>
      <color theme="1"/>
      <name val="Arial"/>
      <family val="2"/>
    </font>
    <font>
      <b/>
      <sz val="8"/>
      <color rgb="FFFFFFFF"/>
      <name val="Arial"/>
      <family val="2"/>
    </font>
    <font>
      <sz val="7.5"/>
      <color rgb="FF000000"/>
      <name val="Arial"/>
      <family val="2"/>
    </font>
    <font>
      <i/>
      <sz val="7.5"/>
      <color rgb="FF000000"/>
      <name val="Arial"/>
      <family val="2"/>
    </font>
    <font>
      <i/>
      <sz val="7"/>
      <color theme="1"/>
      <name val="Arial"/>
      <family val="2"/>
    </font>
    <font>
      <b/>
      <sz val="8"/>
      <color rgb="FFFFFFFF"/>
      <name val="Calibri"/>
      <family val="2"/>
    </font>
    <font>
      <sz val="7.5"/>
      <name val="Arial"/>
      <family val="2"/>
    </font>
    <font>
      <b/>
      <sz val="8"/>
      <color theme="0"/>
      <name val="Arial"/>
      <family val="2"/>
    </font>
    <font>
      <sz val="7.5"/>
      <color rgb="FF000000"/>
      <name val="Calibri"/>
      <family val="2"/>
    </font>
    <font>
      <sz val="8"/>
      <color rgb="FF000000"/>
      <name val="Arial"/>
      <family val="2"/>
    </font>
    <font>
      <b/>
      <sz val="12"/>
      <color theme="1"/>
      <name val="Calibri"/>
      <family val="2"/>
      <scheme val="minor"/>
    </font>
    <font>
      <u/>
      <sz val="11"/>
      <color theme="10"/>
      <name val="Calibri"/>
      <family val="2"/>
      <scheme val="minor"/>
    </font>
    <font>
      <u/>
      <sz val="11"/>
      <color theme="10"/>
      <name val="Calibri"/>
      <family val="2"/>
    </font>
    <font>
      <b/>
      <sz val="7.5"/>
      <color rgb="FF000000"/>
      <name val="Arial"/>
      <family val="2"/>
    </font>
    <font>
      <b/>
      <i/>
      <sz val="8"/>
      <color theme="1"/>
      <name val="Calibri"/>
      <family val="2"/>
      <scheme val="minor"/>
    </font>
    <font>
      <i/>
      <sz val="8"/>
      <color theme="1"/>
      <name val="Calibri"/>
      <family val="2"/>
      <scheme val="minor"/>
    </font>
    <font>
      <sz val="11"/>
      <color theme="1"/>
      <name val="Arial"/>
      <family val="2"/>
    </font>
    <font>
      <b/>
      <sz val="10"/>
      <color theme="1"/>
      <name val="Arial"/>
      <family val="2"/>
    </font>
    <font>
      <b/>
      <sz val="10"/>
      <color theme="1"/>
      <name val="Calibri"/>
      <family val="2"/>
    </font>
    <font>
      <u/>
      <sz val="9"/>
      <color theme="10"/>
      <name val="Calibri"/>
      <family val="2"/>
      <scheme val="minor"/>
    </font>
    <font>
      <b/>
      <vertAlign val="superscript"/>
      <sz val="10"/>
      <color indexed="8"/>
      <name val="Arial"/>
      <family val="2"/>
    </font>
    <font>
      <b/>
      <sz val="10"/>
      <color indexed="8"/>
      <name val="Arial"/>
      <family val="2"/>
    </font>
  </fonts>
  <fills count="3">
    <fill>
      <patternFill patternType="none"/>
    </fill>
    <fill>
      <patternFill patternType="gray125"/>
    </fill>
    <fill>
      <patternFill patternType="solid">
        <fgColor rgb="FF000080"/>
        <bgColor indexed="64"/>
      </patternFill>
    </fill>
  </fills>
  <borders count="4">
    <border>
      <left/>
      <right/>
      <top/>
      <bottom/>
      <diagonal/>
    </border>
    <border>
      <left style="medium">
        <color rgb="FFFFFFFF"/>
      </left>
      <right style="medium">
        <color rgb="FFFFFFFF"/>
      </right>
      <top/>
      <bottom/>
      <diagonal/>
    </border>
    <border>
      <left style="medium">
        <color rgb="FFFFFFFF"/>
      </left>
      <right/>
      <top/>
      <bottom/>
      <diagonal/>
    </border>
    <border>
      <left/>
      <right style="medium">
        <color rgb="FFFFFFFF"/>
      </right>
      <top/>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2" fillId="2" borderId="3" xfId="0" applyFont="1" applyFill="1" applyBorder="1" applyAlignment="1">
      <alignment horizontal="center" vertical="center" wrapText="1"/>
    </xf>
    <xf numFmtId="0" fontId="3" fillId="0" borderId="0" xfId="0" applyFont="1" applyAlignment="1">
      <alignment vertical="center"/>
    </xf>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3" fontId="4" fillId="0" borderId="0" xfId="0" applyNumberFormat="1" applyFont="1" applyAlignment="1">
      <alignment horizontal="center" vertical="center"/>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3" fontId="2" fillId="2" borderId="3"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0" xfId="0" applyNumberFormat="1" applyFont="1" applyFill="1" applyAlignment="1">
      <alignment horizontal="center" vertical="center"/>
    </xf>
    <xf numFmtId="165" fontId="2" fillId="2" borderId="1" xfId="0" applyNumberFormat="1" applyFont="1" applyFill="1" applyBorder="1" applyAlignment="1">
      <alignment horizontal="center" vertical="center" wrapText="1"/>
    </xf>
    <xf numFmtId="3" fontId="0" fillId="0" borderId="0" xfId="0" applyNumberFormat="1"/>
    <xf numFmtId="0" fontId="5" fillId="0" borderId="0" xfId="0" applyFont="1"/>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164" fontId="2" fillId="2" borderId="1" xfId="0" applyNumberFormat="1" applyFont="1" applyFill="1" applyBorder="1" applyAlignment="1">
      <alignment horizontal="center" vertical="center" wrapText="1"/>
    </xf>
    <xf numFmtId="164" fontId="0" fillId="0" borderId="0" xfId="0" applyNumberFormat="1"/>
    <xf numFmtId="0" fontId="1" fillId="0" borderId="0" xfId="0" applyFont="1" applyFill="1" applyAlignment="1"/>
    <xf numFmtId="0" fontId="0" fillId="0" borderId="0" xfId="0" applyFill="1"/>
    <xf numFmtId="0" fontId="3" fillId="0" borderId="0" xfId="0" applyFont="1" applyAlignment="1">
      <alignment vertical="center" wrapText="1"/>
    </xf>
    <xf numFmtId="165" fontId="7" fillId="0" borderId="0" xfId="0" applyNumberFormat="1" applyFont="1" applyAlignment="1">
      <alignment horizontal="center" vertical="center"/>
    </xf>
    <xf numFmtId="164"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0" fontId="2" fillId="2" borderId="0" xfId="0" applyFont="1" applyFill="1" applyAlignment="1">
      <alignment vertical="center" wrapText="1"/>
    </xf>
    <xf numFmtId="3" fontId="2" fillId="2" borderId="1" xfId="0" applyNumberFormat="1"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0" fontId="1" fillId="0" borderId="0" xfId="0" applyFont="1" applyAlignment="1">
      <alignment horizontal="left" vertical="center"/>
    </xf>
    <xf numFmtId="0" fontId="10" fillId="0" borderId="0" xfId="0" applyFont="1" applyAlignment="1">
      <alignment vertical="center"/>
    </xf>
    <xf numFmtId="3" fontId="10" fillId="0" borderId="0" xfId="0" applyNumberFormat="1" applyFont="1" applyAlignment="1">
      <alignment horizontal="center" vertical="center"/>
    </xf>
    <xf numFmtId="164" fontId="10" fillId="0" borderId="0" xfId="0" applyNumberFormat="1" applyFont="1" applyAlignment="1">
      <alignment horizontal="center" vertical="center" wrapText="1"/>
    </xf>
    <xf numFmtId="0" fontId="10" fillId="0" borderId="0" xfId="0" applyFont="1" applyAlignment="1">
      <alignment vertical="center" wrapText="1"/>
    </xf>
    <xf numFmtId="3" fontId="10" fillId="0" borderId="0" xfId="0" applyNumberFormat="1" applyFont="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0" borderId="0" xfId="0" applyFont="1" applyAlignment="1">
      <alignment vertical="center"/>
    </xf>
    <xf numFmtId="0" fontId="0" fillId="0" borderId="0" xfId="0" applyAlignment="1">
      <alignment vertical="center"/>
    </xf>
    <xf numFmtId="0" fontId="2" fillId="2" borderId="0" xfId="0" applyFont="1" applyFill="1" applyAlignment="1">
      <alignment horizontal="center" vertical="center"/>
    </xf>
    <xf numFmtId="164" fontId="3" fillId="0" borderId="0" xfId="0" applyNumberFormat="1" applyFont="1" applyFill="1" applyBorder="1" applyAlignment="1">
      <alignment horizontal="center" vertical="center"/>
    </xf>
    <xf numFmtId="164" fontId="2" fillId="2" borderId="0" xfId="0" applyNumberFormat="1" applyFont="1" applyFill="1" applyAlignment="1">
      <alignment horizontal="center" vertical="center" wrapText="1"/>
    </xf>
    <xf numFmtId="0" fontId="14" fillId="0" borderId="0" xfId="0" applyFont="1" applyAlignment="1">
      <alignment vertical="center"/>
    </xf>
    <xf numFmtId="3" fontId="14" fillId="0" borderId="0" xfId="0" applyNumberFormat="1" applyFont="1" applyAlignment="1">
      <alignment horizontal="center" vertical="center"/>
    </xf>
    <xf numFmtId="165" fontId="14" fillId="0" borderId="0" xfId="0" applyNumberFormat="1" applyFont="1" applyAlignment="1">
      <alignment horizontal="center" vertical="center"/>
    </xf>
    <xf numFmtId="164" fontId="14" fillId="0" borderId="0" xfId="0" applyNumberFormat="1" applyFont="1" applyAlignment="1">
      <alignment horizontal="center" vertical="center" wrapText="1"/>
    </xf>
    <xf numFmtId="0" fontId="14" fillId="0" borderId="0" xfId="0" applyFont="1" applyAlignment="1">
      <alignment vertical="center" wrapText="1"/>
    </xf>
    <xf numFmtId="165" fontId="14" fillId="0" borderId="0" xfId="0" applyNumberFormat="1" applyFont="1" applyAlignment="1">
      <alignment horizontal="center" vertical="center" wrapText="1"/>
    </xf>
    <xf numFmtId="3" fontId="14" fillId="0" borderId="0" xfId="0" applyNumberFormat="1" applyFont="1" applyAlignment="1">
      <alignment horizontal="center" vertical="center" wrapText="1"/>
    </xf>
    <xf numFmtId="165" fontId="2" fillId="2" borderId="3" xfId="0" applyNumberFormat="1" applyFont="1" applyFill="1" applyBorder="1" applyAlignment="1">
      <alignment horizontal="center" vertical="center" wrapText="1"/>
    </xf>
    <xf numFmtId="0" fontId="15" fillId="0" borderId="0" xfId="0" applyFont="1"/>
    <xf numFmtId="0" fontId="4" fillId="0" borderId="0" xfId="0" applyFont="1" applyAlignment="1">
      <alignment horizontal="right" vertical="center"/>
    </xf>
    <xf numFmtId="165" fontId="0" fillId="0" borderId="0" xfId="0" applyNumberFormat="1"/>
    <xf numFmtId="0" fontId="12" fillId="0" borderId="0" xfId="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8" fillId="0" borderId="0" xfId="0" applyFont="1" applyFill="1" applyAlignment="1">
      <alignment horizontal="left"/>
    </xf>
    <xf numFmtId="0" fontId="20" fillId="0" borderId="0" xfId="1" applyFont="1"/>
    <xf numFmtId="0" fontId="18" fillId="0" borderId="0" xfId="0" applyFont="1" applyAlignment="1">
      <alignment horizontal="left" vertical="center" wrapText="1"/>
    </xf>
    <xf numFmtId="0" fontId="18" fillId="0" borderId="0" xfId="0" applyFont="1" applyAlignment="1">
      <alignment horizontal="left" wrapText="1"/>
    </xf>
    <xf numFmtId="0" fontId="18" fillId="0" borderId="0" xfId="0" applyFont="1" applyAlignment="1">
      <alignment vertical="center" wrapText="1"/>
    </xf>
    <xf numFmtId="0" fontId="18" fillId="0" borderId="0" xfId="0" applyFont="1"/>
    <xf numFmtId="0" fontId="18" fillId="0" borderId="0" xfId="0" applyFont="1" applyAlignment="1">
      <alignment horizontal="left"/>
    </xf>
    <xf numFmtId="0" fontId="18" fillId="0" borderId="0" xfId="0" applyFont="1" applyAlignment="1">
      <alignment horizontal="left" vertical="center"/>
    </xf>
    <xf numFmtId="0" fontId="18" fillId="0" borderId="0" xfId="0" applyFont="1" applyFill="1" applyAlignment="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workbookViewId="0"/>
  </sheetViews>
  <sheetFormatPr baseColWidth="10" defaultRowHeight="15" x14ac:dyDescent="0.25"/>
  <sheetData>
    <row r="1" spans="1:13" ht="15.75" x14ac:dyDescent="0.25">
      <c r="A1" s="38" t="s">
        <v>68</v>
      </c>
    </row>
    <row r="3" spans="1:13" x14ac:dyDescent="0.25">
      <c r="A3" s="39" t="s">
        <v>51</v>
      </c>
      <c r="B3" s="54" t="s">
        <v>69</v>
      </c>
      <c r="C3" s="54"/>
      <c r="D3" s="54"/>
      <c r="E3" s="54"/>
      <c r="F3" s="54"/>
      <c r="G3" s="39"/>
      <c r="H3" s="39"/>
      <c r="I3" s="39"/>
      <c r="J3" s="39"/>
      <c r="K3" s="39"/>
      <c r="L3" s="39"/>
      <c r="M3" s="39"/>
    </row>
    <row r="4" spans="1:13" x14ac:dyDescent="0.25">
      <c r="A4" s="39" t="s">
        <v>52</v>
      </c>
      <c r="B4" s="54" t="s">
        <v>53</v>
      </c>
      <c r="C4" s="54"/>
      <c r="D4" s="54"/>
      <c r="E4" s="54"/>
      <c r="F4" s="54"/>
      <c r="G4" s="54"/>
      <c r="H4" s="54"/>
      <c r="I4" s="39"/>
      <c r="J4" s="39"/>
      <c r="K4" s="39"/>
      <c r="L4" s="39"/>
      <c r="M4" s="39"/>
    </row>
    <row r="5" spans="1:13" x14ac:dyDescent="0.25">
      <c r="A5" s="39" t="s">
        <v>54</v>
      </c>
      <c r="B5" s="54" t="s">
        <v>55</v>
      </c>
      <c r="C5" s="54"/>
      <c r="D5" s="54"/>
      <c r="E5" s="54"/>
      <c r="F5" s="54"/>
      <c r="G5" s="54"/>
      <c r="H5" s="54"/>
      <c r="I5" s="54"/>
      <c r="J5" s="39"/>
      <c r="K5" s="39"/>
      <c r="L5" s="39"/>
      <c r="M5" s="39"/>
    </row>
    <row r="6" spans="1:13" x14ac:dyDescent="0.25">
      <c r="A6" s="39" t="s">
        <v>56</v>
      </c>
      <c r="B6" s="54" t="s">
        <v>57</v>
      </c>
      <c r="C6" s="54"/>
      <c r="D6" s="54"/>
      <c r="E6" s="54"/>
      <c r="F6" s="54"/>
      <c r="G6" s="54"/>
      <c r="H6" s="39"/>
      <c r="I6" s="39"/>
      <c r="J6" s="39"/>
      <c r="K6" s="39"/>
      <c r="L6" s="39"/>
      <c r="M6" s="39"/>
    </row>
    <row r="7" spans="1:13" x14ac:dyDescent="0.25">
      <c r="A7" s="39" t="s">
        <v>58</v>
      </c>
      <c r="B7" s="54" t="s">
        <v>59</v>
      </c>
      <c r="C7" s="54"/>
      <c r="D7" s="54"/>
      <c r="E7" s="54"/>
      <c r="F7" s="54"/>
      <c r="G7" s="54"/>
      <c r="H7" s="39"/>
      <c r="I7" s="39"/>
      <c r="J7" s="39"/>
      <c r="K7" s="39"/>
      <c r="L7" s="39"/>
      <c r="M7" s="39"/>
    </row>
    <row r="8" spans="1:13" x14ac:dyDescent="0.25">
      <c r="A8" s="39"/>
      <c r="B8" s="39"/>
      <c r="C8" s="39"/>
      <c r="D8" s="39"/>
      <c r="E8" s="39"/>
      <c r="F8" s="39"/>
      <c r="G8" s="39"/>
      <c r="H8" s="39"/>
      <c r="I8" s="39"/>
      <c r="J8" s="39"/>
      <c r="K8" s="39"/>
      <c r="L8" s="39"/>
      <c r="M8" s="39"/>
    </row>
    <row r="9" spans="1:13" x14ac:dyDescent="0.25">
      <c r="A9" s="39" t="s">
        <v>60</v>
      </c>
      <c r="B9" s="54" t="s">
        <v>61</v>
      </c>
      <c r="C9" s="54"/>
      <c r="D9" s="54"/>
      <c r="E9" s="54"/>
      <c r="F9" s="54"/>
      <c r="G9" s="54"/>
      <c r="H9" s="54"/>
      <c r="I9" s="54"/>
      <c r="J9" s="54"/>
      <c r="K9" s="54"/>
      <c r="L9" s="54"/>
      <c r="M9" s="39"/>
    </row>
    <row r="10" spans="1:13" x14ac:dyDescent="0.25">
      <c r="A10" s="39" t="s">
        <v>62</v>
      </c>
      <c r="B10" s="54" t="s">
        <v>63</v>
      </c>
      <c r="C10" s="54"/>
      <c r="D10" s="54"/>
      <c r="E10" s="54"/>
      <c r="F10" s="54"/>
      <c r="G10" s="54"/>
      <c r="H10" s="39"/>
      <c r="I10" s="39"/>
      <c r="J10" s="39"/>
      <c r="K10" s="39"/>
      <c r="L10" s="39"/>
      <c r="M10" s="39"/>
    </row>
    <row r="11" spans="1:13" x14ac:dyDescent="0.25">
      <c r="A11" s="39" t="s">
        <v>64</v>
      </c>
      <c r="B11" s="54" t="s">
        <v>65</v>
      </c>
      <c r="C11" s="54"/>
      <c r="D11" s="54"/>
      <c r="E11" s="54"/>
      <c r="F11" s="54"/>
      <c r="G11" s="54"/>
      <c r="H11" s="54"/>
      <c r="I11" s="54"/>
      <c r="J11" s="54"/>
      <c r="K11" s="54"/>
      <c r="L11" s="54"/>
      <c r="M11" s="54"/>
    </row>
    <row r="12" spans="1:13" x14ac:dyDescent="0.25">
      <c r="A12" s="39" t="s">
        <v>66</v>
      </c>
      <c r="B12" s="54" t="s">
        <v>67</v>
      </c>
      <c r="C12" s="54"/>
      <c r="D12" s="54"/>
      <c r="E12" s="54"/>
      <c r="F12" s="54"/>
      <c r="G12" s="54"/>
      <c r="H12" s="54"/>
      <c r="I12" s="54"/>
      <c r="J12" s="54"/>
      <c r="K12" s="39"/>
      <c r="L12" s="39"/>
      <c r="M12" s="39"/>
    </row>
  </sheetData>
  <mergeCells count="9">
    <mergeCell ref="B10:G10"/>
    <mergeCell ref="B11:M11"/>
    <mergeCell ref="B12:J12"/>
    <mergeCell ref="B3:F3"/>
    <mergeCell ref="B4:H4"/>
    <mergeCell ref="B5:I5"/>
    <mergeCell ref="B6:G6"/>
    <mergeCell ref="B7:G7"/>
    <mergeCell ref="B9:L9"/>
  </mergeCells>
  <hyperlinks>
    <hyperlink ref="B3" location="'Tableau 1'!A1" display="Evolution des effectifs par type d’école en 2019-2020"/>
    <hyperlink ref="B4" location="'Tableau 2'!A1" display="Répartition des effectifs selon le régime d’inscription et le type d’école, en %"/>
    <hyperlink ref="B5" location="'Tableau 3'!A1" display="Répartition des effectifs et part des femmes en cycle ingénieur, selon le domaine de formation"/>
    <hyperlink ref="B6" location="'Tableau 4'!A1" display="Provenance des nouveaux entrants en 1ère année du cycle ingénieur, en %"/>
    <hyperlink ref="B7" location="'Tableau 5'!A1" display=" Répartition des effectifs en cycle ingénieur selon l’origine sociale"/>
    <hyperlink ref="B9" location="'Annexe 1'!A1" display="Répartition des nouveaux entrants en 1ère année du cycle ingénieur par provenance selon le type d'école et la série du baccalauréat"/>
    <hyperlink ref="B10" location="'Annexe 2'!A1" display="Caractéristiques des nouveaux entrants en 1ère année du cycle ingénieur"/>
    <hyperlink ref="B11" location="'Annexe 3'!A1" display="Répartition des nouveaux entrants en 1ère année du cycle ingénieur par provenance selon la catégorie socio-professionnelle des parents, en %"/>
    <hyperlink ref="B12" location="'Annexe 4'!A1" display="Répartition des effectifs et part des femmes en cycle ingénieur, selon le domaine de formation détaillé"/>
    <hyperlink ref="B3:F3" location="Tableau1!A1" display="Evolution des effectifs par type d’école en 2019-2020"/>
    <hyperlink ref="B4:H4" location="Tableau2!A1" display="Répartition des effectifs selon le régime d’inscription et le type d’école, en %"/>
    <hyperlink ref="B5:I5" location="Tableau3!A1" display="Répartition des effectifs et part des femmes en cycle ingénieur, selon le domaine de formation"/>
    <hyperlink ref="B6:G6" location="Tableau4!A1" display="Provenance des nouveaux entrants en 1ère année du cycle ingénieur, en %"/>
    <hyperlink ref="B7:G7" location="Tableau5!A1" display=" Répartition des effectifs en cycle ingénieur selon l’origine sociale"/>
    <hyperlink ref="B9:L9" location="Annexe1!A1" display="Répartition des nouveaux entrants en 1ère année du cycle ingénieur par provenance selon le type d'école et la série du baccalauréat"/>
    <hyperlink ref="B10:G10" location="Annexe2!A1" display="Caractéristiques des nouveaux entrants en 1ère année du cycle ingénieur"/>
    <hyperlink ref="B11:M11" location="Annexe3!A1" display="Répartition des nouveaux entrants en 1ère année du cycle ingénieur par provenance selon la catégorie socio-professionnelle des parents, en %"/>
    <hyperlink ref="B12:J12" location="Annexe4!A1" display="Répartition des effectifs et part des femmes en cycle ingénieur, selon le domaine de formation détaillé"/>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sqref="A1:G1"/>
    </sheetView>
  </sheetViews>
  <sheetFormatPr baseColWidth="10" defaultRowHeight="15" x14ac:dyDescent="0.25"/>
  <cols>
    <col min="1" max="1" width="42.42578125" bestFit="1" customWidth="1"/>
  </cols>
  <sheetData>
    <row r="1" spans="1:7" ht="15" customHeight="1" x14ac:dyDescent="0.25">
      <c r="A1" s="65" t="s">
        <v>86</v>
      </c>
      <c r="B1" s="65"/>
      <c r="C1" s="65"/>
      <c r="D1" s="65"/>
      <c r="E1" s="65"/>
      <c r="F1" s="65"/>
      <c r="G1" s="65"/>
    </row>
    <row r="2" spans="1:7" x14ac:dyDescent="0.25">
      <c r="A2" s="64" t="s">
        <v>128</v>
      </c>
    </row>
    <row r="3" spans="1:7" x14ac:dyDescent="0.25">
      <c r="A3" s="58" t="s">
        <v>19</v>
      </c>
      <c r="B3" s="55" t="s">
        <v>3</v>
      </c>
      <c r="C3" s="55" t="s">
        <v>70</v>
      </c>
      <c r="D3" s="56" t="s">
        <v>4</v>
      </c>
      <c r="E3" s="57"/>
      <c r="F3" s="56" t="s">
        <v>20</v>
      </c>
      <c r="G3" s="57"/>
    </row>
    <row r="4" spans="1:7" ht="30" customHeight="1" x14ac:dyDescent="0.25">
      <c r="A4" s="58"/>
      <c r="B4" s="55"/>
      <c r="C4" s="55"/>
      <c r="D4" s="37" t="s">
        <v>1</v>
      </c>
      <c r="E4" s="37" t="s">
        <v>13</v>
      </c>
      <c r="F4" s="37" t="s">
        <v>1</v>
      </c>
      <c r="G4" s="37" t="s">
        <v>13</v>
      </c>
    </row>
    <row r="5" spans="1:7" ht="15" customHeight="1" x14ac:dyDescent="0.25">
      <c r="A5" s="2" t="s">
        <v>87</v>
      </c>
      <c r="B5" s="3">
        <v>2948</v>
      </c>
      <c r="C5" s="5">
        <v>-16.600000000000001</v>
      </c>
      <c r="D5" s="23">
        <f t="shared" ref="D5:D36" si="0">B5/B$53*100</f>
        <v>1.910031553099266</v>
      </c>
      <c r="E5" s="5">
        <v>2.8</v>
      </c>
      <c r="F5" s="23">
        <v>61.2</v>
      </c>
      <c r="G5" s="23">
        <v>58.1</v>
      </c>
    </row>
    <row r="6" spans="1:7" ht="15" customHeight="1" x14ac:dyDescent="0.25">
      <c r="A6" s="21" t="s">
        <v>88</v>
      </c>
      <c r="B6" s="3">
        <v>1899</v>
      </c>
      <c r="C6" s="5">
        <v>169.4</v>
      </c>
      <c r="D6" s="23">
        <f t="shared" si="0"/>
        <v>1.230376499096169</v>
      </c>
      <c r="E6" s="26">
        <v>0.1</v>
      </c>
      <c r="F6" s="23">
        <v>52.3</v>
      </c>
      <c r="G6" s="23">
        <v>69.8</v>
      </c>
    </row>
    <row r="7" spans="1:7" ht="15" customHeight="1" x14ac:dyDescent="0.25">
      <c r="A7" s="21" t="s">
        <v>89</v>
      </c>
      <c r="B7" s="24">
        <v>114</v>
      </c>
      <c r="C7" s="26">
        <v>4.5999999999999996</v>
      </c>
      <c r="D7" s="23">
        <f t="shared" si="0"/>
        <v>7.3861464400717877E-2</v>
      </c>
      <c r="E7" s="26">
        <v>0.1</v>
      </c>
      <c r="F7" s="23">
        <v>66.7</v>
      </c>
      <c r="G7" s="23">
        <v>60.3</v>
      </c>
    </row>
    <row r="8" spans="1:7" ht="15" customHeight="1" x14ac:dyDescent="0.25">
      <c r="A8" s="2" t="s">
        <v>90</v>
      </c>
      <c r="B8" s="3">
        <v>2141</v>
      </c>
      <c r="C8" s="5">
        <v>-3.9</v>
      </c>
      <c r="D8" s="23">
        <f t="shared" si="0"/>
        <v>1.3871701340520788</v>
      </c>
      <c r="E8" s="5">
        <v>1.5</v>
      </c>
      <c r="F8" s="23">
        <v>70.3</v>
      </c>
      <c r="G8" s="23">
        <v>66.7</v>
      </c>
    </row>
    <row r="9" spans="1:7" ht="15" customHeight="1" x14ac:dyDescent="0.25">
      <c r="A9" s="21" t="s">
        <v>91</v>
      </c>
      <c r="B9" s="3">
        <v>2270</v>
      </c>
      <c r="C9" s="26">
        <v>16.600000000000001</v>
      </c>
      <c r="D9" s="23">
        <f t="shared" si="0"/>
        <v>1.4707502121897333</v>
      </c>
      <c r="E9" s="26">
        <v>1.4</v>
      </c>
      <c r="F9" s="23">
        <v>37.700000000000003</v>
      </c>
      <c r="G9" s="23">
        <v>35.1</v>
      </c>
    </row>
    <row r="10" spans="1:7" ht="15" customHeight="1" x14ac:dyDescent="0.25">
      <c r="A10" s="21" t="s">
        <v>92</v>
      </c>
      <c r="B10" s="3">
        <v>276</v>
      </c>
      <c r="C10" s="5">
        <v>-4.5</v>
      </c>
      <c r="D10" s="23">
        <f t="shared" si="0"/>
        <v>0.17882249275963275</v>
      </c>
      <c r="E10" s="5">
        <v>0.2</v>
      </c>
      <c r="F10" s="23">
        <v>71.7</v>
      </c>
      <c r="G10" s="23">
        <v>75.599999999999994</v>
      </c>
    </row>
    <row r="11" spans="1:7" ht="15" customHeight="1" x14ac:dyDescent="0.25">
      <c r="A11" s="2" t="s">
        <v>93</v>
      </c>
      <c r="B11" s="24">
        <v>1567</v>
      </c>
      <c r="C11" s="5">
        <v>6.5</v>
      </c>
      <c r="D11" s="23">
        <f t="shared" si="0"/>
        <v>1.0152711817186397</v>
      </c>
      <c r="E11" s="26">
        <v>1.2</v>
      </c>
      <c r="F11" s="23">
        <v>76</v>
      </c>
      <c r="G11" s="23">
        <v>73.5</v>
      </c>
    </row>
    <row r="12" spans="1:7" ht="15" customHeight="1" x14ac:dyDescent="0.25">
      <c r="A12" s="43" t="s">
        <v>21</v>
      </c>
      <c r="B12" s="44">
        <f>B5+B6+B7+B8+B9+B10+B11</f>
        <v>11215</v>
      </c>
      <c r="C12" s="45">
        <v>9.0299999999999994</v>
      </c>
      <c r="D12" s="46">
        <f t="shared" si="0"/>
        <v>7.2662835373162373</v>
      </c>
      <c r="E12" s="45">
        <v>7.3</v>
      </c>
      <c r="F12" s="46">
        <v>59.1</v>
      </c>
      <c r="G12" s="46">
        <v>58.7</v>
      </c>
    </row>
    <row r="13" spans="1:7" ht="15" customHeight="1" x14ac:dyDescent="0.25">
      <c r="A13" s="21" t="s">
        <v>94</v>
      </c>
      <c r="B13" s="24">
        <v>1089</v>
      </c>
      <c r="C13" s="26">
        <v>-27.5</v>
      </c>
      <c r="D13" s="23">
        <f t="shared" si="0"/>
        <v>0.70557135730159448</v>
      </c>
      <c r="E13" s="26">
        <v>1.1000000000000001</v>
      </c>
      <c r="F13" s="23">
        <v>29.9</v>
      </c>
      <c r="G13" s="23">
        <v>31.2</v>
      </c>
    </row>
    <row r="14" spans="1:7" ht="15" customHeight="1" x14ac:dyDescent="0.25">
      <c r="A14" s="21" t="s">
        <v>95</v>
      </c>
      <c r="B14" s="3">
        <v>1877</v>
      </c>
      <c r="C14" s="5">
        <v>-2.7</v>
      </c>
      <c r="D14" s="23">
        <f t="shared" si="0"/>
        <v>1.2161225322819953</v>
      </c>
      <c r="E14" s="5">
        <v>1.5</v>
      </c>
      <c r="F14" s="23">
        <v>30.3</v>
      </c>
      <c r="G14" s="23">
        <v>31</v>
      </c>
    </row>
    <row r="15" spans="1:7" ht="15" customHeight="1" x14ac:dyDescent="0.25">
      <c r="A15" s="2" t="s">
        <v>96</v>
      </c>
      <c r="B15" s="24">
        <v>6687</v>
      </c>
      <c r="C15" s="26">
        <v>2.2999999999999998</v>
      </c>
      <c r="D15" s="23">
        <f t="shared" si="0"/>
        <v>4.3325580039263203</v>
      </c>
      <c r="E15" s="26">
        <v>3.9</v>
      </c>
      <c r="F15" s="23">
        <v>31</v>
      </c>
      <c r="G15" s="23">
        <v>25.9</v>
      </c>
    </row>
    <row r="16" spans="1:7" ht="15" customHeight="1" x14ac:dyDescent="0.25">
      <c r="A16" s="47" t="s">
        <v>22</v>
      </c>
      <c r="B16" s="44">
        <f>B13+B14+B15</f>
        <v>9653</v>
      </c>
      <c r="C16" s="45">
        <v>-3.18</v>
      </c>
      <c r="D16" s="46">
        <f t="shared" si="0"/>
        <v>6.2542518935099096</v>
      </c>
      <c r="E16" s="48">
        <v>6.5</v>
      </c>
      <c r="F16" s="46">
        <v>30.7</v>
      </c>
      <c r="G16" s="46">
        <v>28</v>
      </c>
    </row>
    <row r="17" spans="1:7" ht="15" customHeight="1" x14ac:dyDescent="0.25">
      <c r="A17" s="21" t="s">
        <v>97</v>
      </c>
      <c r="B17" s="24">
        <v>2262</v>
      </c>
      <c r="C17" s="26">
        <v>-5.4</v>
      </c>
      <c r="D17" s="23">
        <f t="shared" si="0"/>
        <v>1.4655669515300336</v>
      </c>
      <c r="E17" s="26">
        <v>1.8</v>
      </c>
      <c r="F17" s="23">
        <v>58.3</v>
      </c>
      <c r="G17" s="23">
        <v>57.4</v>
      </c>
    </row>
    <row r="18" spans="1:7" ht="15" customHeight="1" x14ac:dyDescent="0.25">
      <c r="A18" s="21" t="s">
        <v>98</v>
      </c>
      <c r="B18" s="3">
        <v>2694</v>
      </c>
      <c r="C18" s="5">
        <v>29.6</v>
      </c>
      <c r="D18" s="23">
        <f t="shared" si="0"/>
        <v>1.7454630271538067</v>
      </c>
      <c r="E18" s="5">
        <v>0.9</v>
      </c>
      <c r="F18" s="23">
        <v>61.9</v>
      </c>
      <c r="G18" s="23">
        <v>57.1</v>
      </c>
    </row>
    <row r="19" spans="1:7" ht="15" customHeight="1" x14ac:dyDescent="0.25">
      <c r="A19" s="47" t="s">
        <v>23</v>
      </c>
      <c r="B19" s="49">
        <f>B17+B18</f>
        <v>4956</v>
      </c>
      <c r="C19" s="48">
        <v>10.9</v>
      </c>
      <c r="D19" s="46">
        <f t="shared" si="0"/>
        <v>3.211029978683841</v>
      </c>
      <c r="E19" s="48">
        <v>2.6</v>
      </c>
      <c r="F19" s="46">
        <v>60.3</v>
      </c>
      <c r="G19" s="46">
        <v>57.3</v>
      </c>
    </row>
    <row r="20" spans="1:7" ht="15" customHeight="1" x14ac:dyDescent="0.25">
      <c r="A20" s="21" t="s">
        <v>99</v>
      </c>
      <c r="B20" s="3">
        <v>5607</v>
      </c>
      <c r="C20" s="5">
        <v>-1.7</v>
      </c>
      <c r="D20" s="23">
        <f t="shared" si="0"/>
        <v>3.632817814866887</v>
      </c>
      <c r="E20" s="5">
        <v>3.7</v>
      </c>
      <c r="F20" s="23">
        <v>20.5</v>
      </c>
      <c r="G20" s="23">
        <v>19.5</v>
      </c>
    </row>
    <row r="21" spans="1:7" ht="15" customHeight="1" x14ac:dyDescent="0.25">
      <c r="A21" s="21" t="s">
        <v>100</v>
      </c>
      <c r="B21" s="24">
        <v>13475</v>
      </c>
      <c r="C21" s="26">
        <v>2.7</v>
      </c>
      <c r="D21" s="23">
        <f t="shared" si="0"/>
        <v>8.7305546736813451</v>
      </c>
      <c r="E21" s="26">
        <v>7.3</v>
      </c>
      <c r="F21" s="23">
        <v>17.600000000000001</v>
      </c>
      <c r="G21" s="23">
        <v>18.399999999999999</v>
      </c>
    </row>
    <row r="22" spans="1:7" ht="15" customHeight="1" x14ac:dyDescent="0.25">
      <c r="A22" s="47" t="s">
        <v>71</v>
      </c>
      <c r="B22" s="44">
        <f>B20+B21</f>
        <v>19082</v>
      </c>
      <c r="C22" s="45">
        <v>1.37</v>
      </c>
      <c r="D22" s="46">
        <f t="shared" si="0"/>
        <v>12.363372488548235</v>
      </c>
      <c r="E22" s="45">
        <v>11</v>
      </c>
      <c r="F22" s="46">
        <v>18.5</v>
      </c>
      <c r="G22" s="46">
        <v>18.8</v>
      </c>
    </row>
    <row r="23" spans="1:7" ht="15" customHeight="1" x14ac:dyDescent="0.25">
      <c r="A23" s="21" t="s">
        <v>101</v>
      </c>
      <c r="B23" s="24">
        <v>30811</v>
      </c>
      <c r="C23" s="26">
        <v>15.5</v>
      </c>
      <c r="D23" s="23">
        <f t="shared" si="0"/>
        <v>19.962680523250164</v>
      </c>
      <c r="E23" s="26">
        <v>16.399999999999999</v>
      </c>
      <c r="F23" s="23">
        <v>28.5</v>
      </c>
      <c r="G23" s="23">
        <v>28.6</v>
      </c>
    </row>
    <row r="24" spans="1:7" ht="15" customHeight="1" x14ac:dyDescent="0.25">
      <c r="A24" s="21" t="s">
        <v>102</v>
      </c>
      <c r="B24" s="3">
        <v>1070</v>
      </c>
      <c r="C24" s="5">
        <v>3.7</v>
      </c>
      <c r="D24" s="23">
        <f t="shared" si="0"/>
        <v>0.69326111323480821</v>
      </c>
      <c r="E24" s="5">
        <v>0.9</v>
      </c>
      <c r="F24" s="23">
        <v>69</v>
      </c>
      <c r="G24" s="23">
        <v>68.099999999999994</v>
      </c>
    </row>
    <row r="25" spans="1:7" ht="15" customHeight="1" x14ac:dyDescent="0.25">
      <c r="A25" s="21" t="s">
        <v>103</v>
      </c>
      <c r="B25" s="24">
        <v>1766</v>
      </c>
      <c r="C25" s="26">
        <v>-12.3</v>
      </c>
      <c r="D25" s="23">
        <f t="shared" si="0"/>
        <v>1.1442047906286648</v>
      </c>
      <c r="E25" s="26">
        <v>1.4</v>
      </c>
      <c r="F25" s="23">
        <v>35.6</v>
      </c>
      <c r="G25" s="23">
        <v>32.200000000000003</v>
      </c>
    </row>
    <row r="26" spans="1:7" ht="15" customHeight="1" x14ac:dyDescent="0.25">
      <c r="A26" s="21" t="s">
        <v>104</v>
      </c>
      <c r="B26" s="3">
        <v>463</v>
      </c>
      <c r="C26" s="5">
        <v>0</v>
      </c>
      <c r="D26" s="23">
        <f t="shared" si="0"/>
        <v>0.29998121068010858</v>
      </c>
      <c r="E26" s="5">
        <v>0.3</v>
      </c>
      <c r="F26" s="23">
        <v>61.1</v>
      </c>
      <c r="G26" s="23">
        <v>59.7</v>
      </c>
    </row>
    <row r="27" spans="1:7" ht="15" customHeight="1" x14ac:dyDescent="0.25">
      <c r="A27" s="47" t="s">
        <v>24</v>
      </c>
      <c r="B27" s="49">
        <f>B23+B24+B25+B26</f>
        <v>34110</v>
      </c>
      <c r="C27" s="48">
        <v>12.98</v>
      </c>
      <c r="D27" s="46">
        <f t="shared" si="0"/>
        <v>22.100127637793747</v>
      </c>
      <c r="E27" s="48">
        <v>19</v>
      </c>
      <c r="F27" s="46">
        <v>30.6</v>
      </c>
      <c r="G27" s="46">
        <v>31.3</v>
      </c>
    </row>
    <row r="28" spans="1:7" ht="15" customHeight="1" x14ac:dyDescent="0.25">
      <c r="A28" s="21" t="s">
        <v>105</v>
      </c>
      <c r="B28" s="3">
        <v>530</v>
      </c>
      <c r="C28" s="5">
        <v>-47.6</v>
      </c>
      <c r="D28" s="23">
        <f t="shared" si="0"/>
        <v>0.34339101870509192</v>
      </c>
      <c r="E28" s="5">
        <v>0.6</v>
      </c>
      <c r="F28" s="23">
        <v>16.8</v>
      </c>
      <c r="G28" s="23">
        <v>13.1</v>
      </c>
    </row>
    <row r="29" spans="1:7" ht="15" customHeight="1" x14ac:dyDescent="0.25">
      <c r="A29" s="2" t="s">
        <v>106</v>
      </c>
      <c r="B29" s="24">
        <v>16770</v>
      </c>
      <c r="C29" s="26">
        <v>7.7</v>
      </c>
      <c r="D29" s="23">
        <f t="shared" si="0"/>
        <v>10.865410157895077</v>
      </c>
      <c r="E29" s="26">
        <v>9</v>
      </c>
      <c r="F29" s="23">
        <v>17.8</v>
      </c>
      <c r="G29" s="23">
        <v>16.5</v>
      </c>
    </row>
    <row r="30" spans="1:7" ht="15" customHeight="1" x14ac:dyDescent="0.25">
      <c r="A30" s="47" t="s">
        <v>25</v>
      </c>
      <c r="B30" s="44">
        <f>B28+B29</f>
        <v>17300</v>
      </c>
      <c r="C30" s="45">
        <v>4.34</v>
      </c>
      <c r="D30" s="46">
        <f t="shared" si="0"/>
        <v>11.208801176600169</v>
      </c>
      <c r="E30" s="45">
        <v>9.6</v>
      </c>
      <c r="F30" s="46">
        <v>17.2</v>
      </c>
      <c r="G30" s="46">
        <v>16.3</v>
      </c>
    </row>
    <row r="31" spans="1:7" ht="15" customHeight="1" x14ac:dyDescent="0.25">
      <c r="A31" s="43" t="s">
        <v>26</v>
      </c>
      <c r="B31" s="49">
        <v>28070</v>
      </c>
      <c r="C31" s="48">
        <v>-6.96</v>
      </c>
      <c r="D31" s="46">
        <f t="shared" si="0"/>
        <v>18.186765839720621</v>
      </c>
      <c r="E31" s="48">
        <v>22.3</v>
      </c>
      <c r="F31" s="46">
        <v>22.8</v>
      </c>
      <c r="G31" s="46">
        <v>20.8</v>
      </c>
    </row>
    <row r="32" spans="1:7" ht="15" customHeight="1" x14ac:dyDescent="0.25">
      <c r="A32" s="2" t="s">
        <v>107</v>
      </c>
      <c r="B32" s="24">
        <v>3138</v>
      </c>
      <c r="C32" s="26">
        <v>3.2</v>
      </c>
      <c r="D32" s="23">
        <f t="shared" si="0"/>
        <v>2.0331339937671293</v>
      </c>
      <c r="E32" s="26">
        <v>2.6</v>
      </c>
      <c r="F32" s="23">
        <v>34.9</v>
      </c>
      <c r="G32" s="23">
        <v>31.6</v>
      </c>
    </row>
    <row r="33" spans="1:7" ht="15" customHeight="1" x14ac:dyDescent="0.25">
      <c r="A33" s="21" t="s">
        <v>108</v>
      </c>
      <c r="B33" s="24">
        <v>10876</v>
      </c>
      <c r="C33" s="26">
        <v>1.7</v>
      </c>
      <c r="D33" s="23">
        <f t="shared" si="0"/>
        <v>7.04664286686147</v>
      </c>
      <c r="E33" s="26">
        <v>7</v>
      </c>
      <c r="F33" s="23">
        <v>17.100000000000001</v>
      </c>
      <c r="G33" s="23">
        <v>15.9</v>
      </c>
    </row>
    <row r="34" spans="1:7" ht="15" customHeight="1" x14ac:dyDescent="0.25">
      <c r="A34" s="43" t="s">
        <v>27</v>
      </c>
      <c r="B34" s="49">
        <f>B32+B33</f>
        <v>14014</v>
      </c>
      <c r="C34" s="48">
        <v>2.0099999999999998</v>
      </c>
      <c r="D34" s="46">
        <f t="shared" si="0"/>
        <v>9.0797768606286002</v>
      </c>
      <c r="E34" s="48">
        <v>9.6</v>
      </c>
      <c r="F34" s="46">
        <v>21.1</v>
      </c>
      <c r="G34" s="46">
        <v>20.100000000000001</v>
      </c>
    </row>
    <row r="35" spans="1:7" ht="15" customHeight="1" x14ac:dyDescent="0.25">
      <c r="A35" s="21" t="s">
        <v>109</v>
      </c>
      <c r="B35" s="24">
        <v>3242</v>
      </c>
      <c r="C35" s="26">
        <v>2.2999999999999998</v>
      </c>
      <c r="D35" s="23">
        <f t="shared" si="0"/>
        <v>2.1005163823432227</v>
      </c>
      <c r="E35" s="26">
        <v>2.2000000000000002</v>
      </c>
      <c r="F35" s="23">
        <v>28.7</v>
      </c>
      <c r="G35" s="23">
        <v>28.7</v>
      </c>
    </row>
    <row r="36" spans="1:7" ht="15" customHeight="1" x14ac:dyDescent="0.25">
      <c r="A36" s="21" t="s">
        <v>110</v>
      </c>
      <c r="B36" s="24">
        <v>5665</v>
      </c>
      <c r="C36" s="26">
        <v>-3.3</v>
      </c>
      <c r="D36" s="23">
        <f t="shared" si="0"/>
        <v>3.6703964546497088</v>
      </c>
      <c r="E36" s="26">
        <v>4.8</v>
      </c>
      <c r="F36" s="23">
        <v>47.8</v>
      </c>
      <c r="G36" s="23">
        <v>42.2</v>
      </c>
    </row>
    <row r="37" spans="1:7" ht="15" customHeight="1" x14ac:dyDescent="0.25">
      <c r="A37" s="21" t="s">
        <v>111</v>
      </c>
      <c r="B37" s="24">
        <v>16</v>
      </c>
      <c r="C37" s="26">
        <v>128.6</v>
      </c>
      <c r="D37" s="23">
        <f t="shared" ref="D37:D53" si="1">B37/B$53*100</f>
        <v>1.0366521319399002E-2</v>
      </c>
      <c r="E37" s="26">
        <v>2.6232531518784082E-2</v>
      </c>
      <c r="F37" s="23">
        <v>12.5</v>
      </c>
      <c r="G37" s="23">
        <v>0</v>
      </c>
    </row>
    <row r="38" spans="1:7" ht="15" customHeight="1" x14ac:dyDescent="0.25">
      <c r="A38" s="43" t="s">
        <v>28</v>
      </c>
      <c r="B38" s="49">
        <f>B35+B36+B37</f>
        <v>8923</v>
      </c>
      <c r="C38" s="48">
        <v>-1.24</v>
      </c>
      <c r="D38" s="46">
        <f t="shared" si="1"/>
        <v>5.7812793583123305</v>
      </c>
      <c r="E38" s="48">
        <v>7.1</v>
      </c>
      <c r="F38" s="46">
        <v>40.799999999999997</v>
      </c>
      <c r="G38" s="46">
        <v>37.799999999999997</v>
      </c>
    </row>
    <row r="39" spans="1:7" ht="15" customHeight="1" x14ac:dyDescent="0.25">
      <c r="A39" s="21" t="s">
        <v>112</v>
      </c>
      <c r="B39" s="24">
        <v>874</v>
      </c>
      <c r="C39" s="26">
        <v>-10.5</v>
      </c>
      <c r="D39" s="23">
        <f t="shared" si="1"/>
        <v>0.56627122707217037</v>
      </c>
      <c r="E39" s="26">
        <v>0.6</v>
      </c>
      <c r="F39" s="23">
        <v>27.3</v>
      </c>
      <c r="G39" s="23">
        <v>23.7</v>
      </c>
    </row>
    <row r="40" spans="1:7" ht="15" customHeight="1" x14ac:dyDescent="0.25">
      <c r="A40" s="21" t="s">
        <v>113</v>
      </c>
      <c r="B40" s="24">
        <v>4471</v>
      </c>
      <c r="C40" s="26">
        <v>2.1</v>
      </c>
      <c r="D40" s="23">
        <f t="shared" si="1"/>
        <v>2.8967948011895581</v>
      </c>
      <c r="E40" s="26">
        <v>2.8</v>
      </c>
      <c r="F40" s="23">
        <v>15.3</v>
      </c>
      <c r="G40" s="23">
        <v>12.1</v>
      </c>
    </row>
    <row r="41" spans="1:7" ht="15" customHeight="1" x14ac:dyDescent="0.25">
      <c r="A41" s="47" t="s">
        <v>29</v>
      </c>
      <c r="B41" s="49">
        <f>B39+B40</f>
        <v>5345</v>
      </c>
      <c r="C41" s="48">
        <v>-0.21</v>
      </c>
      <c r="D41" s="46">
        <f t="shared" si="1"/>
        <v>3.4630660282617285</v>
      </c>
      <c r="E41" s="48">
        <v>3.5</v>
      </c>
      <c r="F41" s="46">
        <v>17.2</v>
      </c>
      <c r="G41" s="46">
        <v>14.2</v>
      </c>
    </row>
    <row r="42" spans="1:7" ht="15" customHeight="1" x14ac:dyDescent="0.25">
      <c r="A42" s="21" t="s">
        <v>114</v>
      </c>
      <c r="B42" s="24">
        <v>0</v>
      </c>
      <c r="C42" s="26">
        <v>-100</v>
      </c>
      <c r="D42" s="23">
        <f t="shared" si="1"/>
        <v>0</v>
      </c>
      <c r="E42" s="26">
        <v>0.1</v>
      </c>
      <c r="F42" s="23">
        <v>0</v>
      </c>
      <c r="G42" s="23">
        <v>23.5</v>
      </c>
    </row>
    <row r="43" spans="1:7" ht="15" customHeight="1" x14ac:dyDescent="0.25">
      <c r="A43" s="21" t="s">
        <v>115</v>
      </c>
      <c r="B43" s="24">
        <v>169</v>
      </c>
      <c r="C43" s="26">
        <v>-44.4</v>
      </c>
      <c r="D43" s="23">
        <f t="shared" si="1"/>
        <v>0.10949638143615194</v>
      </c>
      <c r="E43" s="26">
        <v>0.4</v>
      </c>
      <c r="F43" s="23">
        <v>17.2</v>
      </c>
      <c r="G43" s="23">
        <v>16.899999999999999</v>
      </c>
    </row>
    <row r="44" spans="1:7" ht="15" customHeight="1" x14ac:dyDescent="0.25">
      <c r="A44" s="21" t="s">
        <v>116</v>
      </c>
      <c r="B44" s="24">
        <v>105</v>
      </c>
      <c r="C44" s="26">
        <v>4</v>
      </c>
      <c r="D44" s="23">
        <f t="shared" si="1"/>
        <v>6.803029615855595E-2</v>
      </c>
      <c r="E44" s="26">
        <v>0.1</v>
      </c>
      <c r="F44" s="23">
        <v>68.599999999999994</v>
      </c>
      <c r="G44" s="23">
        <v>57.3</v>
      </c>
    </row>
    <row r="45" spans="1:7" ht="15" customHeight="1" x14ac:dyDescent="0.25">
      <c r="A45" s="21" t="s">
        <v>117</v>
      </c>
      <c r="B45" s="24">
        <v>442</v>
      </c>
      <c r="C45" s="26">
        <v>38.6</v>
      </c>
      <c r="D45" s="23">
        <f t="shared" si="1"/>
        <v>0.28637515144839742</v>
      </c>
      <c r="E45" s="26">
        <v>0.1</v>
      </c>
      <c r="F45" s="23">
        <v>73.5</v>
      </c>
      <c r="G45" s="23">
        <v>67.599999999999994</v>
      </c>
    </row>
    <row r="46" spans="1:7" ht="15" customHeight="1" x14ac:dyDescent="0.25">
      <c r="A46" s="21" t="s">
        <v>118</v>
      </c>
      <c r="B46" s="24">
        <v>125</v>
      </c>
      <c r="C46" s="26">
        <v>-8.1</v>
      </c>
      <c r="D46" s="23">
        <f t="shared" si="1"/>
        <v>8.0988447807804689E-2</v>
      </c>
      <c r="E46" s="26">
        <v>0.1</v>
      </c>
      <c r="F46" s="23">
        <v>52</v>
      </c>
      <c r="G46" s="23">
        <v>53.7</v>
      </c>
    </row>
    <row r="47" spans="1:7" ht="15" customHeight="1" x14ac:dyDescent="0.25">
      <c r="A47" s="21" t="s">
        <v>119</v>
      </c>
      <c r="B47" s="24">
        <v>234</v>
      </c>
      <c r="C47" s="26">
        <v>-0.4</v>
      </c>
      <c r="D47" s="23">
        <f t="shared" si="1"/>
        <v>0.15161037429621038</v>
      </c>
      <c r="E47" s="26">
        <v>0.1</v>
      </c>
      <c r="F47" s="23">
        <v>49.6</v>
      </c>
      <c r="G47" s="23">
        <v>40.4</v>
      </c>
    </row>
    <row r="48" spans="1:7" ht="15" customHeight="1" x14ac:dyDescent="0.25">
      <c r="A48" s="21" t="s">
        <v>120</v>
      </c>
      <c r="B48" s="24">
        <v>116</v>
      </c>
      <c r="C48" s="26">
        <v>-0.9</v>
      </c>
      <c r="D48" s="23">
        <f t="shared" si="1"/>
        <v>7.5157279565642762E-2</v>
      </c>
      <c r="E48" s="26">
        <v>0.1</v>
      </c>
      <c r="F48" s="23">
        <v>72.400000000000006</v>
      </c>
      <c r="G48" s="23">
        <v>56.1</v>
      </c>
    </row>
    <row r="49" spans="1:7" ht="15" customHeight="1" x14ac:dyDescent="0.25">
      <c r="A49" s="21" t="s">
        <v>121</v>
      </c>
      <c r="B49" s="24">
        <v>413</v>
      </c>
      <c r="C49" s="26">
        <v>5.4</v>
      </c>
      <c r="D49" s="23">
        <f t="shared" si="1"/>
        <v>0.26758583155698673</v>
      </c>
      <c r="E49" s="26">
        <v>0.3</v>
      </c>
      <c r="F49" s="23">
        <v>7.3</v>
      </c>
      <c r="G49" s="23">
        <v>6.1</v>
      </c>
    </row>
    <row r="50" spans="1:7" ht="15" customHeight="1" x14ac:dyDescent="0.25">
      <c r="A50" s="21" t="s">
        <v>122</v>
      </c>
      <c r="B50" s="24">
        <v>0</v>
      </c>
      <c r="C50" s="26">
        <v>-100</v>
      </c>
      <c r="D50" s="23">
        <f t="shared" si="1"/>
        <v>0</v>
      </c>
      <c r="E50" s="26">
        <v>0.1</v>
      </c>
      <c r="F50" s="23">
        <v>0</v>
      </c>
      <c r="G50" s="23">
        <v>38.5</v>
      </c>
    </row>
    <row r="51" spans="1:7" ht="15" customHeight="1" x14ac:dyDescent="0.25">
      <c r="A51" s="21" t="s">
        <v>123</v>
      </c>
      <c r="B51" s="24">
        <v>71</v>
      </c>
      <c r="C51" s="26">
        <v>20.3</v>
      </c>
      <c r="D51" s="23">
        <f t="shared" si="1"/>
        <v>4.6001438354833064E-2</v>
      </c>
      <c r="E51" s="26">
        <v>0</v>
      </c>
      <c r="F51" s="23">
        <v>29.6</v>
      </c>
      <c r="G51" s="23">
        <v>0</v>
      </c>
    </row>
    <row r="52" spans="1:7" ht="15" customHeight="1" x14ac:dyDescent="0.25">
      <c r="A52" s="47" t="s">
        <v>30</v>
      </c>
      <c r="B52" s="49">
        <f>B42+B43+B44+B45+B46+B47+B48+B49+B50+B51</f>
        <v>1675</v>
      </c>
      <c r="C52" s="48">
        <v>-15.66</v>
      </c>
      <c r="D52" s="46">
        <f t="shared" si="1"/>
        <v>1.085245200624583</v>
      </c>
      <c r="E52" s="48">
        <v>1.5</v>
      </c>
      <c r="F52" s="46">
        <v>49.7</v>
      </c>
      <c r="G52" s="46">
        <v>29.9</v>
      </c>
    </row>
    <row r="53" spans="1:7" ht="15" customHeight="1" x14ac:dyDescent="0.25">
      <c r="A53" s="27" t="s">
        <v>10</v>
      </c>
      <c r="B53" s="28">
        <f>B12+B16+B19+B22+B27+B30+B31+B34+B38+B41+B52</f>
        <v>154343</v>
      </c>
      <c r="C53" s="50">
        <v>2.48</v>
      </c>
      <c r="D53" s="50">
        <f t="shared" si="1"/>
        <v>100</v>
      </c>
      <c r="E53" s="10">
        <v>100</v>
      </c>
      <c r="F53" s="10">
        <v>28.7</v>
      </c>
      <c r="G53" s="10">
        <v>27.4</v>
      </c>
    </row>
    <row r="55" spans="1:7" x14ac:dyDescent="0.25">
      <c r="A55" s="14" t="s">
        <v>127</v>
      </c>
    </row>
  </sheetData>
  <mergeCells count="6">
    <mergeCell ref="A1:G1"/>
    <mergeCell ref="A3:A4"/>
    <mergeCell ref="B3:B4"/>
    <mergeCell ref="C3:C4"/>
    <mergeCell ref="D3:E3"/>
    <mergeCell ref="F3:G3"/>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F1"/>
    </sheetView>
  </sheetViews>
  <sheetFormatPr baseColWidth="10" defaultRowHeight="15" x14ac:dyDescent="0.25"/>
  <cols>
    <col min="1" max="1" width="18.5703125" customWidth="1"/>
    <col min="2" max="2" width="7.42578125" bestFit="1" customWidth="1"/>
    <col min="3" max="3" width="5.5703125" customWidth="1"/>
    <col min="4" max="4" width="8.140625" customWidth="1"/>
    <col min="5" max="5" width="7.7109375" customWidth="1"/>
    <col min="6" max="6" width="8.28515625" customWidth="1"/>
  </cols>
  <sheetData>
    <row r="1" spans="1:7" x14ac:dyDescent="0.25">
      <c r="A1" s="63" t="s">
        <v>129</v>
      </c>
      <c r="B1" s="63"/>
      <c r="C1" s="63"/>
      <c r="D1" s="63"/>
      <c r="E1" s="63"/>
      <c r="F1" s="63"/>
    </row>
    <row r="2" spans="1:7" x14ac:dyDescent="0.25">
      <c r="A2" s="64" t="s">
        <v>128</v>
      </c>
    </row>
    <row r="3" spans="1:7" x14ac:dyDescent="0.25">
      <c r="A3" s="55" t="s">
        <v>0</v>
      </c>
      <c r="B3" s="56" t="s">
        <v>1</v>
      </c>
      <c r="C3" s="57"/>
      <c r="D3" s="55" t="s">
        <v>31</v>
      </c>
      <c r="E3" s="55" t="s">
        <v>39</v>
      </c>
      <c r="F3" s="55" t="s">
        <v>2</v>
      </c>
    </row>
    <row r="4" spans="1:7" ht="28.5" customHeight="1" x14ac:dyDescent="0.25">
      <c r="A4" s="55"/>
      <c r="B4" s="1" t="s">
        <v>3</v>
      </c>
      <c r="C4" s="1" t="s">
        <v>4</v>
      </c>
      <c r="D4" s="55"/>
      <c r="E4" s="55"/>
      <c r="F4" s="55"/>
    </row>
    <row r="5" spans="1:7" x14ac:dyDescent="0.25">
      <c r="A5" s="2" t="s">
        <v>5</v>
      </c>
      <c r="B5" s="3">
        <v>84593</v>
      </c>
      <c r="C5" s="4">
        <v>54.8</v>
      </c>
      <c r="D5" s="4">
        <v>2.2000000000000002</v>
      </c>
      <c r="E5" s="5">
        <v>12.8</v>
      </c>
      <c r="F5" s="5">
        <v>58.1</v>
      </c>
      <c r="G5" s="53"/>
    </row>
    <row r="6" spans="1:7" x14ac:dyDescent="0.25">
      <c r="A6" s="52" t="s">
        <v>6</v>
      </c>
      <c r="B6" s="6">
        <v>33784</v>
      </c>
      <c r="C6" s="7">
        <v>21.9</v>
      </c>
      <c r="D6" s="7">
        <v>2.4</v>
      </c>
      <c r="E6" s="8">
        <v>7</v>
      </c>
      <c r="F6" s="8">
        <v>24.4</v>
      </c>
    </row>
    <row r="7" spans="1:7" x14ac:dyDescent="0.25">
      <c r="A7" s="52" t="s">
        <v>7</v>
      </c>
      <c r="B7" s="6">
        <v>50809</v>
      </c>
      <c r="C7" s="7">
        <v>32.9</v>
      </c>
      <c r="D7" s="7">
        <v>2</v>
      </c>
      <c r="E7" s="8">
        <v>17</v>
      </c>
      <c r="F7" s="8">
        <v>33.6</v>
      </c>
    </row>
    <row r="8" spans="1:7" x14ac:dyDescent="0.25">
      <c r="A8" s="2" t="s">
        <v>8</v>
      </c>
      <c r="B8" s="3">
        <v>22926</v>
      </c>
      <c r="C8" s="4">
        <v>14.9</v>
      </c>
      <c r="D8" s="4">
        <v>2.8</v>
      </c>
      <c r="E8" s="5">
        <v>14.9</v>
      </c>
      <c r="F8" s="5">
        <v>15.5</v>
      </c>
      <c r="G8" s="53"/>
    </row>
    <row r="9" spans="1:7" x14ac:dyDescent="0.25">
      <c r="A9" s="2" t="s">
        <v>9</v>
      </c>
      <c r="B9" s="3">
        <v>46824</v>
      </c>
      <c r="C9" s="4">
        <v>30.3</v>
      </c>
      <c r="D9" s="4">
        <v>2.9</v>
      </c>
      <c r="E9" s="5">
        <v>36.9</v>
      </c>
      <c r="F9" s="5">
        <v>26.5</v>
      </c>
      <c r="G9" s="53"/>
    </row>
    <row r="10" spans="1:7" x14ac:dyDescent="0.25">
      <c r="A10" s="9" t="s">
        <v>10</v>
      </c>
      <c r="B10" s="9">
        <v>154343</v>
      </c>
      <c r="C10" s="10">
        <v>100</v>
      </c>
      <c r="D10" s="11">
        <v>2.5</v>
      </c>
      <c r="E10" s="12">
        <v>19.5</v>
      </c>
      <c r="F10" s="12">
        <v>100</v>
      </c>
    </row>
    <row r="11" spans="1:7" x14ac:dyDescent="0.25">
      <c r="B11" s="13"/>
    </row>
    <row r="12" spans="1:7" x14ac:dyDescent="0.25">
      <c r="A12" s="51" t="s">
        <v>126</v>
      </c>
    </row>
    <row r="14" spans="1:7" x14ac:dyDescent="0.25">
      <c r="B14" s="13"/>
    </row>
  </sheetData>
  <mergeCells count="6">
    <mergeCell ref="A1:F1"/>
    <mergeCell ref="A3:A4"/>
    <mergeCell ref="B3:C3"/>
    <mergeCell ref="D3:D4"/>
    <mergeCell ref="E3:E4"/>
    <mergeCell ref="F3:F4"/>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baseColWidth="10" defaultRowHeight="15" x14ac:dyDescent="0.25"/>
  <cols>
    <col min="1" max="1" width="22.85546875" customWidth="1"/>
    <col min="2" max="2" width="5.5703125" customWidth="1"/>
    <col min="3" max="4" width="5.140625" customWidth="1"/>
    <col min="5" max="5" width="5.5703125" customWidth="1"/>
    <col min="6" max="6" width="5" customWidth="1"/>
    <col min="7" max="8" width="5.28515625" customWidth="1"/>
    <col min="9" max="9" width="5" customWidth="1"/>
  </cols>
  <sheetData>
    <row r="1" spans="1:10" x14ac:dyDescent="0.25">
      <c r="A1" s="71" t="s">
        <v>11</v>
      </c>
      <c r="B1" s="19"/>
      <c r="C1" s="19"/>
      <c r="D1" s="19"/>
      <c r="E1" s="19"/>
      <c r="F1" s="19"/>
      <c r="G1" s="20"/>
      <c r="H1" s="20"/>
      <c r="I1" s="20"/>
      <c r="J1" s="20"/>
    </row>
    <row r="2" spans="1:10" x14ac:dyDescent="0.25">
      <c r="A2" s="64" t="s">
        <v>128</v>
      </c>
    </row>
    <row r="3" spans="1:10" ht="30.75" customHeight="1" x14ac:dyDescent="0.25">
      <c r="A3" s="57" t="s">
        <v>12</v>
      </c>
      <c r="B3" s="56" t="s">
        <v>5</v>
      </c>
      <c r="C3" s="57"/>
      <c r="D3" s="56" t="s">
        <v>8</v>
      </c>
      <c r="E3" s="57"/>
      <c r="F3" s="56" t="s">
        <v>17</v>
      </c>
      <c r="G3" s="57"/>
      <c r="H3" s="56" t="s">
        <v>10</v>
      </c>
      <c r="I3" s="57"/>
    </row>
    <row r="4" spans="1:10" ht="30.75" customHeight="1" x14ac:dyDescent="0.25">
      <c r="A4" s="57"/>
      <c r="B4" s="15" t="s">
        <v>1</v>
      </c>
      <c r="C4" s="1" t="s">
        <v>13</v>
      </c>
      <c r="D4" s="15" t="s">
        <v>1</v>
      </c>
      <c r="E4" s="1" t="s">
        <v>13</v>
      </c>
      <c r="F4" s="15" t="s">
        <v>1</v>
      </c>
      <c r="G4" s="1" t="s">
        <v>13</v>
      </c>
      <c r="H4" s="15" t="s">
        <v>1</v>
      </c>
      <c r="I4" s="1" t="s">
        <v>13</v>
      </c>
    </row>
    <row r="5" spans="1:10" x14ac:dyDescent="0.25">
      <c r="A5" s="2" t="s">
        <v>14</v>
      </c>
      <c r="B5" s="4">
        <v>82.24</v>
      </c>
      <c r="C5" s="4">
        <v>88.21</v>
      </c>
      <c r="D5" s="4">
        <v>88.83</v>
      </c>
      <c r="E5" s="4">
        <v>91.25</v>
      </c>
      <c r="F5" s="4">
        <v>75.739999999999995</v>
      </c>
      <c r="G5" s="4">
        <v>80.09</v>
      </c>
      <c r="H5" s="4">
        <v>81.2</v>
      </c>
      <c r="I5" s="4">
        <v>86.53</v>
      </c>
    </row>
    <row r="6" spans="1:10" x14ac:dyDescent="0.25">
      <c r="A6" s="2" t="s">
        <v>15</v>
      </c>
      <c r="B6" s="4">
        <v>15.06</v>
      </c>
      <c r="C6" s="4">
        <v>10.35</v>
      </c>
      <c r="D6" s="4">
        <v>10.44</v>
      </c>
      <c r="E6" s="4">
        <v>8.1300000000000008</v>
      </c>
      <c r="F6" s="4">
        <v>22.05</v>
      </c>
      <c r="G6" s="4">
        <v>18.82</v>
      </c>
      <c r="H6" s="4">
        <v>16.489999999999998</v>
      </c>
      <c r="I6" s="4">
        <v>12.25</v>
      </c>
    </row>
    <row r="7" spans="1:10" x14ac:dyDescent="0.25">
      <c r="A7" s="2" t="s">
        <v>16</v>
      </c>
      <c r="B7" s="4">
        <v>2.7</v>
      </c>
      <c r="C7" s="4">
        <v>1.44</v>
      </c>
      <c r="D7" s="4">
        <v>0.73</v>
      </c>
      <c r="E7" s="4">
        <v>0.62</v>
      </c>
      <c r="F7" s="4">
        <v>2.21</v>
      </c>
      <c r="G7" s="4">
        <v>1.08</v>
      </c>
      <c r="H7" s="4">
        <v>2.2599999999999998</v>
      </c>
      <c r="I7" s="4">
        <v>1.22</v>
      </c>
    </row>
    <row r="8" spans="1:10" x14ac:dyDescent="0.25">
      <c r="A8" s="16" t="s">
        <v>10</v>
      </c>
      <c r="B8" s="17">
        <v>100</v>
      </c>
      <c r="C8" s="10">
        <v>100.01</v>
      </c>
      <c r="D8" s="10">
        <v>100</v>
      </c>
      <c r="E8" s="10">
        <v>100</v>
      </c>
      <c r="F8" s="10">
        <v>100</v>
      </c>
      <c r="G8" s="10">
        <v>99.99</v>
      </c>
      <c r="H8" s="10">
        <v>100</v>
      </c>
      <c r="I8" s="10">
        <v>100</v>
      </c>
    </row>
    <row r="10" spans="1:10" x14ac:dyDescent="0.25">
      <c r="A10" s="14" t="s">
        <v>127</v>
      </c>
      <c r="D10" s="18"/>
    </row>
    <row r="11" spans="1:10" x14ac:dyDescent="0.25">
      <c r="C11" s="18"/>
      <c r="E11" s="18"/>
      <c r="G11" s="18"/>
    </row>
    <row r="12" spans="1:10" x14ac:dyDescent="0.25">
      <c r="B12" s="3"/>
    </row>
  </sheetData>
  <mergeCells count="5">
    <mergeCell ref="A3:A4"/>
    <mergeCell ref="B3:C3"/>
    <mergeCell ref="D3:E3"/>
    <mergeCell ref="F3:G3"/>
    <mergeCell ref="H3:I3"/>
  </mergeCells>
  <hyperlinks>
    <hyperlink ref="A2" location="Sommaire!A1" display="Retour au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baseColWidth="10" defaultRowHeight="15" x14ac:dyDescent="0.25"/>
  <cols>
    <col min="1" max="1" width="34.42578125" customWidth="1"/>
    <col min="2" max="2" width="7.42578125" bestFit="1" customWidth="1"/>
    <col min="3" max="3" width="8" customWidth="1"/>
    <col min="4" max="4" width="5.28515625" customWidth="1"/>
    <col min="5" max="6" width="5" customWidth="1"/>
    <col min="7" max="7" width="5.140625" customWidth="1"/>
  </cols>
  <sheetData>
    <row r="1" spans="1:9" x14ac:dyDescent="0.25">
      <c r="A1" s="70" t="s">
        <v>18</v>
      </c>
      <c r="B1" s="30"/>
      <c r="C1" s="30"/>
      <c r="D1" s="30"/>
      <c r="E1" s="30"/>
      <c r="F1" s="30"/>
      <c r="G1" s="30"/>
    </row>
    <row r="2" spans="1:9" ht="18" customHeight="1" x14ac:dyDescent="0.25">
      <c r="A2" s="64" t="s">
        <v>128</v>
      </c>
    </row>
    <row r="3" spans="1:9" ht="38.25" customHeight="1" x14ac:dyDescent="0.25">
      <c r="A3" s="57" t="s">
        <v>19</v>
      </c>
      <c r="B3" s="55" t="s">
        <v>3</v>
      </c>
      <c r="C3" s="55" t="s">
        <v>70</v>
      </c>
      <c r="D3" s="56" t="s">
        <v>4</v>
      </c>
      <c r="E3" s="57"/>
      <c r="F3" s="56" t="s">
        <v>20</v>
      </c>
      <c r="G3" s="57"/>
    </row>
    <row r="4" spans="1:9" ht="22.5" x14ac:dyDescent="0.25">
      <c r="A4" s="57"/>
      <c r="B4" s="55"/>
      <c r="C4" s="55"/>
      <c r="D4" s="37" t="s">
        <v>1</v>
      </c>
      <c r="E4" s="37" t="s">
        <v>13</v>
      </c>
      <c r="F4" s="37" t="s">
        <v>1</v>
      </c>
      <c r="G4" s="37" t="s">
        <v>13</v>
      </c>
    </row>
    <row r="5" spans="1:9" ht="15" customHeight="1" x14ac:dyDescent="0.25">
      <c r="A5" s="21" t="s">
        <v>21</v>
      </c>
      <c r="B5" s="3">
        <v>11215</v>
      </c>
      <c r="C5" s="22">
        <v>9</v>
      </c>
      <c r="D5" s="23">
        <v>7.3</v>
      </c>
      <c r="E5" s="5">
        <v>7.3</v>
      </c>
      <c r="F5" s="23">
        <v>59.1</v>
      </c>
      <c r="G5" s="23">
        <v>58.7</v>
      </c>
      <c r="H5" s="18"/>
    </row>
    <row r="6" spans="1:9" ht="15" customHeight="1" x14ac:dyDescent="0.25">
      <c r="A6" s="21" t="s">
        <v>22</v>
      </c>
      <c r="B6" s="3">
        <v>9653</v>
      </c>
      <c r="C6" s="22">
        <v>-3.2</v>
      </c>
      <c r="D6" s="23">
        <v>6.3</v>
      </c>
      <c r="E6" s="5">
        <v>6.5</v>
      </c>
      <c r="F6" s="23">
        <v>30.7</v>
      </c>
      <c r="G6" s="23">
        <v>28</v>
      </c>
      <c r="H6" s="18"/>
    </row>
    <row r="7" spans="1:9" ht="15" customHeight="1" x14ac:dyDescent="0.25">
      <c r="A7" s="21" t="s">
        <v>23</v>
      </c>
      <c r="B7" s="24">
        <v>4956</v>
      </c>
      <c r="C7" s="25">
        <v>10.9</v>
      </c>
      <c r="D7" s="23">
        <v>3.2</v>
      </c>
      <c r="E7" s="26">
        <v>2.6</v>
      </c>
      <c r="F7" s="23">
        <v>60.3</v>
      </c>
      <c r="G7" s="23">
        <v>57.3</v>
      </c>
    </row>
    <row r="8" spans="1:9" ht="15" customHeight="1" x14ac:dyDescent="0.25">
      <c r="A8" s="21" t="s">
        <v>71</v>
      </c>
      <c r="B8" s="3">
        <v>19082</v>
      </c>
      <c r="C8" s="22">
        <v>1.4</v>
      </c>
      <c r="D8" s="23">
        <v>12.4</v>
      </c>
      <c r="E8" s="5">
        <v>11</v>
      </c>
      <c r="F8" s="23">
        <v>18.5</v>
      </c>
      <c r="G8" s="23">
        <v>18.8</v>
      </c>
      <c r="I8" s="13"/>
    </row>
    <row r="9" spans="1:9" ht="15" customHeight="1" x14ac:dyDescent="0.25">
      <c r="A9" s="21" t="s">
        <v>24</v>
      </c>
      <c r="B9" s="24">
        <v>34110</v>
      </c>
      <c r="C9" s="25">
        <v>13</v>
      </c>
      <c r="D9" s="23">
        <v>22.1</v>
      </c>
      <c r="E9" s="26">
        <v>19</v>
      </c>
      <c r="F9" s="23">
        <v>30.6</v>
      </c>
      <c r="G9" s="23">
        <v>31.3</v>
      </c>
    </row>
    <row r="10" spans="1:9" ht="15" customHeight="1" x14ac:dyDescent="0.25">
      <c r="A10" s="21" t="s">
        <v>25</v>
      </c>
      <c r="B10" s="3">
        <v>17300</v>
      </c>
      <c r="C10" s="22">
        <v>4.3</v>
      </c>
      <c r="D10" s="23">
        <v>11.2</v>
      </c>
      <c r="E10" s="5">
        <v>9.6</v>
      </c>
      <c r="F10" s="23">
        <v>17.2</v>
      </c>
      <c r="G10" s="23">
        <v>16.3</v>
      </c>
    </row>
    <row r="11" spans="1:9" ht="15" customHeight="1" x14ac:dyDescent="0.25">
      <c r="A11" s="21" t="s">
        <v>26</v>
      </c>
      <c r="B11" s="24">
        <v>28070</v>
      </c>
      <c r="C11" s="25">
        <v>-7</v>
      </c>
      <c r="D11" s="23">
        <v>18.2</v>
      </c>
      <c r="E11" s="26">
        <v>22.3</v>
      </c>
      <c r="F11" s="23">
        <v>22.8</v>
      </c>
      <c r="G11" s="23">
        <v>20.8</v>
      </c>
    </row>
    <row r="12" spans="1:9" ht="15" customHeight="1" x14ac:dyDescent="0.25">
      <c r="A12" s="2" t="s">
        <v>27</v>
      </c>
      <c r="B12" s="24">
        <v>14014</v>
      </c>
      <c r="C12" s="25">
        <v>2</v>
      </c>
      <c r="D12" s="23">
        <v>9.1</v>
      </c>
      <c r="E12" s="26">
        <v>9.6</v>
      </c>
      <c r="F12" s="23">
        <v>21.1</v>
      </c>
      <c r="G12" s="23">
        <v>20.100000000000001</v>
      </c>
    </row>
    <row r="13" spans="1:9" ht="15" customHeight="1" x14ac:dyDescent="0.25">
      <c r="A13" s="21" t="s">
        <v>28</v>
      </c>
      <c r="B13" s="24">
        <v>8923</v>
      </c>
      <c r="C13" s="25">
        <v>-1.2</v>
      </c>
      <c r="D13" s="23">
        <v>5.8</v>
      </c>
      <c r="E13" s="26">
        <v>7.1</v>
      </c>
      <c r="F13" s="23">
        <v>40.799999999999997</v>
      </c>
      <c r="G13" s="23">
        <v>37.799999999999997</v>
      </c>
    </row>
    <row r="14" spans="1:9" ht="15" customHeight="1" x14ac:dyDescent="0.25">
      <c r="A14" s="21" t="s">
        <v>29</v>
      </c>
      <c r="B14" s="24">
        <v>5345</v>
      </c>
      <c r="C14" s="25">
        <v>-0.2</v>
      </c>
      <c r="D14" s="23">
        <v>3.5</v>
      </c>
      <c r="E14" s="26">
        <v>3.5</v>
      </c>
      <c r="F14" s="23">
        <v>17.2</v>
      </c>
      <c r="G14" s="23">
        <v>14.2</v>
      </c>
    </row>
    <row r="15" spans="1:9" ht="15" customHeight="1" x14ac:dyDescent="0.25">
      <c r="A15" s="21" t="s">
        <v>30</v>
      </c>
      <c r="B15" s="24">
        <v>1675</v>
      </c>
      <c r="C15" s="25">
        <v>-15.7</v>
      </c>
      <c r="D15" s="23">
        <v>1.1000000000000001</v>
      </c>
      <c r="E15" s="26">
        <v>1.5</v>
      </c>
      <c r="F15" s="23">
        <v>49.7</v>
      </c>
      <c r="G15" s="23">
        <v>29.9</v>
      </c>
    </row>
    <row r="16" spans="1:9" x14ac:dyDescent="0.25">
      <c r="A16" s="27" t="s">
        <v>10</v>
      </c>
      <c r="B16" s="28">
        <v>154343</v>
      </c>
      <c r="C16" s="29">
        <v>2.5</v>
      </c>
      <c r="D16" s="10">
        <v>99.999999999999986</v>
      </c>
      <c r="E16" s="10">
        <v>100</v>
      </c>
      <c r="F16" s="10">
        <v>28.7</v>
      </c>
      <c r="G16" s="10">
        <v>27.4</v>
      </c>
    </row>
    <row r="18" spans="1:1" x14ac:dyDescent="0.25">
      <c r="A18" s="14" t="s">
        <v>127</v>
      </c>
    </row>
  </sheetData>
  <mergeCells count="5">
    <mergeCell ref="A3:A4"/>
    <mergeCell ref="B3:B4"/>
    <mergeCell ref="C3:C4"/>
    <mergeCell ref="D3:E3"/>
    <mergeCell ref="F3:G3"/>
  </mergeCells>
  <hyperlinks>
    <hyperlink ref="A2" location="Sommaire!A1" display="Retour au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sqref="A1:J1"/>
    </sheetView>
  </sheetViews>
  <sheetFormatPr baseColWidth="10" defaultRowHeight="15" x14ac:dyDescent="0.25"/>
  <cols>
    <col min="2" max="3" width="5.7109375" bestFit="1" customWidth="1"/>
    <col min="4" max="4" width="4.85546875" customWidth="1"/>
    <col min="5" max="5" width="5" customWidth="1"/>
    <col min="6" max="7" width="5.7109375" bestFit="1" customWidth="1"/>
    <col min="8" max="8" width="5.42578125" customWidth="1"/>
    <col min="9" max="9" width="5.7109375" bestFit="1" customWidth="1"/>
    <col min="10" max="10" width="13.7109375" customWidth="1"/>
  </cols>
  <sheetData>
    <row r="1" spans="1:10" x14ac:dyDescent="0.25">
      <c r="A1" s="69" t="s">
        <v>130</v>
      </c>
      <c r="B1" s="69"/>
      <c r="C1" s="69"/>
      <c r="D1" s="69"/>
      <c r="E1" s="69"/>
      <c r="F1" s="69"/>
      <c r="G1" s="69"/>
      <c r="H1" s="69"/>
      <c r="I1" s="69"/>
      <c r="J1" s="69"/>
    </row>
    <row r="2" spans="1:10" x14ac:dyDescent="0.25">
      <c r="A2" s="64" t="s">
        <v>128</v>
      </c>
    </row>
    <row r="3" spans="1:10" ht="33.75" customHeight="1" x14ac:dyDescent="0.25">
      <c r="A3" s="58" t="s">
        <v>32</v>
      </c>
      <c r="B3" s="56" t="s">
        <v>5</v>
      </c>
      <c r="C3" s="57"/>
      <c r="D3" s="56" t="s">
        <v>8</v>
      </c>
      <c r="E3" s="57"/>
      <c r="F3" s="56" t="s">
        <v>38</v>
      </c>
      <c r="G3" s="59"/>
      <c r="H3" s="56" t="s">
        <v>10</v>
      </c>
      <c r="I3" s="59"/>
      <c r="J3" s="20"/>
    </row>
    <row r="4" spans="1:10" ht="31.5" customHeight="1" x14ac:dyDescent="0.25">
      <c r="A4" s="58"/>
      <c r="B4" s="15" t="s">
        <v>1</v>
      </c>
      <c r="C4" s="1" t="s">
        <v>13</v>
      </c>
      <c r="D4" s="15" t="s">
        <v>1</v>
      </c>
      <c r="E4" s="1" t="s">
        <v>13</v>
      </c>
      <c r="F4" s="15" t="s">
        <v>1</v>
      </c>
      <c r="G4" s="1" t="s">
        <v>13</v>
      </c>
      <c r="H4" s="15" t="s">
        <v>1</v>
      </c>
      <c r="I4" s="1" t="s">
        <v>13</v>
      </c>
      <c r="J4" s="20"/>
    </row>
    <row r="5" spans="1:10" x14ac:dyDescent="0.25">
      <c r="A5" s="21" t="s">
        <v>33</v>
      </c>
      <c r="B5" s="4">
        <v>33.07</v>
      </c>
      <c r="C5" s="4">
        <v>38.32</v>
      </c>
      <c r="D5" s="4">
        <v>67.11</v>
      </c>
      <c r="E5" s="4">
        <v>72.349999999999994</v>
      </c>
      <c r="F5" s="4">
        <v>25.09</v>
      </c>
      <c r="G5" s="4">
        <v>29.71</v>
      </c>
      <c r="H5" s="4">
        <v>34.57</v>
      </c>
      <c r="I5" s="4">
        <v>40.76</v>
      </c>
      <c r="J5" s="18"/>
    </row>
    <row r="6" spans="1:10" x14ac:dyDescent="0.25">
      <c r="A6" s="21" t="s">
        <v>34</v>
      </c>
      <c r="B6" s="4">
        <v>24.1</v>
      </c>
      <c r="C6" s="4">
        <v>20.43</v>
      </c>
      <c r="D6" s="4">
        <v>8.1199999999999992</v>
      </c>
      <c r="E6" s="4">
        <v>4.26</v>
      </c>
      <c r="F6" s="4">
        <v>44.6</v>
      </c>
      <c r="G6" s="4">
        <v>36.94</v>
      </c>
      <c r="H6" s="4">
        <v>28.8</v>
      </c>
      <c r="I6" s="4">
        <v>22.76</v>
      </c>
      <c r="J6" s="18"/>
    </row>
    <row r="7" spans="1:10" x14ac:dyDescent="0.25">
      <c r="A7" s="21" t="s">
        <v>35</v>
      </c>
      <c r="B7" s="4">
        <v>21.51</v>
      </c>
      <c r="C7" s="4">
        <v>20.149999999999999</v>
      </c>
      <c r="D7" s="4">
        <v>10.82</v>
      </c>
      <c r="E7" s="4">
        <v>9.98</v>
      </c>
      <c r="F7" s="4">
        <v>16.8</v>
      </c>
      <c r="G7" s="4">
        <v>16.16</v>
      </c>
      <c r="H7" s="4">
        <v>18.71</v>
      </c>
      <c r="I7" s="4">
        <v>17.579999999999998</v>
      </c>
      <c r="J7" s="18"/>
    </row>
    <row r="8" spans="1:10" x14ac:dyDescent="0.25">
      <c r="A8" s="21" t="s">
        <v>36</v>
      </c>
      <c r="B8" s="4">
        <v>10.47</v>
      </c>
      <c r="C8" s="4">
        <v>10.47</v>
      </c>
      <c r="D8" s="4">
        <v>5.57</v>
      </c>
      <c r="E8" s="4">
        <v>4.38</v>
      </c>
      <c r="F8" s="4">
        <v>2.5</v>
      </c>
      <c r="G8" s="4">
        <v>2.85</v>
      </c>
      <c r="H8" s="4">
        <v>7.51</v>
      </c>
      <c r="I8" s="4">
        <v>7.47</v>
      </c>
      <c r="J8" s="18"/>
    </row>
    <row r="9" spans="1:10" x14ac:dyDescent="0.25">
      <c r="A9" s="2" t="s">
        <v>37</v>
      </c>
      <c r="B9" s="4">
        <v>10.49</v>
      </c>
      <c r="C9" s="4">
        <v>10.62</v>
      </c>
      <c r="D9" s="4">
        <v>8.3699999999999992</v>
      </c>
      <c r="E9" s="4">
        <v>9.0299999999999994</v>
      </c>
      <c r="F9" s="4">
        <v>11.01</v>
      </c>
      <c r="G9" s="4">
        <v>14.33</v>
      </c>
      <c r="H9" s="4">
        <v>10.41</v>
      </c>
      <c r="I9" s="4">
        <v>11.44</v>
      </c>
      <c r="J9" s="18"/>
    </row>
    <row r="10" spans="1:10" x14ac:dyDescent="0.25">
      <c r="A10" s="27" t="s">
        <v>10</v>
      </c>
      <c r="B10" s="17">
        <v>100</v>
      </c>
      <c r="C10" s="10">
        <v>100.00999999999999</v>
      </c>
      <c r="D10" s="10">
        <v>100</v>
      </c>
      <c r="E10" s="10">
        <v>99.99</v>
      </c>
      <c r="F10" s="10">
        <v>100</v>
      </c>
      <c r="G10" s="10">
        <v>100</v>
      </c>
      <c r="H10" s="10">
        <v>99.999999999999986</v>
      </c>
      <c r="I10" s="10">
        <v>100</v>
      </c>
    </row>
    <row r="11" spans="1:10" x14ac:dyDescent="0.25">
      <c r="A11" s="27" t="s">
        <v>3</v>
      </c>
      <c r="B11" s="28">
        <v>25923</v>
      </c>
      <c r="C11" s="9">
        <v>22817</v>
      </c>
      <c r="D11" s="9">
        <v>5580</v>
      </c>
      <c r="E11" s="9">
        <v>5639</v>
      </c>
      <c r="F11" s="9">
        <v>15035</v>
      </c>
      <c r="G11" s="9">
        <v>11107</v>
      </c>
      <c r="H11" s="9">
        <v>46538</v>
      </c>
      <c r="I11" s="9">
        <v>39563</v>
      </c>
    </row>
    <row r="13" spans="1:10" x14ac:dyDescent="0.25">
      <c r="A13" s="14" t="s">
        <v>127</v>
      </c>
    </row>
  </sheetData>
  <mergeCells count="6">
    <mergeCell ref="A1:J1"/>
    <mergeCell ref="A3:A4"/>
    <mergeCell ref="B3:C3"/>
    <mergeCell ref="D3:E3"/>
    <mergeCell ref="F3:G3"/>
    <mergeCell ref="H3:I3"/>
  </mergeCells>
  <hyperlinks>
    <hyperlink ref="A2" location="Sommaire!A1" display="Retour au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workbookViewId="0"/>
  </sheetViews>
  <sheetFormatPr baseColWidth="10" defaultRowHeight="15" x14ac:dyDescent="0.25"/>
  <cols>
    <col min="1" max="1" width="38.140625" customWidth="1"/>
    <col min="2" max="2" width="8" customWidth="1"/>
    <col min="3" max="3" width="5.28515625" customWidth="1"/>
    <col min="4" max="4" width="6.140625" customWidth="1"/>
  </cols>
  <sheetData>
    <row r="1" spans="1:4" x14ac:dyDescent="0.25">
      <c r="A1" s="68" t="s">
        <v>40</v>
      </c>
    </row>
    <row r="2" spans="1:4" x14ac:dyDescent="0.25">
      <c r="A2" s="64" t="s">
        <v>128</v>
      </c>
    </row>
    <row r="3" spans="1:4" x14ac:dyDescent="0.25">
      <c r="A3" s="60" t="s">
        <v>41</v>
      </c>
      <c r="B3" s="55" t="s">
        <v>42</v>
      </c>
      <c r="C3" s="59" t="s">
        <v>4</v>
      </c>
      <c r="D3" s="57"/>
    </row>
    <row r="4" spans="1:4" ht="28.5" customHeight="1" x14ac:dyDescent="0.25">
      <c r="A4" s="60"/>
      <c r="B4" s="55"/>
      <c r="C4" s="1" t="s">
        <v>1</v>
      </c>
      <c r="D4" s="1" t="s">
        <v>13</v>
      </c>
    </row>
    <row r="5" spans="1:4" x14ac:dyDescent="0.25">
      <c r="A5" s="31" t="s">
        <v>43</v>
      </c>
      <c r="B5" s="32">
        <v>3169</v>
      </c>
      <c r="C5" s="33">
        <v>2.1</v>
      </c>
      <c r="D5" s="33">
        <v>2.5</v>
      </c>
    </row>
    <row r="6" spans="1:4" x14ac:dyDescent="0.25">
      <c r="A6" s="34" t="s">
        <v>44</v>
      </c>
      <c r="B6" s="35">
        <v>13071</v>
      </c>
      <c r="C6" s="33">
        <v>8.5</v>
      </c>
      <c r="D6" s="33">
        <v>9</v>
      </c>
    </row>
    <row r="7" spans="1:4" x14ac:dyDescent="0.25">
      <c r="A7" s="31" t="s">
        <v>45</v>
      </c>
      <c r="B7" s="32">
        <v>72005</v>
      </c>
      <c r="C7" s="33">
        <v>46.7</v>
      </c>
      <c r="D7" s="33">
        <v>46.5</v>
      </c>
    </row>
    <row r="8" spans="1:4" x14ac:dyDescent="0.25">
      <c r="A8" s="34" t="s">
        <v>46</v>
      </c>
      <c r="B8" s="35">
        <v>16934</v>
      </c>
      <c r="C8" s="33">
        <v>11</v>
      </c>
      <c r="D8" s="33">
        <v>11.2</v>
      </c>
    </row>
    <row r="9" spans="1:4" x14ac:dyDescent="0.25">
      <c r="A9" s="31" t="s">
        <v>47</v>
      </c>
      <c r="B9" s="32">
        <v>14573</v>
      </c>
      <c r="C9" s="33">
        <v>9.4</v>
      </c>
      <c r="D9" s="33">
        <v>7.6137935420276959</v>
      </c>
    </row>
    <row r="10" spans="1:4" x14ac:dyDescent="0.25">
      <c r="A10" s="34" t="s">
        <v>48</v>
      </c>
      <c r="B10" s="35">
        <v>8009</v>
      </c>
      <c r="C10" s="33">
        <v>5.2</v>
      </c>
      <c r="D10" s="33">
        <v>5.746514253008792</v>
      </c>
    </row>
    <row r="11" spans="1:4" x14ac:dyDescent="0.25">
      <c r="A11" s="34" t="s">
        <v>49</v>
      </c>
      <c r="B11" s="35">
        <v>12389</v>
      </c>
      <c r="C11" s="33">
        <v>8</v>
      </c>
      <c r="D11" s="33">
        <v>8.3324059206028718</v>
      </c>
    </row>
    <row r="12" spans="1:4" x14ac:dyDescent="0.25">
      <c r="A12" s="34" t="s">
        <v>50</v>
      </c>
      <c r="B12" s="35">
        <v>14193</v>
      </c>
      <c r="C12" s="33">
        <v>9.1999999999999993</v>
      </c>
      <c r="D12" s="33">
        <v>9.8920491581742152</v>
      </c>
    </row>
    <row r="13" spans="1:4" x14ac:dyDescent="0.25">
      <c r="A13" s="27" t="s">
        <v>10</v>
      </c>
      <c r="B13" s="28">
        <v>154343</v>
      </c>
      <c r="C13" s="10">
        <v>100</v>
      </c>
      <c r="D13" s="10">
        <v>99.999999999999986</v>
      </c>
    </row>
    <row r="15" spans="1:4" x14ac:dyDescent="0.25">
      <c r="A15" s="14" t="s">
        <v>127</v>
      </c>
      <c r="B15" s="13"/>
      <c r="C15" s="18"/>
    </row>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sheetData>
  <mergeCells count="3">
    <mergeCell ref="A3:A4"/>
    <mergeCell ref="B3:B4"/>
    <mergeCell ref="C3:D3"/>
  </mergeCells>
  <hyperlinks>
    <hyperlink ref="A2" location="Sommaire!A1" display="Retour au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sqref="A1:M1"/>
    </sheetView>
  </sheetViews>
  <sheetFormatPr baseColWidth="10" defaultRowHeight="15" x14ac:dyDescent="0.25"/>
  <sheetData>
    <row r="1" spans="1:13" x14ac:dyDescent="0.25">
      <c r="A1" s="66" t="s">
        <v>72</v>
      </c>
      <c r="B1" s="66"/>
      <c r="C1" s="66"/>
      <c r="D1" s="66"/>
      <c r="E1" s="66"/>
      <c r="F1" s="66"/>
      <c r="G1" s="66"/>
      <c r="H1" s="66"/>
      <c r="I1" s="66"/>
      <c r="J1" s="66"/>
      <c r="K1" s="66"/>
      <c r="L1" s="66"/>
      <c r="M1" s="66"/>
    </row>
    <row r="2" spans="1:13" x14ac:dyDescent="0.25">
      <c r="A2" s="64" t="s">
        <v>128</v>
      </c>
    </row>
    <row r="3" spans="1:13" x14ac:dyDescent="0.25">
      <c r="A3" s="58" t="s">
        <v>32</v>
      </c>
      <c r="B3" s="56" t="s">
        <v>73</v>
      </c>
      <c r="C3" s="59"/>
      <c r="D3" s="59"/>
      <c r="E3" s="59"/>
      <c r="F3" s="59"/>
      <c r="G3" s="57"/>
      <c r="H3" s="56" t="s">
        <v>74</v>
      </c>
      <c r="I3" s="59"/>
      <c r="J3" s="59"/>
      <c r="K3" s="59"/>
      <c r="L3" s="59"/>
      <c r="M3" s="57"/>
    </row>
    <row r="4" spans="1:13" ht="30" customHeight="1" x14ac:dyDescent="0.25">
      <c r="A4" s="58"/>
      <c r="B4" s="56" t="s">
        <v>5</v>
      </c>
      <c r="C4" s="57"/>
      <c r="D4" s="56" t="s">
        <v>8</v>
      </c>
      <c r="E4" s="57"/>
      <c r="F4" s="56" t="s">
        <v>38</v>
      </c>
      <c r="G4" s="57"/>
      <c r="H4" s="56" t="s">
        <v>75</v>
      </c>
      <c r="I4" s="57"/>
      <c r="J4" s="56" t="s">
        <v>76</v>
      </c>
      <c r="K4" s="57"/>
      <c r="L4" s="56" t="s">
        <v>77</v>
      </c>
      <c r="M4" s="57"/>
    </row>
    <row r="5" spans="1:13" x14ac:dyDescent="0.25">
      <c r="A5" s="58"/>
      <c r="B5" s="36" t="s">
        <v>1</v>
      </c>
      <c r="C5" s="37" t="s">
        <v>13</v>
      </c>
      <c r="D5" s="36" t="s">
        <v>1</v>
      </c>
      <c r="E5" s="37" t="s">
        <v>13</v>
      </c>
      <c r="F5" s="36" t="s">
        <v>1</v>
      </c>
      <c r="G5" s="37" t="s">
        <v>13</v>
      </c>
      <c r="H5" s="36" t="s">
        <v>1</v>
      </c>
      <c r="I5" s="37" t="s">
        <v>13</v>
      </c>
      <c r="J5" s="36" t="s">
        <v>1</v>
      </c>
      <c r="K5" s="37" t="s">
        <v>13</v>
      </c>
      <c r="L5" s="36" t="s">
        <v>78</v>
      </c>
      <c r="M5" s="37" t="s">
        <v>13</v>
      </c>
    </row>
    <row r="6" spans="1:13" x14ac:dyDescent="0.25">
      <c r="A6" s="21" t="s">
        <v>33</v>
      </c>
      <c r="B6" s="4">
        <v>53.28</v>
      </c>
      <c r="C6" s="4">
        <v>54.23</v>
      </c>
      <c r="D6" s="4">
        <v>23.28</v>
      </c>
      <c r="E6" s="4">
        <v>25.3</v>
      </c>
      <c r="F6" s="4">
        <v>23.44</v>
      </c>
      <c r="G6" s="4">
        <v>20.47</v>
      </c>
      <c r="H6" s="4">
        <v>89.71</v>
      </c>
      <c r="I6" s="4">
        <v>91.63</v>
      </c>
      <c r="J6" s="4">
        <v>5.64</v>
      </c>
      <c r="K6" s="23">
        <v>5.15</v>
      </c>
      <c r="L6" s="4">
        <v>4.6399999999999997</v>
      </c>
      <c r="M6" s="4">
        <v>3.23</v>
      </c>
    </row>
    <row r="7" spans="1:13" x14ac:dyDescent="0.25">
      <c r="A7" s="21" t="s">
        <v>34</v>
      </c>
      <c r="B7" s="4">
        <v>46.6</v>
      </c>
      <c r="C7" s="4">
        <v>51.77</v>
      </c>
      <c r="D7" s="4">
        <v>3.38</v>
      </c>
      <c r="E7" s="4">
        <v>2.67</v>
      </c>
      <c r="F7" s="4">
        <v>50.02</v>
      </c>
      <c r="G7" s="4">
        <v>45.56</v>
      </c>
      <c r="H7" s="4">
        <v>92.57</v>
      </c>
      <c r="I7" s="4">
        <v>92.18</v>
      </c>
      <c r="J7" s="4">
        <v>2.82</v>
      </c>
      <c r="K7" s="23">
        <v>2.83</v>
      </c>
      <c r="L7" s="4">
        <v>4.6100000000000003</v>
      </c>
      <c r="M7" s="4">
        <v>4.99</v>
      </c>
    </row>
    <row r="8" spans="1:13" x14ac:dyDescent="0.25">
      <c r="A8" s="21" t="s">
        <v>35</v>
      </c>
      <c r="B8" s="4">
        <v>64.05</v>
      </c>
      <c r="C8" s="4">
        <v>66.099999999999994</v>
      </c>
      <c r="D8" s="4">
        <v>6.94</v>
      </c>
      <c r="E8" s="4">
        <v>8.09</v>
      </c>
      <c r="F8" s="4">
        <v>29.01</v>
      </c>
      <c r="G8" s="4">
        <v>25.81</v>
      </c>
      <c r="H8" s="4">
        <v>77</v>
      </c>
      <c r="I8" s="4">
        <v>77.430000000000007</v>
      </c>
      <c r="J8" s="4">
        <v>14.06</v>
      </c>
      <c r="K8" s="23">
        <v>13.46</v>
      </c>
      <c r="L8" s="4">
        <v>8.94</v>
      </c>
      <c r="M8" s="4">
        <v>9.1199999999999992</v>
      </c>
    </row>
    <row r="9" spans="1:13" x14ac:dyDescent="0.25">
      <c r="A9" s="21" t="s">
        <v>36</v>
      </c>
      <c r="B9" s="4">
        <v>80.34</v>
      </c>
      <c r="C9" s="4">
        <v>80.91</v>
      </c>
      <c r="D9" s="4">
        <v>8.9</v>
      </c>
      <c r="E9" s="4">
        <v>8.36</v>
      </c>
      <c r="F9" s="4">
        <v>10.76</v>
      </c>
      <c r="G9" s="4">
        <v>10.73</v>
      </c>
      <c r="H9" s="4">
        <v>83.78</v>
      </c>
      <c r="I9" s="4">
        <v>84.6</v>
      </c>
      <c r="J9" s="4">
        <v>5.38</v>
      </c>
      <c r="K9" s="23">
        <v>5.62</v>
      </c>
      <c r="L9" s="4">
        <v>10.84</v>
      </c>
      <c r="M9" s="4">
        <v>9.7799999999999994</v>
      </c>
    </row>
    <row r="11" spans="1:13" ht="22.5" customHeight="1" x14ac:dyDescent="0.25">
      <c r="A11" s="61" t="s">
        <v>79</v>
      </c>
      <c r="B11" s="61"/>
      <c r="C11" s="61"/>
      <c r="D11" s="61"/>
      <c r="E11" s="61"/>
      <c r="F11" s="61"/>
      <c r="G11" s="61"/>
      <c r="H11" s="61"/>
      <c r="I11" s="61"/>
      <c r="J11" s="61"/>
      <c r="K11" s="61"/>
      <c r="L11" s="61"/>
    </row>
    <row r="12" spans="1:13" x14ac:dyDescent="0.25">
      <c r="A12" s="14" t="s">
        <v>127</v>
      </c>
      <c r="I12" s="18"/>
    </row>
    <row r="14" spans="1:13" x14ac:dyDescent="0.25">
      <c r="C14" s="18"/>
      <c r="D14" s="18"/>
      <c r="F14" s="18"/>
      <c r="G14" s="18"/>
    </row>
    <row r="15" spans="1:13" x14ac:dyDescent="0.25">
      <c r="C15" s="18"/>
      <c r="D15" s="18"/>
      <c r="F15" s="18"/>
      <c r="G15" s="18"/>
    </row>
    <row r="16" spans="1:13" x14ac:dyDescent="0.25">
      <c r="C16" s="18"/>
      <c r="D16" s="18"/>
      <c r="F16" s="18"/>
      <c r="G16" s="18"/>
    </row>
    <row r="17" spans="3:7" x14ac:dyDescent="0.25">
      <c r="C17" s="18"/>
      <c r="D17" s="18"/>
      <c r="F17" s="18"/>
      <c r="G17" s="18"/>
    </row>
  </sheetData>
  <mergeCells count="11">
    <mergeCell ref="A11:L11"/>
    <mergeCell ref="A1:M1"/>
    <mergeCell ref="A3:A5"/>
    <mergeCell ref="B3:G3"/>
    <mergeCell ref="H3:M3"/>
    <mergeCell ref="B4:C4"/>
    <mergeCell ref="D4:E4"/>
    <mergeCell ref="F4:G4"/>
    <mergeCell ref="H4:I4"/>
    <mergeCell ref="J4:K4"/>
    <mergeCell ref="L4:M4"/>
  </mergeCells>
  <hyperlinks>
    <hyperlink ref="A2" location="Sommaire!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RowHeight="15" x14ac:dyDescent="0.25"/>
  <sheetData>
    <row r="1" spans="1:12" x14ac:dyDescent="0.25">
      <c r="A1" s="68" t="s">
        <v>80</v>
      </c>
    </row>
    <row r="2" spans="1:12" x14ac:dyDescent="0.25">
      <c r="A2" s="64" t="s">
        <v>128</v>
      </c>
    </row>
    <row r="3" spans="1:12" x14ac:dyDescent="0.25">
      <c r="A3" s="58" t="s">
        <v>32</v>
      </c>
      <c r="B3" s="56" t="s">
        <v>81</v>
      </c>
      <c r="C3" s="59"/>
      <c r="D3" s="59"/>
      <c r="E3" s="59"/>
      <c r="F3" s="59"/>
      <c r="G3" s="59"/>
    </row>
    <row r="4" spans="1:12" x14ac:dyDescent="0.25">
      <c r="A4" s="58"/>
      <c r="B4" s="56" t="s">
        <v>124</v>
      </c>
      <c r="C4" s="59"/>
      <c r="D4" s="56" t="s">
        <v>82</v>
      </c>
      <c r="E4" s="59"/>
      <c r="F4" s="56" t="s">
        <v>83</v>
      </c>
      <c r="G4" s="59"/>
    </row>
    <row r="5" spans="1:12" x14ac:dyDescent="0.25">
      <c r="A5" s="58"/>
      <c r="B5" s="56"/>
      <c r="C5" s="59"/>
      <c r="D5" s="56"/>
      <c r="E5" s="59"/>
      <c r="F5" s="56"/>
      <c r="G5" s="59"/>
    </row>
    <row r="6" spans="1:12" x14ac:dyDescent="0.25">
      <c r="A6" s="58"/>
      <c r="B6" s="36" t="s">
        <v>1</v>
      </c>
      <c r="C6" s="37" t="s">
        <v>13</v>
      </c>
      <c r="D6" s="36" t="s">
        <v>1</v>
      </c>
      <c r="E6" s="37" t="s">
        <v>13</v>
      </c>
      <c r="F6" s="36" t="s">
        <v>1</v>
      </c>
      <c r="G6" s="37" t="s">
        <v>13</v>
      </c>
    </row>
    <row r="7" spans="1:12" x14ac:dyDescent="0.25">
      <c r="A7" s="21" t="s">
        <v>33</v>
      </c>
      <c r="B7" s="4">
        <v>52.93</v>
      </c>
      <c r="C7" s="4">
        <v>52.23</v>
      </c>
      <c r="D7" s="4">
        <v>29.01</v>
      </c>
      <c r="E7" s="4">
        <v>27.57</v>
      </c>
      <c r="F7" s="4">
        <v>3.79</v>
      </c>
      <c r="G7" s="4">
        <v>2.4300000000000002</v>
      </c>
    </row>
    <row r="8" spans="1:12" x14ac:dyDescent="0.25">
      <c r="A8" s="21" t="s">
        <v>34</v>
      </c>
      <c r="B8" s="4">
        <v>52.51</v>
      </c>
      <c r="C8" s="4">
        <v>52.08</v>
      </c>
      <c r="D8" s="4">
        <v>32.840000000000003</v>
      </c>
      <c r="E8" s="4">
        <v>29.63</v>
      </c>
      <c r="F8" s="4">
        <v>4.3600000000000003</v>
      </c>
      <c r="G8" s="4">
        <v>1.9</v>
      </c>
    </row>
    <row r="9" spans="1:12" x14ac:dyDescent="0.25">
      <c r="A9" s="21" t="s">
        <v>35</v>
      </c>
      <c r="B9" s="4">
        <v>36.619999999999997</v>
      </c>
      <c r="C9" s="4">
        <v>34.32</v>
      </c>
      <c r="D9" s="4">
        <v>21.93</v>
      </c>
      <c r="E9" s="4">
        <v>20.46</v>
      </c>
      <c r="F9" s="4">
        <v>59.34</v>
      </c>
      <c r="G9" s="4">
        <v>46.51</v>
      </c>
    </row>
    <row r="10" spans="1:12" x14ac:dyDescent="0.25">
      <c r="A10" s="21" t="s">
        <v>36</v>
      </c>
      <c r="B10" s="4">
        <v>42.4</v>
      </c>
      <c r="C10" s="4">
        <v>41.91</v>
      </c>
      <c r="D10" s="4">
        <v>35.020000000000003</v>
      </c>
      <c r="E10" s="4">
        <v>33.92</v>
      </c>
      <c r="F10" s="4">
        <v>21.8</v>
      </c>
      <c r="G10" s="4">
        <v>18.38</v>
      </c>
    </row>
    <row r="12" spans="1:12" x14ac:dyDescent="0.25">
      <c r="A12" s="62" t="s">
        <v>125</v>
      </c>
      <c r="B12" s="62"/>
      <c r="C12" s="62"/>
      <c r="D12" s="62"/>
      <c r="E12" s="62"/>
      <c r="F12" s="62"/>
      <c r="G12" s="62"/>
      <c r="H12" s="62"/>
      <c r="I12" s="62"/>
      <c r="J12" s="62"/>
      <c r="K12" s="62"/>
      <c r="L12" s="62"/>
    </row>
    <row r="13" spans="1:12" x14ac:dyDescent="0.25">
      <c r="A13" s="14" t="s">
        <v>127</v>
      </c>
    </row>
  </sheetData>
  <mergeCells count="6">
    <mergeCell ref="A12:L12"/>
    <mergeCell ref="A3:A6"/>
    <mergeCell ref="B3:G3"/>
    <mergeCell ref="B4:C5"/>
    <mergeCell ref="D4:E5"/>
    <mergeCell ref="F4:G5"/>
  </mergeCells>
  <hyperlinks>
    <hyperlink ref="A2" location="Sommaire!A1" display="Retour au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C21" sqref="C21"/>
    </sheetView>
  </sheetViews>
  <sheetFormatPr baseColWidth="10" defaultRowHeight="15" x14ac:dyDescent="0.25"/>
  <cols>
    <col min="1" max="1" width="39.140625" bestFit="1" customWidth="1"/>
  </cols>
  <sheetData>
    <row r="1" spans="1:9" ht="29.25" customHeight="1" x14ac:dyDescent="0.25">
      <c r="A1" s="67" t="s">
        <v>84</v>
      </c>
      <c r="B1" s="67"/>
      <c r="C1" s="67"/>
      <c r="D1" s="67"/>
      <c r="E1" s="67"/>
      <c r="F1" s="67"/>
      <c r="G1" s="67"/>
      <c r="H1" s="67"/>
      <c r="I1" s="67"/>
    </row>
    <row r="2" spans="1:9" x14ac:dyDescent="0.25">
      <c r="A2" s="64" t="s">
        <v>128</v>
      </c>
    </row>
    <row r="3" spans="1:9" x14ac:dyDescent="0.25">
      <c r="A3" s="57" t="s">
        <v>85</v>
      </c>
      <c r="B3" s="56" t="s">
        <v>33</v>
      </c>
      <c r="C3" s="57"/>
      <c r="D3" s="56" t="s">
        <v>34</v>
      </c>
      <c r="E3" s="57"/>
      <c r="F3" s="56" t="s">
        <v>35</v>
      </c>
      <c r="G3" s="57"/>
      <c r="H3" s="56" t="s">
        <v>36</v>
      </c>
      <c r="I3" s="57"/>
    </row>
    <row r="4" spans="1:9" ht="30" customHeight="1" x14ac:dyDescent="0.25">
      <c r="A4" s="57"/>
      <c r="B4" s="36" t="s">
        <v>1</v>
      </c>
      <c r="C4" s="40" t="s">
        <v>13</v>
      </c>
      <c r="D4" s="36" t="s">
        <v>1</v>
      </c>
      <c r="E4" s="40" t="s">
        <v>13</v>
      </c>
      <c r="F4" s="36" t="s">
        <v>1</v>
      </c>
      <c r="G4" s="40" t="s">
        <v>13</v>
      </c>
      <c r="H4" s="36" t="s">
        <v>1</v>
      </c>
      <c r="I4" s="40" t="s">
        <v>13</v>
      </c>
    </row>
    <row r="5" spans="1:9" ht="15.75" customHeight="1" x14ac:dyDescent="0.25">
      <c r="A5" s="34" t="s">
        <v>43</v>
      </c>
      <c r="B5" s="4">
        <v>1.37</v>
      </c>
      <c r="C5" s="4">
        <v>1.89</v>
      </c>
      <c r="D5" s="4">
        <v>2.61</v>
      </c>
      <c r="E5" s="4">
        <v>3.6</v>
      </c>
      <c r="F5" s="4">
        <v>2.12</v>
      </c>
      <c r="G5" s="4">
        <v>2.86</v>
      </c>
      <c r="H5" s="4">
        <v>1.69</v>
      </c>
      <c r="I5" s="4">
        <v>2.37</v>
      </c>
    </row>
    <row r="6" spans="1:9" ht="15.75" customHeight="1" x14ac:dyDescent="0.25">
      <c r="A6" s="34" t="s">
        <v>44</v>
      </c>
      <c r="B6" s="4">
        <v>7.97</v>
      </c>
      <c r="C6" s="4">
        <v>8.4600000000000009</v>
      </c>
      <c r="D6" s="4">
        <v>8.68</v>
      </c>
      <c r="E6" s="4">
        <v>9.75</v>
      </c>
      <c r="F6" s="4">
        <v>8.24</v>
      </c>
      <c r="G6" s="4">
        <v>9.91</v>
      </c>
      <c r="H6" s="4">
        <v>7.9</v>
      </c>
      <c r="I6" s="4">
        <v>8.73</v>
      </c>
    </row>
    <row r="7" spans="1:9" ht="15.75" customHeight="1" x14ac:dyDescent="0.25">
      <c r="A7" s="34" t="s">
        <v>45</v>
      </c>
      <c r="B7" s="4">
        <v>52.93</v>
      </c>
      <c r="C7" s="4">
        <v>52.23</v>
      </c>
      <c r="D7" s="4">
        <v>52.51</v>
      </c>
      <c r="E7" s="4">
        <v>52.08</v>
      </c>
      <c r="F7" s="4">
        <v>36.619999999999997</v>
      </c>
      <c r="G7" s="4">
        <v>34.32</v>
      </c>
      <c r="H7" s="4">
        <v>42.4</v>
      </c>
      <c r="I7" s="4">
        <v>41.91</v>
      </c>
    </row>
    <row r="8" spans="1:9" ht="15.75" customHeight="1" x14ac:dyDescent="0.25">
      <c r="A8" s="34" t="s">
        <v>46</v>
      </c>
      <c r="B8" s="4">
        <v>10.220000000000001</v>
      </c>
      <c r="C8" s="4">
        <v>10.56</v>
      </c>
      <c r="D8" s="4">
        <v>10.44</v>
      </c>
      <c r="E8" s="4">
        <v>10.77</v>
      </c>
      <c r="F8" s="4">
        <v>13.86</v>
      </c>
      <c r="G8" s="4">
        <v>14.57</v>
      </c>
      <c r="H8" s="4">
        <v>12.02</v>
      </c>
      <c r="I8" s="4">
        <v>14.05</v>
      </c>
    </row>
    <row r="9" spans="1:9" ht="15.75" customHeight="1" x14ac:dyDescent="0.25">
      <c r="A9" s="34" t="s">
        <v>47</v>
      </c>
      <c r="B9" s="41">
        <v>9.26</v>
      </c>
      <c r="C9" s="41">
        <v>7.17</v>
      </c>
      <c r="D9" s="41">
        <v>8.1199999999999992</v>
      </c>
      <c r="E9" s="41">
        <v>7.38</v>
      </c>
      <c r="F9" s="41">
        <v>11.58</v>
      </c>
      <c r="G9" s="41">
        <v>9.7200000000000006</v>
      </c>
      <c r="H9" s="41">
        <v>12.33</v>
      </c>
      <c r="I9" s="41">
        <v>9.5500000000000007</v>
      </c>
    </row>
    <row r="10" spans="1:9" ht="15.75" customHeight="1" x14ac:dyDescent="0.25">
      <c r="A10" s="34" t="s">
        <v>48</v>
      </c>
      <c r="B10" s="4">
        <v>4.6100000000000003</v>
      </c>
      <c r="C10" s="4">
        <v>4.5999999999999996</v>
      </c>
      <c r="D10" s="4">
        <v>3.72</v>
      </c>
      <c r="E10" s="4">
        <v>4.6900000000000004</v>
      </c>
      <c r="F10" s="4">
        <v>8.68</v>
      </c>
      <c r="G10" s="4">
        <v>10.47</v>
      </c>
      <c r="H10" s="4">
        <v>6.98</v>
      </c>
      <c r="I10" s="4">
        <v>7.89</v>
      </c>
    </row>
    <row r="11" spans="1:9" ht="15.75" customHeight="1" x14ac:dyDescent="0.25">
      <c r="A11" s="34" t="s">
        <v>49</v>
      </c>
      <c r="B11" s="4">
        <v>7.02</v>
      </c>
      <c r="C11" s="4">
        <v>6.94</v>
      </c>
      <c r="D11" s="4">
        <v>5.09</v>
      </c>
      <c r="E11" s="4">
        <v>5.53</v>
      </c>
      <c r="F11" s="4">
        <v>7.97</v>
      </c>
      <c r="G11" s="4">
        <v>8.73</v>
      </c>
      <c r="H11" s="4">
        <v>9.64</v>
      </c>
      <c r="I11" s="4">
        <v>8.4</v>
      </c>
    </row>
    <row r="12" spans="1:9" x14ac:dyDescent="0.25">
      <c r="A12" s="34" t="s">
        <v>50</v>
      </c>
      <c r="B12" s="4">
        <v>6.61</v>
      </c>
      <c r="C12" s="4">
        <v>8.16</v>
      </c>
      <c r="D12" s="4">
        <v>8.85</v>
      </c>
      <c r="E12" s="4">
        <v>6.2</v>
      </c>
      <c r="F12" s="4">
        <v>10.92</v>
      </c>
      <c r="G12" s="4">
        <v>9.43</v>
      </c>
      <c r="H12" s="4">
        <v>7.04</v>
      </c>
      <c r="I12" s="4">
        <v>7.11</v>
      </c>
    </row>
    <row r="13" spans="1:9" x14ac:dyDescent="0.25">
      <c r="A13" s="27" t="s">
        <v>10</v>
      </c>
      <c r="B13" s="17">
        <v>99.990000000000009</v>
      </c>
      <c r="C13" s="42">
        <v>100.00000000000001</v>
      </c>
      <c r="D13" s="17">
        <v>99.99</v>
      </c>
      <c r="E13" s="17">
        <v>100</v>
      </c>
      <c r="F13" s="42">
        <v>100.00999999999999</v>
      </c>
      <c r="G13" s="17">
        <v>99.97999999999999</v>
      </c>
      <c r="H13" s="42">
        <v>100</v>
      </c>
      <c r="I13" s="17">
        <v>100.01</v>
      </c>
    </row>
    <row r="15" spans="1:9" x14ac:dyDescent="0.25">
      <c r="A15" s="14" t="s">
        <v>127</v>
      </c>
      <c r="B15" s="18"/>
      <c r="C15" s="18"/>
      <c r="D15" s="18"/>
      <c r="E15" s="18"/>
      <c r="F15" s="18"/>
      <c r="G15" s="18"/>
      <c r="H15" s="18"/>
      <c r="I15" s="18"/>
    </row>
  </sheetData>
  <mergeCells count="6">
    <mergeCell ref="A1:I1"/>
    <mergeCell ref="A3:A4"/>
    <mergeCell ref="B3:C3"/>
    <mergeCell ref="D3:E3"/>
    <mergeCell ref="F3:G3"/>
    <mergeCell ref="H3:I3"/>
  </mergeCells>
  <hyperlinks>
    <hyperlink ref="A2"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Tableau1</vt:lpstr>
      <vt:lpstr>Tableau2</vt:lpstr>
      <vt:lpstr>Tableau3</vt:lpstr>
      <vt:lpstr>Tableau4</vt:lpstr>
      <vt:lpstr>Tableau5</vt:lpstr>
      <vt:lpstr>Annexe1</vt:lpstr>
      <vt:lpstr>Annexe2</vt:lpstr>
      <vt:lpstr>Annexe3</vt:lpstr>
      <vt:lpstr>Annexe4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2021-06-02T20:20:24Z</dcterms:created>
  <dcterms:modified xsi:type="dcterms:W3CDTF">2021-06-06T07:04:56Z</dcterms:modified>
</cp:coreProperties>
</file>