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9210" windowHeight="6900"/>
  </bookViews>
  <sheets>
    <sheet name="Tableau 1" sheetId="1" r:id="rId1"/>
    <sheet name="Tableau 2" sheetId="4" r:id="rId2"/>
    <sheet name="Tableau 3" sheetId="5" r:id="rId3"/>
    <sheet name="Tableau 4" sheetId="12" r:id="rId4"/>
    <sheet name="Graphique bacheliers" sheetId="8" r:id="rId5"/>
    <sheet name="Données Graphique bach." sheetId="7" r:id="rId6"/>
    <sheet name="Graphique encadré" sheetId="9" r:id="rId7"/>
    <sheet name="Données Graphique encadré" sheetId="10" r:id="rId8"/>
  </sheets>
  <definedNames>
    <definedName name="_xlnm.Print_Area" localSheetId="4">'Graphique bacheliers'!$A$1:$M$31</definedName>
    <definedName name="_xlnm.Print_Area" localSheetId="6">'Graphique encadré'!$A$1:$L$33</definedName>
    <definedName name="_xlnm.Print_Area" localSheetId="0">'Tableau 1'!$A$1:$L$27</definedName>
    <definedName name="_xlnm.Print_Area" localSheetId="1">'Tableau 2'!$A$1:$I$68</definedName>
    <definedName name="_xlnm.Print_Area" localSheetId="2">'Tableau 3'!$A$1:$K$20</definedName>
    <definedName name="_xlnm.Print_Area" localSheetId="3">'Tableau 4'!$A$1:$F$30</definedName>
  </definedNames>
  <calcPr calcId="145621"/>
</workbook>
</file>

<file path=xl/calcChain.xml><?xml version="1.0" encoding="utf-8"?>
<calcChain xmlns="http://schemas.openxmlformats.org/spreadsheetml/2006/main">
  <c r="H19" i="5" l="1"/>
  <c r="H18" i="5"/>
  <c r="H17" i="5"/>
  <c r="H16" i="5"/>
  <c r="H15" i="5"/>
  <c r="H14" i="5"/>
  <c r="H13" i="5"/>
  <c r="H12" i="5"/>
  <c r="H11" i="5"/>
  <c r="H10" i="5"/>
  <c r="H9" i="5"/>
  <c r="H8" i="5"/>
  <c r="H7" i="5"/>
  <c r="H6" i="5"/>
  <c r="H22" i="1"/>
  <c r="H21" i="1"/>
  <c r="H20" i="1"/>
  <c r="H18" i="1"/>
  <c r="H17" i="1"/>
  <c r="H16" i="1"/>
  <c r="H15" i="1"/>
  <c r="H14" i="1"/>
  <c r="H13" i="1"/>
  <c r="H12" i="1"/>
  <c r="H11" i="1"/>
  <c r="H10" i="1"/>
  <c r="H9" i="1"/>
  <c r="H8" i="1"/>
  <c r="H7" i="1"/>
  <c r="J9" i="5" l="1"/>
  <c r="M6" i="8" l="1"/>
  <c r="E27" i="12" l="1"/>
  <c r="E26" i="12"/>
  <c r="E25" i="12"/>
  <c r="E24" i="12"/>
  <c r="E23" i="12"/>
  <c r="D27" i="12"/>
  <c r="D26" i="12"/>
  <c r="D25" i="12"/>
  <c r="D24" i="12"/>
  <c r="D23" i="12"/>
  <c r="C23" i="12"/>
  <c r="AE3" i="7" l="1"/>
  <c r="AD3" i="7"/>
  <c r="AD2" i="7" s="1"/>
  <c r="AC3" i="7"/>
  <c r="AC2" i="7" s="1"/>
  <c r="AB3" i="7"/>
  <c r="AB2" i="7" s="1"/>
  <c r="AA3" i="7"/>
  <c r="AA2" i="7" s="1"/>
  <c r="Z3" i="7"/>
  <c r="Z2" i="7" s="1"/>
  <c r="Y3" i="7"/>
  <c r="Y2" i="7" s="1"/>
  <c r="X3" i="7"/>
  <c r="X2" i="7" s="1"/>
  <c r="W3" i="7"/>
  <c r="W2" i="7" s="1"/>
  <c r="V3" i="7"/>
  <c r="V2" i="7" s="1"/>
  <c r="U3" i="7"/>
  <c r="U2" i="7" s="1"/>
  <c r="T3" i="7"/>
  <c r="T2" i="7" s="1"/>
  <c r="S3" i="7"/>
  <c r="S2" i="7" s="1"/>
  <c r="R3" i="7"/>
  <c r="R2" i="7" s="1"/>
  <c r="Q3" i="7"/>
  <c r="Q2" i="7" s="1"/>
  <c r="P3" i="7"/>
  <c r="P2" i="7" s="1"/>
  <c r="O3" i="7"/>
  <c r="O2" i="7" s="1"/>
  <c r="N3" i="7"/>
  <c r="N2" i="7" s="1"/>
  <c r="M3" i="7"/>
  <c r="M2" i="7" s="1"/>
  <c r="L3" i="7"/>
  <c r="L2" i="7" s="1"/>
  <c r="K3" i="7"/>
  <c r="K2" i="7" s="1"/>
  <c r="J3" i="7"/>
  <c r="J2" i="7" s="1"/>
  <c r="I3" i="7"/>
  <c r="I2" i="7" s="1"/>
  <c r="H3" i="7"/>
  <c r="H2" i="7" s="1"/>
  <c r="G3" i="7"/>
  <c r="G2" i="7" s="1"/>
  <c r="F3" i="7"/>
  <c r="F2" i="7" s="1"/>
  <c r="E3" i="7"/>
  <c r="E2" i="7" s="1"/>
  <c r="D3" i="7"/>
  <c r="D2" i="7" s="1"/>
  <c r="C3" i="7"/>
  <c r="C2" i="7" s="1"/>
  <c r="B3" i="7"/>
  <c r="B2" i="7" s="1"/>
  <c r="AE2" i="7" l="1"/>
  <c r="E28" i="12"/>
  <c r="J7" i="5"/>
  <c r="K7" i="5" s="1"/>
  <c r="J14" i="5"/>
  <c r="J11" i="5"/>
  <c r="K11" i="5" s="1"/>
  <c r="J10" i="5"/>
  <c r="K10" i="5" s="1"/>
  <c r="K9" i="5"/>
  <c r="J8" i="5"/>
  <c r="K6" i="5"/>
  <c r="G11" i="5"/>
  <c r="G10" i="5"/>
  <c r="G9" i="5"/>
  <c r="G8" i="5"/>
  <c r="G7" i="5"/>
  <c r="K8" i="5"/>
  <c r="E11" i="5"/>
  <c r="E10" i="5"/>
  <c r="E9" i="5"/>
  <c r="E8" i="5"/>
  <c r="E7" i="5"/>
  <c r="D11" i="5"/>
  <c r="D10" i="5"/>
  <c r="D9" i="5"/>
  <c r="D8" i="5"/>
  <c r="D7" i="5"/>
  <c r="E12" i="1" l="1"/>
  <c r="E13" i="1"/>
  <c r="E14" i="1"/>
  <c r="E15" i="1"/>
  <c r="E16" i="1"/>
  <c r="E11" i="1"/>
  <c r="F27" i="12" l="1"/>
  <c r="F26" i="12"/>
  <c r="F25" i="12"/>
  <c r="F22" i="12"/>
  <c r="F21" i="12"/>
  <c r="F20" i="12"/>
  <c r="F19" i="12"/>
  <c r="F18" i="12"/>
  <c r="F17" i="12"/>
  <c r="F16" i="12"/>
  <c r="F15" i="12"/>
  <c r="F14" i="12"/>
  <c r="F13" i="12"/>
  <c r="F12" i="12"/>
  <c r="F11" i="12"/>
  <c r="F10" i="12"/>
  <c r="F9" i="12"/>
  <c r="F8" i="12"/>
  <c r="F7" i="12"/>
  <c r="F6" i="12"/>
  <c r="F5" i="12"/>
  <c r="I50" i="4"/>
  <c r="H50" i="4"/>
  <c r="G50" i="4"/>
  <c r="I39" i="4"/>
  <c r="H39" i="4"/>
  <c r="G39" i="4"/>
  <c r="I28" i="4"/>
  <c r="H28" i="4"/>
  <c r="G28" i="4"/>
  <c r="I17" i="4"/>
  <c r="H17" i="4"/>
  <c r="G17" i="4"/>
  <c r="I6" i="4"/>
  <c r="H6" i="4"/>
  <c r="G6" i="4"/>
  <c r="F7" i="1" l="1"/>
  <c r="I7" i="1"/>
  <c r="J7" i="1"/>
  <c r="C21" i="1" l="1"/>
  <c r="I19" i="5" l="1"/>
  <c r="K22" i="1"/>
  <c r="J18" i="1"/>
  <c r="J21" i="1" s="1"/>
  <c r="K21" i="1" s="1"/>
  <c r="I18" i="1"/>
  <c r="I21" i="1" s="1"/>
  <c r="G22" i="1"/>
  <c r="F18" i="1"/>
  <c r="J19" i="5"/>
  <c r="K19" i="5" s="1"/>
  <c r="J18" i="5"/>
  <c r="K18" i="5" s="1"/>
  <c r="J17" i="5"/>
  <c r="K17" i="5" s="1"/>
  <c r="J16" i="5"/>
  <c r="J15" i="5"/>
  <c r="K15" i="5" s="1"/>
  <c r="J13" i="5"/>
  <c r="K13" i="5" s="1"/>
  <c r="J12" i="5"/>
  <c r="K12" i="5" s="1"/>
  <c r="J6" i="5"/>
  <c r="G18" i="5"/>
  <c r="G17" i="5"/>
  <c r="G16" i="5"/>
  <c r="G15" i="5"/>
  <c r="G14" i="5"/>
  <c r="G13" i="5"/>
  <c r="G12" i="5"/>
  <c r="G6" i="5"/>
  <c r="K20" i="1"/>
  <c r="K17" i="1"/>
  <c r="K16" i="1"/>
  <c r="K15" i="1"/>
  <c r="K14" i="1"/>
  <c r="K13" i="1"/>
  <c r="K12" i="1"/>
  <c r="K11" i="1"/>
  <c r="K10" i="1"/>
  <c r="K9" i="1"/>
  <c r="K8" i="1"/>
  <c r="K7" i="1"/>
  <c r="G20" i="1"/>
  <c r="G15" i="1"/>
  <c r="G14" i="1"/>
  <c r="G11" i="1"/>
  <c r="G17" i="1"/>
  <c r="G16" i="1"/>
  <c r="G13" i="1"/>
  <c r="G12" i="1"/>
  <c r="G10" i="1"/>
  <c r="G9" i="1"/>
  <c r="G8" i="1"/>
  <c r="G7" i="1"/>
  <c r="F28" i="12"/>
  <c r="D28" i="12"/>
  <c r="C28" i="12"/>
  <c r="C27" i="12"/>
  <c r="C26" i="12"/>
  <c r="C25" i="12"/>
  <c r="F24" i="12"/>
  <c r="C24" i="12"/>
  <c r="F19" i="5"/>
  <c r="D19" i="5"/>
  <c r="E19" i="5" s="1"/>
  <c r="D18" i="5"/>
  <c r="E18" i="5" s="1"/>
  <c r="D17" i="5"/>
  <c r="E17" i="5" s="1"/>
  <c r="K16" i="5"/>
  <c r="D16" i="5"/>
  <c r="E16" i="5" s="1"/>
  <c r="D15" i="5"/>
  <c r="E15" i="5" s="1"/>
  <c r="K14" i="5"/>
  <c r="D14" i="5"/>
  <c r="E14" i="5" s="1"/>
  <c r="D13" i="5"/>
  <c r="E13" i="5" s="1"/>
  <c r="D12" i="5"/>
  <c r="E12" i="5" s="1"/>
  <c r="D6" i="5"/>
  <c r="E6" i="5" s="1"/>
  <c r="D22" i="1"/>
  <c r="E22" i="1" s="1"/>
  <c r="D21" i="1"/>
  <c r="E21" i="1" s="1"/>
  <c r="D20" i="1"/>
  <c r="E20" i="1"/>
  <c r="D18" i="1"/>
  <c r="E18" i="1"/>
  <c r="D17" i="1"/>
  <c r="E17" i="1"/>
  <c r="D16" i="1"/>
  <c r="D15" i="1"/>
  <c r="D14" i="1"/>
  <c r="D13" i="1"/>
  <c r="D12" i="1"/>
  <c r="D11" i="1"/>
  <c r="D10" i="1"/>
  <c r="E10" i="1"/>
  <c r="D9" i="1"/>
  <c r="E9" i="1"/>
  <c r="D8" i="1"/>
  <c r="E8" i="1"/>
  <c r="D7" i="1"/>
  <c r="E7" i="1" s="1"/>
  <c r="L22" i="1"/>
  <c r="L21" i="1"/>
  <c r="L20" i="1"/>
  <c r="L18" i="1"/>
  <c r="L17" i="1"/>
  <c r="L16" i="1"/>
  <c r="L15" i="1"/>
  <c r="L14" i="1"/>
  <c r="L13" i="1"/>
  <c r="L12" i="1"/>
  <c r="L11" i="1"/>
  <c r="L10" i="1"/>
  <c r="L9" i="1"/>
  <c r="L8" i="1"/>
  <c r="L7" i="1"/>
  <c r="K18" i="1" l="1"/>
  <c r="G19" i="5"/>
  <c r="G18" i="1"/>
  <c r="F21" i="1"/>
  <c r="G21" i="1" s="1"/>
  <c r="F23" i="12"/>
</calcChain>
</file>

<file path=xl/sharedStrings.xml><?xml version="1.0" encoding="utf-8"?>
<sst xmlns="http://schemas.openxmlformats.org/spreadsheetml/2006/main" count="179" uniqueCount="94">
  <si>
    <t>Prévisions (scénario tendanciel)</t>
  </si>
  <si>
    <t>Constat</t>
  </si>
  <si>
    <t>Variation</t>
  </si>
  <si>
    <t>Effectif</t>
  </si>
  <si>
    <t>%</t>
  </si>
  <si>
    <t>Universités et établissements</t>
  </si>
  <si>
    <t xml:space="preserve"> - cursus L</t>
  </si>
  <si>
    <t xml:space="preserve"> - cursus D</t>
  </si>
  <si>
    <t>IUT</t>
  </si>
  <si>
    <t xml:space="preserve"> IUT secondaire</t>
  </si>
  <si>
    <t xml:space="preserve"> IUT tertiaire</t>
  </si>
  <si>
    <t xml:space="preserve">CPGE </t>
  </si>
  <si>
    <t xml:space="preserve">  -  STS production</t>
  </si>
  <si>
    <t xml:space="preserve">   - STS service</t>
  </si>
  <si>
    <t>INGENIEURS (hors universitaires)</t>
  </si>
  <si>
    <t>Ensemble toutes séries</t>
  </si>
  <si>
    <t>Ensemble bacs généraux et technologiques</t>
  </si>
  <si>
    <t>Ensemble Bacs géné.</t>
  </si>
  <si>
    <t>Ensemble Bacs techno.</t>
  </si>
  <si>
    <t>Bac professionnel</t>
  </si>
  <si>
    <t>Bacheliers généraux dans les quatre principales filières</t>
  </si>
  <si>
    <t>Droit</t>
  </si>
  <si>
    <t>Sc. Eco., AES</t>
  </si>
  <si>
    <t>Lettres, Sc. Humaines</t>
  </si>
  <si>
    <t>Sciences, STAPS</t>
  </si>
  <si>
    <t>Santé</t>
  </si>
  <si>
    <t xml:space="preserve">STS       </t>
  </si>
  <si>
    <t xml:space="preserve">CPGE      </t>
  </si>
  <si>
    <t xml:space="preserve">Autres formations de l'enseignement supérieur </t>
  </si>
  <si>
    <t>Bacheliers technologiques dans les quatre principales filières</t>
  </si>
  <si>
    <t>Sciences</t>
  </si>
  <si>
    <t>Autres formations de l'enseignement supérieur</t>
  </si>
  <si>
    <t>Bacheliers Géné.+Techno. dans les quatre principales filières</t>
  </si>
  <si>
    <t>Bacheliers professionnels dans les quatre principales filières</t>
  </si>
  <si>
    <t>Ensemble bacheliers dans les quatre principales filières</t>
  </si>
  <si>
    <t>Cursus L</t>
  </si>
  <si>
    <t>dont Droit</t>
  </si>
  <si>
    <t>dont Sc.économiques, AES</t>
  </si>
  <si>
    <t>dont Lettres, Sc. humaines</t>
  </si>
  <si>
    <t>dont Sciences et STAPS</t>
  </si>
  <si>
    <t>dont Santé</t>
  </si>
  <si>
    <t>Cursus D</t>
  </si>
  <si>
    <t>TOTAL</t>
  </si>
  <si>
    <t>Tableau 3 -  Flux d'entrée en première année dans les principales filières post-baccalauréat</t>
  </si>
  <si>
    <t>Economie</t>
  </si>
  <si>
    <t>Lettres</t>
  </si>
  <si>
    <t>Universités et établissements assimilés (hors IUT)</t>
  </si>
  <si>
    <t xml:space="preserve"> Universités et établissements assimilés (hors IUT)</t>
  </si>
  <si>
    <t>Tableau 1 - Effectifs de l'enseignement supérieur</t>
  </si>
  <si>
    <t>Tableau 2- Taux de poursuite des bacheliers dans les filières de l'enseignement supérieur</t>
  </si>
  <si>
    <t>Tableau 4  - Effectifs des universités et établissements assimilés hors IUT</t>
  </si>
  <si>
    <t>Cursus M (1)</t>
  </si>
  <si>
    <t>(1) yc formations au diplôme d'ingénieur, de magistère, de master ingénieur, d'institut d'études politiques</t>
  </si>
  <si>
    <t>Graphique A - Taux de poursuite des bacheliers généraux et technologiques dans les différentes filières universitaires pour le scénario tendanciel</t>
  </si>
  <si>
    <t xml:space="preserve"> - cursus M</t>
  </si>
  <si>
    <t xml:space="preserve"> assimilés hors IUT (1)</t>
  </si>
  <si>
    <t>1. Les établissements assimilés sont les INP, les UT et les grands établissements</t>
  </si>
  <si>
    <t>variation 2013/2012</t>
  </si>
  <si>
    <t xml:space="preserve"> IUT  </t>
  </si>
  <si>
    <t xml:space="preserve">   - dont IUT secondaire  </t>
  </si>
  <si>
    <t xml:space="preserve">   - dont IUT tertiaire  </t>
  </si>
  <si>
    <t xml:space="preserve"> CPGE   </t>
  </si>
  <si>
    <t xml:space="preserve"> STS et autres formations  </t>
  </si>
  <si>
    <t xml:space="preserve">   - dont STS production  </t>
  </si>
  <si>
    <t xml:space="preserve">   - dont STS service  </t>
  </si>
  <si>
    <t xml:space="preserve"> Ensemble  </t>
  </si>
  <si>
    <t>Taux de pourusite à l'université des bacheliers généraux et technologiques</t>
  </si>
  <si>
    <t>STS et autres formations (2)</t>
  </si>
  <si>
    <t>Ensemble des quatre principales filières (3)</t>
  </si>
  <si>
    <t>Autres formations (4)</t>
  </si>
  <si>
    <t>4. Ecoles de commerce, d’art, d’architecture, de notariat, facultés privées, écoles paramédicales et sociales ...</t>
  </si>
  <si>
    <t>5. Sans double compte des formations universitaires d'ingénieurs.</t>
  </si>
  <si>
    <t>(*) A partir de 2011, le taux de poursuite global baisse fortement en raison d’un effet de structure : les bacheliers professionnels sont ceux qui ont le taux de poursuite le plus faible et leur nombre augmente très fortement ces deux années, par conséquent, le taux de poursuite global de tous les bacheliers diminue.</t>
  </si>
  <si>
    <t>variation 2014/2013</t>
  </si>
  <si>
    <t>variation 2023/2013</t>
  </si>
  <si>
    <t>Projection</t>
  </si>
  <si>
    <t>Projections (scénario tendanciel)</t>
  </si>
  <si>
    <t>Source: MENESR - DGESIP - DGRI - SIES</t>
  </si>
  <si>
    <t>Graphique  1 : effectifs de bacheliers</t>
  </si>
  <si>
    <t>2. Les autres formations  sont les DSCG, DCG, DNTS et DSAA, y compris les formations dépendant du ministère de l'agriculture</t>
  </si>
  <si>
    <t>Variation en % 2013/2023</t>
  </si>
  <si>
    <t xml:space="preserve">  - dont Lettres, Sc. humaines</t>
  </si>
  <si>
    <t xml:space="preserve">  - dont Sc.économiques, AES</t>
  </si>
  <si>
    <t xml:space="preserve">  - dont Droit</t>
  </si>
  <si>
    <t xml:space="preserve"> - dont Sciences et STAPS</t>
  </si>
  <si>
    <t xml:space="preserve"> - dont Santé</t>
  </si>
  <si>
    <t>Lecture : à la rentrée 2013, 86,1 % des bacheliers généraux de l'année se sont inscrits dans l'une des principales filières post-baccalauréat, dont 56,3 % à l'université hors IUT, 12,6 % en CPGE, 10,2 % en IUT et 7,1 % en STS. Ces pourcentages incluent les inscriptions multiples d'un étudiant.</t>
  </si>
  <si>
    <t>nc = non calculé, les taux de poursuite des autres formations ne sont pas estimés dans le cadre des prévisions des rentrées ultérieures à 2013.</t>
  </si>
  <si>
    <t>Source: MENESR - DGESIP - DGRI - SIES pour 2015 à 2023, MEN pour la période 1994 à 2013, 2014 résutat provisoires du baccalauréat</t>
  </si>
  <si>
    <t>France métropolitaine + DOM hors Mayotte</t>
  </si>
  <si>
    <t xml:space="preserve"> France métropolitaine + DOM hors Mayotte</t>
  </si>
  <si>
    <t>3. Universités et établissements assimilés, IUT, CPGE et STS.</t>
  </si>
  <si>
    <t>France métropolitaine +  DOM hors Mayotte</t>
  </si>
  <si>
    <t>Ensemble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</si>
</sst>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quot; &quot;@\ \ "/>
    <numFmt numFmtId="165" formatCode="0.0"/>
    <numFmt numFmtId="166" formatCode="#,##0_)"/>
    <numFmt numFmtId="167" formatCode="#,##0.0_)"/>
    <numFmt numFmtId="168" formatCode="#\.##0;#\.##0;#\.##0;&quot;   &quot;@\ \ "/>
    <numFmt numFmtId="169" formatCode="#\.##0;#\.##0;#\.##0;&quot;   - &quot;@\ \ "/>
    <numFmt numFmtId="170" formatCode="0.0%"/>
    <numFmt numFmtId="171" formatCode="0.0_)"/>
    <numFmt numFmtId="172" formatCode="0.0%_)"/>
    <numFmt numFmtId="173" formatCode="#\.##0;#\.##0;#\.##0;&quot;  - &quot;@\ \ "/>
  </numFmts>
  <fonts count="33">
    <font>
      <sz val="10"/>
      <name val="Arial"/>
    </font>
    <font>
      <sz val="10"/>
      <name val="Arial"/>
      <family val="2"/>
    </font>
    <font>
      <b/>
      <sz val="10"/>
      <name val="Arial"/>
      <family val="2"/>
    </font>
    <font>
      <sz val="10"/>
      <name val="CG Times"/>
    </font>
    <font>
      <i/>
      <sz val="9"/>
      <color indexed="8"/>
      <name val="Times New Roman"/>
      <family val="1"/>
    </font>
    <font>
      <b/>
      <sz val="9"/>
      <color indexed="8"/>
      <name val="Times New Roman"/>
      <family val="1"/>
    </font>
    <font>
      <b/>
      <sz val="9"/>
      <name val="Times New Roman"/>
      <family val="1"/>
    </font>
    <font>
      <sz val="9"/>
      <name val="Arial"/>
      <family val="2"/>
    </font>
    <font>
      <b/>
      <sz val="10"/>
      <name val="CG Times"/>
      <family val="1"/>
    </font>
    <font>
      <sz val="10"/>
      <name val="MS Sans Serif"/>
      <family val="2"/>
    </font>
    <font>
      <sz val="8"/>
      <name val="Arial"/>
      <family val="2"/>
    </font>
    <font>
      <i/>
      <sz val="10"/>
      <name val="MS Sans Serif"/>
      <family val="2"/>
    </font>
    <font>
      <sz val="10"/>
      <name val="CG Times"/>
      <family val="1"/>
    </font>
    <font>
      <sz val="8"/>
      <color indexed="10"/>
      <name val="Arial"/>
      <family val="2"/>
    </font>
    <font>
      <i/>
      <sz val="8"/>
      <color indexed="10"/>
      <name val="Arial"/>
      <family val="2"/>
    </font>
    <font>
      <b/>
      <sz val="8"/>
      <name val="Arial"/>
      <family val="2"/>
    </font>
    <font>
      <b/>
      <sz val="8"/>
      <color indexed="10"/>
      <name val="Arial"/>
      <family val="2"/>
    </font>
    <font>
      <sz val="9"/>
      <color indexed="8"/>
      <name val="Times New Roman"/>
      <family val="1"/>
    </font>
    <font>
      <sz val="9"/>
      <name val="Times New Roman"/>
      <family val="1"/>
    </font>
    <font>
      <i/>
      <sz val="9"/>
      <name val="Times New Roman"/>
      <family val="1"/>
    </font>
    <font>
      <b/>
      <sz val="9"/>
      <color indexed="10"/>
      <name val="Times New Roman"/>
      <family val="1"/>
    </font>
    <font>
      <b/>
      <i/>
      <sz val="9"/>
      <name val="Times New Roman"/>
      <family val="1"/>
    </font>
    <font>
      <sz val="10"/>
      <color indexed="10"/>
      <name val="Arial"/>
      <family val="2"/>
    </font>
    <font>
      <sz val="10"/>
      <color rgb="FFFF0000"/>
      <name val="Arial"/>
      <family val="2"/>
    </font>
    <font>
      <sz val="8"/>
      <color rgb="FFFF0000"/>
      <name val="Arial"/>
      <family val="2"/>
    </font>
    <font>
      <sz val="10"/>
      <color theme="1"/>
      <name val="Arial"/>
      <family val="2"/>
    </font>
    <font>
      <b/>
      <sz val="8"/>
      <name val="Times New Roman"/>
      <family val="1"/>
    </font>
    <font>
      <sz val="8"/>
      <name val="Times New Roman"/>
      <family val="1"/>
    </font>
    <font>
      <sz val="8"/>
      <name val="MS Sans Serif"/>
      <family val="2"/>
    </font>
    <font>
      <b/>
      <sz val="8"/>
      <color indexed="8"/>
      <name val="Times New Roman"/>
      <family val="1"/>
    </font>
    <font>
      <b/>
      <sz val="8"/>
      <color rgb="FFFF0000"/>
      <name val="Arial"/>
      <family val="2"/>
    </font>
    <font>
      <sz val="8"/>
      <color theme="1"/>
      <name val="Arial"/>
      <family val="2"/>
    </font>
    <font>
      <b/>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ck">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0" fontId="9" fillId="0" borderId="0"/>
    <xf numFmtId="9" fontId="1" fillId="0" borderId="0" applyFont="0" applyFill="0" applyBorder="0" applyAlignment="0" applyProtection="0"/>
  </cellStyleXfs>
  <cellXfs count="238">
    <xf numFmtId="0" fontId="0" fillId="0" borderId="0" xfId="0"/>
    <xf numFmtId="0" fontId="2" fillId="0" borderId="0" xfId="0" applyFont="1"/>
    <xf numFmtId="0" fontId="7" fillId="2" borderId="0" xfId="0" applyFont="1" applyFill="1" applyAlignment="1">
      <alignment horizontal="left" vertical="top"/>
    </xf>
    <xf numFmtId="0" fontId="11" fillId="0" borderId="0" xfId="0" applyFont="1" applyAlignment="1"/>
    <xf numFmtId="0" fontId="9" fillId="0" borderId="0" xfId="0" applyFont="1" applyAlignment="1"/>
    <xf numFmtId="0" fontId="0" fillId="0" borderId="0" xfId="0" applyAlignment="1"/>
    <xf numFmtId="0" fontId="9" fillId="0" borderId="0" xfId="0" applyFont="1" applyAlignment="1">
      <alignment horizontal="centerContinuous"/>
    </xf>
    <xf numFmtId="0" fontId="0" fillId="0" borderId="0" xfId="0" applyAlignment="1">
      <alignment horizontal="centerContinuous"/>
    </xf>
    <xf numFmtId="3" fontId="12" fillId="0" borderId="0" xfId="0" applyNumberFormat="1" applyFont="1" applyBorder="1"/>
    <xf numFmtId="0" fontId="3" fillId="0" borderId="0" xfId="0" applyFont="1"/>
    <xf numFmtId="166" fontId="12" fillId="0" borderId="0" xfId="0" applyNumberFormat="1" applyFont="1" applyBorder="1"/>
    <xf numFmtId="3" fontId="0" fillId="0" borderId="0" xfId="0" applyNumberFormat="1" applyBorder="1"/>
    <xf numFmtId="166" fontId="8" fillId="0" borderId="0" xfId="0" applyNumberFormat="1" applyFont="1" applyBorder="1" applyAlignment="1">
      <alignment vertical="center"/>
    </xf>
    <xf numFmtId="0" fontId="9" fillId="0" borderId="0" xfId="0" applyFont="1"/>
    <xf numFmtId="0" fontId="10" fillId="0" borderId="0" xfId="0" applyFont="1"/>
    <xf numFmtId="0" fontId="13" fillId="0" borderId="0" xfId="0" applyFont="1"/>
    <xf numFmtId="3" fontId="10" fillId="0" borderId="0" xfId="0" applyNumberFormat="1" applyFont="1"/>
    <xf numFmtId="165" fontId="14" fillId="0" borderId="0" xfId="0" applyNumberFormat="1" applyFont="1"/>
    <xf numFmtId="3" fontId="15" fillId="0" borderId="0" xfId="0" applyNumberFormat="1" applyFont="1"/>
    <xf numFmtId="3" fontId="16" fillId="0" borderId="0" xfId="0" applyNumberFormat="1" applyFont="1"/>
    <xf numFmtId="0" fontId="18" fillId="2" borderId="0" xfId="0" applyFont="1" applyFill="1" applyAlignment="1">
      <alignment horizontal="left" vertical="top"/>
    </xf>
    <xf numFmtId="0" fontId="6" fillId="0" borderId="0" xfId="0" applyFont="1"/>
    <xf numFmtId="0" fontId="18" fillId="0" borderId="0" xfId="0" applyFont="1"/>
    <xf numFmtId="166" fontId="6" fillId="0" borderId="0" xfId="0" applyNumberFormat="1" applyFont="1"/>
    <xf numFmtId="166" fontId="18" fillId="0" borderId="0" xfId="0" applyNumberFormat="1" applyFont="1"/>
    <xf numFmtId="0" fontId="19" fillId="0" borderId="0" xfId="0" applyFont="1"/>
    <xf numFmtId="0" fontId="20" fillId="0" borderId="0" xfId="0" applyFont="1"/>
    <xf numFmtId="3" fontId="6" fillId="2" borderId="0" xfId="0" applyNumberFormat="1" applyFont="1" applyFill="1" applyBorder="1"/>
    <xf numFmtId="3" fontId="18" fillId="2" borderId="0" xfId="0" applyNumberFormat="1" applyFont="1" applyFill="1" applyBorder="1"/>
    <xf numFmtId="0" fontId="18" fillId="2" borderId="0" xfId="0" applyFont="1" applyFill="1"/>
    <xf numFmtId="172" fontId="18" fillId="2" borderId="0" xfId="0" applyNumberFormat="1" applyFont="1" applyFill="1" applyBorder="1"/>
    <xf numFmtId="0" fontId="18" fillId="2" borderId="0" xfId="0" applyNumberFormat="1" applyFont="1" applyFill="1" applyBorder="1"/>
    <xf numFmtId="166" fontId="18" fillId="2" borderId="0" xfId="0" applyNumberFormat="1" applyFont="1" applyFill="1"/>
    <xf numFmtId="0" fontId="18" fillId="2" borderId="0" xfId="0" applyFont="1" applyFill="1" applyAlignment="1">
      <alignment horizontal="left"/>
    </xf>
    <xf numFmtId="0" fontId="18" fillId="2" borderId="0" xfId="1" applyFont="1" applyFill="1" applyBorder="1"/>
    <xf numFmtId="164" fontId="18" fillId="2" borderId="0" xfId="1" applyNumberFormat="1" applyFont="1" applyFill="1" applyBorder="1" applyAlignment="1">
      <alignment vertical="center"/>
    </xf>
    <xf numFmtId="171" fontId="6" fillId="2" borderId="0" xfId="1" applyNumberFormat="1" applyFont="1" applyFill="1" applyBorder="1"/>
    <xf numFmtId="171" fontId="19" fillId="2" borderId="0" xfId="1" applyNumberFormat="1" applyFont="1" applyFill="1" applyBorder="1"/>
    <xf numFmtId="171" fontId="21" fillId="2" borderId="0" xfId="1" applyNumberFormat="1" applyFont="1" applyFill="1" applyBorder="1" applyAlignment="1">
      <alignment horizontal="right"/>
    </xf>
    <xf numFmtId="0" fontId="18" fillId="2" borderId="0" xfId="1" applyFont="1" applyFill="1" applyAlignment="1">
      <alignment horizontal="left" vertical="top"/>
    </xf>
    <xf numFmtId="0" fontId="18" fillId="2" borderId="0" xfId="1" applyFont="1" applyFill="1"/>
    <xf numFmtId="0" fontId="17" fillId="2" borderId="0" xfId="1" applyFont="1" applyFill="1"/>
    <xf numFmtId="0" fontId="18" fillId="0" borderId="0" xfId="1" applyFont="1"/>
    <xf numFmtId="164" fontId="18" fillId="2" borderId="0" xfId="1" applyNumberFormat="1" applyFont="1" applyFill="1"/>
    <xf numFmtId="0" fontId="18" fillId="0" borderId="0" xfId="1" applyFont="1" applyAlignment="1">
      <alignment vertical="center"/>
    </xf>
    <xf numFmtId="0" fontId="6" fillId="0" borderId="0" xfId="1" applyFont="1"/>
    <xf numFmtId="0" fontId="19" fillId="0" borderId="0" xfId="1" applyFont="1"/>
    <xf numFmtId="0" fontId="21" fillId="0" borderId="0" xfId="1" applyFont="1"/>
    <xf numFmtId="0" fontId="19" fillId="0" borderId="0" xfId="1" applyFont="1" applyBorder="1"/>
    <xf numFmtId="171" fontId="21" fillId="2" borderId="0" xfId="1" applyNumberFormat="1" applyFont="1" applyFill="1" applyBorder="1"/>
    <xf numFmtId="171" fontId="17" fillId="2" borderId="0" xfId="1" applyNumberFormat="1" applyFont="1" applyFill="1" applyBorder="1"/>
    <xf numFmtId="0" fontId="17" fillId="0" borderId="0" xfId="1" applyFont="1"/>
    <xf numFmtId="164" fontId="6" fillId="2" borderId="0" xfId="1" quotePrefix="1" applyNumberFormat="1" applyFont="1" applyFill="1" applyAlignment="1"/>
    <xf numFmtId="164" fontId="21" fillId="0" borderId="0" xfId="0" applyNumberFormat="1" applyFont="1" applyAlignment="1"/>
    <xf numFmtId="0" fontId="19" fillId="0" borderId="0" xfId="0" applyFont="1" applyAlignment="1"/>
    <xf numFmtId="0" fontId="18" fillId="0" borderId="0" xfId="0" applyFont="1" applyAlignment="1"/>
    <xf numFmtId="0" fontId="18" fillId="0" borderId="0" xfId="0" applyFont="1" applyAlignment="1">
      <alignment horizontal="centerContinuous"/>
    </xf>
    <xf numFmtId="164" fontId="6" fillId="0" borderId="0" xfId="0" applyNumberFormat="1" applyFont="1" applyAlignment="1"/>
    <xf numFmtId="0" fontId="18" fillId="2" borderId="0" xfId="0" applyFont="1" applyFill="1" applyBorder="1"/>
    <xf numFmtId="164" fontId="18" fillId="2" borderId="0" xfId="0" applyNumberFormat="1" applyFont="1" applyFill="1"/>
    <xf numFmtId="0" fontId="6" fillId="2" borderId="0" xfId="0" applyFont="1" applyFill="1" applyBorder="1"/>
    <xf numFmtId="0" fontId="6" fillId="2" borderId="0" xfId="0" applyFont="1" applyFill="1"/>
    <xf numFmtId="0" fontId="19" fillId="2" borderId="0" xfId="0" applyFont="1" applyFill="1"/>
    <xf numFmtId="0" fontId="21" fillId="2" borderId="0" xfId="0" applyFont="1" applyFill="1"/>
    <xf numFmtId="0" fontId="17" fillId="2" borderId="0" xfId="0" applyFont="1" applyFill="1"/>
    <xf numFmtId="164" fontId="6" fillId="0" borderId="0" xfId="0" applyNumberFormat="1" applyFont="1" applyAlignment="1">
      <alignment horizontal="left"/>
    </xf>
    <xf numFmtId="0" fontId="22" fillId="0" borderId="0" xfId="0" applyFont="1"/>
    <xf numFmtId="165" fontId="0" fillId="0" borderId="0" xfId="0" applyNumberFormat="1"/>
    <xf numFmtId="165" fontId="22" fillId="0" borderId="0" xfId="0" applyNumberFormat="1" applyFont="1"/>
    <xf numFmtId="0" fontId="5" fillId="0" borderId="0" xfId="0" applyFont="1"/>
    <xf numFmtId="0" fontId="6" fillId="2" borderId="0" xfId="0" applyFont="1" applyFill="1" applyBorder="1" applyAlignment="1">
      <alignment horizontal="center"/>
    </xf>
    <xf numFmtId="164" fontId="18"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17" fillId="2" borderId="0" xfId="0" applyFont="1" applyFill="1" applyBorder="1" applyAlignment="1">
      <alignment horizontal="center" vertical="center"/>
    </xf>
    <xf numFmtId="164" fontId="6" fillId="2" borderId="0" xfId="0" applyNumberFormat="1" applyFont="1" applyFill="1" applyBorder="1" applyAlignment="1">
      <alignment horizontal="left"/>
    </xf>
    <xf numFmtId="164" fontId="19" fillId="2" borderId="0" xfId="0" quotePrefix="1" applyNumberFormat="1" applyFont="1" applyFill="1" applyBorder="1" applyAlignment="1">
      <alignment horizontal="left" indent="1"/>
    </xf>
    <xf numFmtId="169" fontId="19" fillId="2" borderId="0" xfId="0" applyNumberFormat="1" applyFont="1" applyFill="1" applyBorder="1" applyAlignment="1">
      <alignment horizontal="left"/>
    </xf>
    <xf numFmtId="164" fontId="6" fillId="2" borderId="0" xfId="0" quotePrefix="1" applyNumberFormat="1" applyFont="1" applyFill="1" applyBorder="1" applyAlignment="1">
      <alignment horizontal="left"/>
    </xf>
    <xf numFmtId="164" fontId="19" fillId="2" borderId="0" xfId="0" quotePrefix="1" applyNumberFormat="1" applyFont="1" applyFill="1" applyBorder="1" applyAlignment="1">
      <alignment horizontal="left"/>
    </xf>
    <xf numFmtId="164" fontId="6" fillId="2" borderId="1" xfId="0" applyNumberFormat="1" applyFont="1" applyFill="1" applyBorder="1" applyAlignment="1">
      <alignment horizontal="left"/>
    </xf>
    <xf numFmtId="0" fontId="18" fillId="2" borderId="2" xfId="0" applyFont="1" applyFill="1" applyBorder="1"/>
    <xf numFmtId="0" fontId="17"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18" fillId="3" borderId="0" xfId="0" applyFont="1" applyFill="1" applyBorder="1"/>
    <xf numFmtId="164" fontId="6" fillId="2" borderId="0" xfId="1" applyNumberFormat="1" applyFont="1" applyFill="1" applyBorder="1" applyAlignment="1"/>
    <xf numFmtId="168" fontId="6" fillId="2" borderId="0" xfId="1" applyNumberFormat="1" applyFont="1" applyFill="1" applyBorder="1" applyAlignment="1">
      <alignment horizontal="left"/>
    </xf>
    <xf numFmtId="173" fontId="19" fillId="2" borderId="0" xfId="1" quotePrefix="1" applyNumberFormat="1" applyFont="1" applyFill="1" applyBorder="1" applyAlignment="1">
      <alignment horizontal="left" indent="1"/>
    </xf>
    <xf numFmtId="173" fontId="19" fillId="2" borderId="0" xfId="1" applyNumberFormat="1" applyFont="1" applyFill="1" applyBorder="1" applyAlignment="1">
      <alignment horizontal="left" indent="1"/>
    </xf>
    <xf numFmtId="168" fontId="6" fillId="2" borderId="0" xfId="1" applyNumberFormat="1" applyFont="1" applyFill="1" applyBorder="1"/>
    <xf numFmtId="168" fontId="21" fillId="2" borderId="0" xfId="1" applyNumberFormat="1" applyFont="1" applyFill="1" applyBorder="1"/>
    <xf numFmtId="0" fontId="18" fillId="2" borderId="2" xfId="1" applyFont="1" applyFill="1" applyBorder="1"/>
    <xf numFmtId="0" fontId="5" fillId="3" borderId="0" xfId="1" applyFont="1" applyFill="1" applyBorder="1" applyAlignment="1">
      <alignment horizontal="center" vertical="center"/>
    </xf>
    <xf numFmtId="171" fontId="6" fillId="3" borderId="0" xfId="1" applyNumberFormat="1" applyFont="1" applyFill="1" applyBorder="1"/>
    <xf numFmtId="171" fontId="19" fillId="3" borderId="0" xfId="1" applyNumberFormat="1" applyFont="1" applyFill="1" applyBorder="1"/>
    <xf numFmtId="164" fontId="18" fillId="2" borderId="0" xfId="0" applyNumberFormat="1" applyFont="1" applyFill="1" applyBorder="1"/>
    <xf numFmtId="164" fontId="18" fillId="2" borderId="0" xfId="0" quotePrefix="1" applyNumberFormat="1" applyFont="1" applyFill="1" applyBorder="1" applyAlignment="1">
      <alignment horizontal="left"/>
    </xf>
    <xf numFmtId="164" fontId="18" fillId="2" borderId="0" xfId="0" applyNumberFormat="1" applyFont="1" applyFill="1" applyBorder="1" applyAlignment="1">
      <alignment horizontal="left"/>
    </xf>
    <xf numFmtId="0" fontId="6" fillId="3" borderId="0" xfId="0" applyFont="1" applyFill="1" applyBorder="1" applyAlignment="1" applyProtection="1">
      <alignment horizontal="center"/>
    </xf>
    <xf numFmtId="0" fontId="6" fillId="3" borderId="0" xfId="0" applyFont="1" applyFill="1" applyBorder="1" applyAlignment="1">
      <alignment horizontal="center"/>
    </xf>
    <xf numFmtId="3" fontId="6" fillId="2" borderId="0" xfId="0" applyNumberFormat="1" applyFont="1" applyFill="1" applyBorder="1" applyAlignment="1">
      <alignment horizontal="right" indent="2"/>
    </xf>
    <xf numFmtId="3" fontId="5" fillId="3" borderId="0" xfId="0" applyNumberFormat="1" applyFont="1" applyFill="1" applyBorder="1" applyAlignment="1">
      <alignment horizontal="right" indent="2"/>
    </xf>
    <xf numFmtId="3" fontId="18" fillId="2" borderId="0" xfId="0" applyNumberFormat="1" applyFont="1" applyFill="1" applyBorder="1" applyAlignment="1">
      <alignment horizontal="right" indent="2"/>
    </xf>
    <xf numFmtId="3" fontId="17" fillId="3" borderId="0" xfId="0" applyNumberFormat="1" applyFont="1" applyFill="1" applyBorder="1" applyAlignment="1">
      <alignment horizontal="right" indent="2"/>
    </xf>
    <xf numFmtId="3" fontId="18" fillId="3" borderId="0" xfId="0" applyNumberFormat="1" applyFont="1" applyFill="1" applyBorder="1" applyAlignment="1">
      <alignment horizontal="right" indent="2"/>
    </xf>
    <xf numFmtId="3" fontId="18" fillId="2" borderId="1" xfId="0" applyNumberFormat="1" applyFont="1" applyFill="1" applyBorder="1" applyAlignment="1">
      <alignment horizontal="right" indent="2"/>
    </xf>
    <xf numFmtId="165" fontId="10" fillId="0" borderId="0" xfId="0" applyNumberFormat="1" applyFont="1"/>
    <xf numFmtId="171" fontId="19" fillId="0" borderId="0" xfId="1" applyNumberFormat="1" applyFont="1"/>
    <xf numFmtId="0" fontId="1" fillId="0" borderId="0" xfId="0" applyFont="1"/>
    <xf numFmtId="165" fontId="1" fillId="0" borderId="0" xfId="0" applyNumberFormat="1" applyFont="1"/>
    <xf numFmtId="164" fontId="18" fillId="2" borderId="1" xfId="0" quotePrefix="1" applyNumberFormat="1" applyFont="1" applyFill="1" applyBorder="1" applyAlignment="1">
      <alignment horizontal="left"/>
    </xf>
    <xf numFmtId="3" fontId="18" fillId="3" borderId="1" xfId="0" applyNumberFormat="1" applyFont="1" applyFill="1" applyBorder="1" applyAlignment="1">
      <alignment horizontal="right" indent="2"/>
    </xf>
    <xf numFmtId="3" fontId="18" fillId="2" borderId="0" xfId="0" applyNumberFormat="1" applyFont="1" applyFill="1"/>
    <xf numFmtId="166" fontId="6" fillId="2" borderId="0"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3" borderId="0" xfId="0" applyNumberFormat="1" applyFont="1" applyFill="1" applyBorder="1" applyAlignment="1">
      <alignment horizontal="right"/>
    </xf>
    <xf numFmtId="167" fontId="6" fillId="3" borderId="0" xfId="0" applyNumberFormat="1" applyFont="1" applyFill="1" applyBorder="1" applyAlignment="1">
      <alignment horizontal="right"/>
    </xf>
    <xf numFmtId="166" fontId="19" fillId="2" borderId="0" xfId="0" applyNumberFormat="1" applyFont="1" applyFill="1" applyBorder="1" applyAlignment="1">
      <alignment horizontal="right"/>
    </xf>
    <xf numFmtId="167" fontId="19" fillId="2" borderId="0" xfId="0" applyNumberFormat="1" applyFont="1" applyFill="1" applyBorder="1" applyAlignment="1">
      <alignment horizontal="right"/>
    </xf>
    <xf numFmtId="166" fontId="19" fillId="3" borderId="0" xfId="0" applyNumberFormat="1" applyFont="1" applyFill="1" applyBorder="1" applyAlignment="1">
      <alignment horizontal="right"/>
    </xf>
    <xf numFmtId="166" fontId="18" fillId="2" borderId="0" xfId="0" applyNumberFormat="1" applyFont="1" applyFill="1" applyBorder="1" applyAlignment="1">
      <alignment horizontal="right"/>
    </xf>
    <xf numFmtId="3" fontId="6" fillId="2" borderId="1" xfId="0" applyNumberFormat="1" applyFont="1" applyFill="1" applyBorder="1" applyAlignment="1">
      <alignment horizontal="right"/>
    </xf>
    <xf numFmtId="3" fontId="0" fillId="0" borderId="0" xfId="0" applyNumberFormat="1"/>
    <xf numFmtId="0" fontId="6" fillId="0" borderId="0" xfId="1" quotePrefix="1" applyFont="1" applyFill="1" applyBorder="1" applyAlignment="1">
      <alignment horizontal="center" vertical="center"/>
    </xf>
    <xf numFmtId="0" fontId="6" fillId="0" borderId="0" xfId="1" applyFont="1" applyFill="1" applyBorder="1" applyAlignment="1">
      <alignment horizontal="center" vertical="center"/>
    </xf>
    <xf numFmtId="166" fontId="6" fillId="0" borderId="0" xfId="0" applyNumberFormat="1" applyFont="1" applyFill="1" applyBorder="1" applyAlignment="1">
      <alignment horizontal="right"/>
    </xf>
    <xf numFmtId="0" fontId="6" fillId="0" borderId="0" xfId="0" applyFont="1" applyFill="1" applyBorder="1" applyAlignment="1">
      <alignment horizontal="left"/>
    </xf>
    <xf numFmtId="164" fontId="19" fillId="0" borderId="0" xfId="0" quotePrefix="1" applyNumberFormat="1" applyFont="1" applyFill="1" applyBorder="1" applyAlignment="1">
      <alignment horizontal="left" inden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18" fillId="2" borderId="6" xfId="0" applyFont="1" applyFill="1" applyBorder="1" applyAlignment="1">
      <alignment horizontal="center"/>
    </xf>
    <xf numFmtId="0" fontId="5" fillId="3" borderId="6" xfId="0" applyFont="1" applyFill="1" applyBorder="1" applyAlignment="1">
      <alignment horizontal="center"/>
    </xf>
    <xf numFmtId="0" fontId="6" fillId="2" borderId="3" xfId="0" applyFont="1" applyFill="1" applyBorder="1" applyAlignment="1">
      <alignment wrapText="1"/>
    </xf>
    <xf numFmtId="3" fontId="6" fillId="2" borderId="7" xfId="0" applyNumberFormat="1" applyFont="1" applyFill="1" applyBorder="1" applyAlignment="1">
      <alignment horizontal="right"/>
    </xf>
    <xf numFmtId="3" fontId="6" fillId="2" borderId="0" xfId="0" applyNumberFormat="1" applyFont="1" applyFill="1" applyAlignment="1">
      <alignment horizontal="right"/>
    </xf>
    <xf numFmtId="3" fontId="6" fillId="2" borderId="8" xfId="0" applyNumberFormat="1" applyFont="1" applyFill="1" applyBorder="1" applyAlignment="1">
      <alignment horizontal="right"/>
    </xf>
    <xf numFmtId="3" fontId="5" fillId="3" borderId="7" xfId="0" applyNumberFormat="1" applyFont="1" applyFill="1" applyBorder="1" applyAlignment="1">
      <alignment horizontal="right"/>
    </xf>
    <xf numFmtId="0" fontId="6" fillId="2" borderId="8" xfId="0" applyFont="1" applyFill="1" applyBorder="1"/>
    <xf numFmtId="0" fontId="19" fillId="2" borderId="8" xfId="0" applyFont="1" applyFill="1" applyBorder="1"/>
    <xf numFmtId="3" fontId="19" fillId="2" borderId="7" xfId="0" applyNumberFormat="1" applyFont="1" applyFill="1" applyBorder="1" applyAlignment="1">
      <alignment horizontal="right"/>
    </xf>
    <xf numFmtId="3" fontId="19" fillId="2" borderId="0" xfId="0" applyNumberFormat="1" applyFont="1" applyFill="1" applyAlignment="1">
      <alignment horizontal="right"/>
    </xf>
    <xf numFmtId="3" fontId="4" fillId="3" borderId="7" xfId="0" applyNumberFormat="1" applyFont="1" applyFill="1" applyBorder="1" applyAlignment="1">
      <alignment horizontal="right"/>
    </xf>
    <xf numFmtId="3" fontId="18" fillId="2" borderId="0" xfId="0" applyNumberFormat="1" applyFont="1" applyFill="1" applyAlignment="1">
      <alignment horizontal="right"/>
    </xf>
    <xf numFmtId="0" fontId="19" fillId="2" borderId="5" xfId="0" applyFont="1" applyFill="1" applyBorder="1"/>
    <xf numFmtId="3" fontId="19" fillId="2" borderId="6" xfId="0" applyNumberFormat="1" applyFont="1" applyFill="1" applyBorder="1" applyAlignment="1">
      <alignment horizontal="right"/>
    </xf>
    <xf numFmtId="0" fontId="6" fillId="2" borderId="5" xfId="0" applyFont="1" applyFill="1" applyBorder="1"/>
    <xf numFmtId="3" fontId="6" fillId="2" borderId="6" xfId="0" applyNumberFormat="1" applyFont="1" applyFill="1" applyBorder="1" applyAlignment="1">
      <alignment horizontal="right"/>
    </xf>
    <xf numFmtId="3" fontId="6" fillId="2" borderId="9" xfId="0" applyNumberFormat="1" applyFont="1" applyFill="1" applyBorder="1" applyAlignment="1">
      <alignment horizontal="right"/>
    </xf>
    <xf numFmtId="0" fontId="0" fillId="4" borderId="0" xfId="0" applyFill="1"/>
    <xf numFmtId="171" fontId="21" fillId="3" borderId="0" xfId="1" applyNumberFormat="1" applyFont="1" applyFill="1" applyBorder="1" applyAlignment="1">
      <alignment horizontal="right"/>
    </xf>
    <xf numFmtId="3" fontId="6" fillId="3" borderId="10" xfId="0" applyNumberFormat="1" applyFont="1" applyFill="1" applyBorder="1" applyAlignment="1">
      <alignment horizontal="right"/>
    </xf>
    <xf numFmtId="165" fontId="5" fillId="3" borderId="7" xfId="0" applyNumberFormat="1" applyFont="1" applyFill="1" applyBorder="1" applyAlignment="1">
      <alignment horizontal="right"/>
    </xf>
    <xf numFmtId="165" fontId="5" fillId="3" borderId="9" xfId="0" applyNumberFormat="1" applyFont="1" applyFill="1" applyBorder="1" applyAlignment="1">
      <alignment horizontal="right"/>
    </xf>
    <xf numFmtId="0" fontId="17" fillId="3" borderId="6" xfId="0" applyFont="1" applyFill="1" applyBorder="1" applyAlignment="1">
      <alignment horizontal="center"/>
    </xf>
    <xf numFmtId="0" fontId="5" fillId="3" borderId="10" xfId="0" applyFont="1" applyFill="1" applyBorder="1" applyAlignment="1">
      <alignment horizontal="center"/>
    </xf>
    <xf numFmtId="3" fontId="6" fillId="3" borderId="1" xfId="0" applyNumberFormat="1" applyFont="1" applyFill="1" applyBorder="1" applyAlignment="1">
      <alignment horizontal="right"/>
    </xf>
    <xf numFmtId="3" fontId="18" fillId="0" borderId="0" xfId="0" applyNumberFormat="1" applyFont="1"/>
    <xf numFmtId="167" fontId="19" fillId="3" borderId="0" xfId="0" applyNumberFormat="1" applyFont="1" applyFill="1" applyBorder="1" applyAlignment="1">
      <alignment horizontal="right"/>
    </xf>
    <xf numFmtId="165" fontId="6" fillId="3" borderId="1" xfId="0" applyNumberFormat="1" applyFont="1" applyFill="1" applyBorder="1" applyAlignment="1">
      <alignment horizontal="right"/>
    </xf>
    <xf numFmtId="165" fontId="6" fillId="2" borderId="1" xfId="0" applyNumberFormat="1" applyFont="1" applyFill="1" applyBorder="1" applyAlignment="1">
      <alignment horizontal="right"/>
    </xf>
    <xf numFmtId="166" fontId="6" fillId="2" borderId="0" xfId="0" applyNumberFormat="1" applyFont="1" applyFill="1" applyBorder="1" applyAlignment="1"/>
    <xf numFmtId="166" fontId="19" fillId="2" borderId="0" xfId="0" applyNumberFormat="1" applyFont="1" applyFill="1" applyBorder="1" applyAlignment="1"/>
    <xf numFmtId="3" fontId="6" fillId="2" borderId="1" xfId="0" applyNumberFormat="1" applyFont="1" applyFill="1" applyBorder="1" applyAlignment="1"/>
    <xf numFmtId="3" fontId="6" fillId="2" borderId="10" xfId="0" applyNumberFormat="1" applyFont="1" applyFill="1" applyBorder="1" applyAlignment="1">
      <alignment horizontal="right"/>
    </xf>
    <xf numFmtId="164" fontId="18" fillId="2" borderId="11" xfId="0" applyNumberFormat="1" applyFont="1" applyFill="1" applyBorder="1"/>
    <xf numFmtId="0" fontId="6" fillId="2" borderId="11" xfId="0" applyFont="1" applyFill="1" applyBorder="1" applyAlignment="1">
      <alignment horizontal="center"/>
    </xf>
    <xf numFmtId="0" fontId="23" fillId="0" borderId="0" xfId="0" applyFont="1"/>
    <xf numFmtId="165" fontId="4" fillId="3" borderId="7" xfId="0" applyNumberFormat="1" applyFont="1" applyFill="1" applyBorder="1" applyAlignment="1">
      <alignment horizontal="right"/>
    </xf>
    <xf numFmtId="0" fontId="0" fillId="0" borderId="0" xfId="0" applyFill="1"/>
    <xf numFmtId="0" fontId="6" fillId="5" borderId="0" xfId="0" applyFont="1" applyFill="1" applyBorder="1"/>
    <xf numFmtId="170" fontId="0" fillId="0" borderId="0" xfId="2" applyNumberFormat="1" applyFont="1"/>
    <xf numFmtId="0" fontId="24" fillId="0" borderId="0" xfId="0" applyFont="1"/>
    <xf numFmtId="0" fontId="25" fillId="0" borderId="0" xfId="0" applyFont="1"/>
    <xf numFmtId="165" fontId="25" fillId="0" borderId="0" xfId="0" applyNumberFormat="1" applyFont="1"/>
    <xf numFmtId="165" fontId="6" fillId="6" borderId="0" xfId="0" applyNumberFormat="1" applyFont="1" applyFill="1" applyBorder="1"/>
    <xf numFmtId="165" fontId="18" fillId="6" borderId="0" xfId="0" applyNumberFormat="1" applyFont="1" applyFill="1" applyBorder="1"/>
    <xf numFmtId="165" fontId="18" fillId="6" borderId="1" xfId="0" applyNumberFormat="1" applyFont="1" applyFill="1" applyBorder="1"/>
    <xf numFmtId="0" fontId="27" fillId="0" borderId="0" xfId="0" applyFont="1"/>
    <xf numFmtId="0" fontId="28" fillId="0" borderId="0" xfId="0" applyFont="1"/>
    <xf numFmtId="0" fontId="29" fillId="3" borderId="10" xfId="0" applyFont="1" applyFill="1" applyBorder="1" applyAlignment="1">
      <alignment horizontal="center"/>
    </xf>
    <xf numFmtId="3" fontId="19" fillId="2" borderId="8" xfId="0" applyNumberFormat="1" applyFont="1" applyFill="1" applyBorder="1" applyAlignment="1">
      <alignment horizontal="right"/>
    </xf>
    <xf numFmtId="165" fontId="6" fillId="2" borderId="3" xfId="0" applyNumberFormat="1" applyFont="1" applyFill="1" applyBorder="1" applyAlignment="1">
      <alignment horizontal="right"/>
    </xf>
    <xf numFmtId="165" fontId="19" fillId="2" borderId="8" xfId="0" applyNumberFormat="1" applyFont="1" applyFill="1" applyBorder="1" applyAlignment="1">
      <alignment horizontal="right"/>
    </xf>
    <xf numFmtId="165" fontId="6" fillId="2" borderId="8" xfId="0" applyNumberFormat="1" applyFont="1" applyFill="1" applyBorder="1" applyAlignment="1">
      <alignment horizontal="right"/>
    </xf>
    <xf numFmtId="165" fontId="6" fillId="2" borderId="10" xfId="0" applyNumberFormat="1" applyFont="1" applyFill="1" applyBorder="1" applyAlignment="1">
      <alignment horizontal="right"/>
    </xf>
    <xf numFmtId="164" fontId="19" fillId="2" borderId="8" xfId="0" quotePrefix="1" applyNumberFormat="1" applyFont="1" applyFill="1" applyBorder="1" applyAlignment="1">
      <alignment horizontal="left"/>
    </xf>
    <xf numFmtId="164" fontId="19" fillId="2" borderId="8" xfId="0" applyNumberFormat="1" applyFont="1" applyFill="1" applyBorder="1" applyAlignment="1">
      <alignment horizontal="left"/>
    </xf>
    <xf numFmtId="164" fontId="19" fillId="2" borderId="8" xfId="0" applyNumberFormat="1" applyFont="1" applyFill="1" applyBorder="1"/>
    <xf numFmtId="3" fontId="30" fillId="0" borderId="0" xfId="0" applyNumberFormat="1" applyFont="1"/>
    <xf numFmtId="3" fontId="32" fillId="0" borderId="0" xfId="0" applyNumberFormat="1" applyFont="1"/>
    <xf numFmtId="0" fontId="31" fillId="0" borderId="0" xfId="0" applyFont="1"/>
    <xf numFmtId="3" fontId="6" fillId="3" borderId="0" xfId="0" applyNumberFormat="1" applyFont="1" applyFill="1" applyBorder="1" applyAlignment="1">
      <alignment horizontal="right" indent="2"/>
    </xf>
    <xf numFmtId="170" fontId="18" fillId="0" borderId="0" xfId="2" applyNumberFormat="1" applyFont="1"/>
    <xf numFmtId="170" fontId="6" fillId="2" borderId="0" xfId="2" applyNumberFormat="1" applyFont="1" applyFill="1" applyBorder="1"/>
    <xf numFmtId="170" fontId="6" fillId="0" borderId="0" xfId="2" applyNumberFormat="1" applyFont="1"/>
    <xf numFmtId="167" fontId="6" fillId="3" borderId="1" xfId="0" applyNumberFormat="1" applyFont="1" applyFill="1" applyBorder="1" applyAlignment="1">
      <alignment horizontal="right"/>
    </xf>
    <xf numFmtId="165" fontId="5" fillId="3" borderId="10" xfId="0" applyNumberFormat="1" applyFont="1" applyFill="1" applyBorder="1" applyAlignment="1">
      <alignment horizontal="right"/>
    </xf>
    <xf numFmtId="168" fontId="21" fillId="2" borderId="14" xfId="1" applyNumberFormat="1" applyFont="1" applyFill="1" applyBorder="1"/>
    <xf numFmtId="171" fontId="21" fillId="2" borderId="14" xfId="1" applyNumberFormat="1" applyFont="1" applyFill="1" applyBorder="1" applyAlignment="1">
      <alignment horizontal="right"/>
    </xf>
    <xf numFmtId="171" fontId="21" fillId="2" borderId="14" xfId="1" applyNumberFormat="1" applyFont="1" applyFill="1" applyBorder="1"/>
    <xf numFmtId="171" fontId="21" fillId="3" borderId="14" xfId="1" applyNumberFormat="1" applyFont="1" applyFill="1" applyBorder="1" applyAlignment="1">
      <alignment horizontal="right"/>
    </xf>
    <xf numFmtId="0" fontId="18" fillId="2" borderId="0" xfId="0" applyFont="1" applyFill="1" applyAlignment="1">
      <alignment wrapText="1"/>
    </xf>
    <xf numFmtId="0" fontId="29" fillId="3" borderId="2" xfId="0" applyFont="1" applyFill="1" applyBorder="1" applyAlignment="1">
      <alignment horizontal="center"/>
    </xf>
    <xf numFmtId="0" fontId="5" fillId="3" borderId="2" xfId="0" applyFont="1" applyFill="1" applyBorder="1" applyAlignment="1">
      <alignment horizontal="center"/>
    </xf>
    <xf numFmtId="0" fontId="5"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6" fillId="0" borderId="2" xfId="0" applyFont="1" applyFill="1" applyBorder="1" applyAlignment="1">
      <alignment horizontal="center"/>
    </xf>
    <xf numFmtId="0" fontId="0" fillId="0" borderId="2" xfId="0" applyFill="1" applyBorder="1" applyAlignment="1">
      <alignment horizontal="center"/>
    </xf>
    <xf numFmtId="0" fontId="29" fillId="3" borderId="0" xfId="0" quotePrefix="1" applyFont="1" applyFill="1" applyBorder="1" applyAlignment="1">
      <alignment horizontal="center" vertical="center"/>
    </xf>
    <xf numFmtId="0" fontId="0" fillId="3" borderId="0" xfId="0" applyFill="1" applyAlignment="1">
      <alignment horizontal="center" vertical="center"/>
    </xf>
    <xf numFmtId="0" fontId="5" fillId="3" borderId="0" xfId="0" quotePrefix="1" applyFont="1" applyFill="1" applyBorder="1" applyAlignment="1">
      <alignment horizontal="center" vertical="center"/>
    </xf>
    <xf numFmtId="0" fontId="0" fillId="0" borderId="0" xfId="0" applyAlignment="1">
      <alignment horizontal="center" vertical="center"/>
    </xf>
    <xf numFmtId="0" fontId="18" fillId="2" borderId="0" xfId="1" applyFont="1" applyFill="1" applyBorder="1" applyAlignment="1">
      <alignment wrapText="1"/>
    </xf>
    <xf numFmtId="0" fontId="18" fillId="0" borderId="0" xfId="1" applyFont="1" applyAlignment="1"/>
    <xf numFmtId="0" fontId="17" fillId="0" borderId="0" xfId="1" applyFont="1" applyAlignment="1"/>
    <xf numFmtId="0" fontId="5" fillId="2" borderId="0" xfId="1" applyFont="1" applyFill="1" applyBorder="1" applyAlignment="1">
      <alignment horizontal="center" vertical="center" wrapText="1"/>
    </xf>
    <xf numFmtId="0" fontId="29" fillId="2" borderId="0"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18" fillId="3" borderId="0" xfId="1" applyFont="1" applyFill="1" applyBorder="1" applyAlignment="1">
      <alignment wrapText="1"/>
    </xf>
    <xf numFmtId="0" fontId="6" fillId="2" borderId="2" xfId="1" applyFont="1" applyFill="1" applyBorder="1" applyAlignment="1">
      <alignment horizontal="center" vertical="center"/>
    </xf>
    <xf numFmtId="0" fontId="26" fillId="2" borderId="2" xfId="1" applyFont="1" applyFill="1" applyBorder="1" applyAlignment="1">
      <alignment horizontal="center" vertical="center"/>
    </xf>
    <xf numFmtId="0" fontId="18" fillId="2" borderId="0" xfId="1" applyFont="1" applyFill="1" applyAlignment="1">
      <alignment wrapText="1"/>
    </xf>
    <xf numFmtId="0" fontId="0" fillId="0" borderId="0" xfId="0" applyAlignment="1">
      <alignment wrapText="1"/>
    </xf>
    <xf numFmtId="0" fontId="26" fillId="3" borderId="12" xfId="0" applyFont="1" applyFill="1" applyBorder="1" applyAlignment="1">
      <alignment horizontal="center"/>
    </xf>
    <xf numFmtId="0" fontId="6" fillId="3" borderId="13" xfId="0" applyFont="1" applyFill="1" applyBorder="1" applyAlignment="1">
      <alignment horizontal="center"/>
    </xf>
    <xf numFmtId="0" fontId="6" fillId="3" borderId="9" xfId="0" applyFont="1" applyFill="1" applyBorder="1" applyAlignment="1">
      <alignment horizontal="center"/>
    </xf>
    <xf numFmtId="0" fontId="18" fillId="0" borderId="2" xfId="0" applyFont="1" applyBorder="1" applyAlignment="1"/>
    <xf numFmtId="0" fontId="6" fillId="2" borderId="12" xfId="0" applyFont="1" applyFill="1" applyBorder="1" applyAlignment="1">
      <alignment horizontal="center"/>
    </xf>
    <xf numFmtId="0" fontId="6" fillId="2" borderId="13" xfId="0" applyFont="1" applyFill="1" applyBorder="1" applyAlignment="1">
      <alignment horizontal="center"/>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7" fillId="3" borderId="9" xfId="0" applyFont="1" applyFill="1" applyBorder="1" applyAlignment="1">
      <alignment horizontal="center"/>
    </xf>
    <xf numFmtId="0" fontId="6" fillId="3" borderId="11" xfId="0" applyFont="1" applyFill="1" applyBorder="1" applyAlignment="1">
      <alignment horizontal="center"/>
    </xf>
    <xf numFmtId="0" fontId="0" fillId="0" borderId="11" xfId="0" applyBorder="1" applyAlignment="1">
      <alignment horizontal="center"/>
    </xf>
    <xf numFmtId="0" fontId="26" fillId="6" borderId="11" xfId="0" applyFont="1" applyFill="1" applyBorder="1" applyAlignment="1">
      <alignment horizontal="center" wrapText="1"/>
    </xf>
    <xf numFmtId="0" fontId="15" fillId="6" borderId="0" xfId="0" applyFont="1" applyFill="1" applyBorder="1" applyAlignment="1">
      <alignment horizontal="center" wrapText="1"/>
    </xf>
  </cellXfs>
  <cellStyles count="3">
    <cellStyle name="Normal" xfId="0" builtinId="0"/>
    <cellStyle name="Normal_Tab III Taux de poursuite" xfId="1"/>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39084610383263E-2"/>
          <c:y val="5.4009917081942894E-2"/>
          <c:w val="0.89539084610383257"/>
          <c:h val="0.82324206946112943"/>
        </c:manualLayout>
      </c:layout>
      <c:lineChart>
        <c:grouping val="standard"/>
        <c:varyColors val="0"/>
        <c:ser>
          <c:idx val="0"/>
          <c:order val="0"/>
          <c:tx>
            <c:strRef>
              <c:f>'Données Graphique bach.'!$A$4</c:f>
              <c:strCache>
                <c:ptCount val="1"/>
                <c:pt idx="0">
                  <c:v>Ensemble Bacs géné.</c:v>
                </c:pt>
              </c:strCache>
            </c:strRef>
          </c:tx>
          <c:spPr>
            <a:ln w="38100">
              <a:solidFill>
                <a:srgbClr val="C0C0C0"/>
              </a:solidFill>
              <a:prstDash val="solid"/>
            </a:ln>
          </c:spPr>
          <c:marker>
            <c:symbol val="none"/>
          </c:marker>
          <c:cat>
            <c:numRef>
              <c:f>'Données Graphique bach.'!$B$1:$AE$1</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bach.'!$B$4:$AE$4</c:f>
              <c:numCache>
                <c:formatCode>#,##0</c:formatCode>
                <c:ptCount val="30"/>
                <c:pt idx="0">
                  <c:v>279586</c:v>
                </c:pt>
                <c:pt idx="1">
                  <c:v>287046</c:v>
                </c:pt>
                <c:pt idx="2">
                  <c:v>264727</c:v>
                </c:pt>
                <c:pt idx="3">
                  <c:v>268868</c:v>
                </c:pt>
                <c:pt idx="4">
                  <c:v>275113</c:v>
                </c:pt>
                <c:pt idx="5">
                  <c:v>266285</c:v>
                </c:pt>
                <c:pt idx="6">
                  <c:v>271155</c:v>
                </c:pt>
                <c:pt idx="7">
                  <c:v>258785</c:v>
                </c:pt>
                <c:pt idx="8">
                  <c:v>258192</c:v>
                </c:pt>
                <c:pt idx="9">
                  <c:v>268335</c:v>
                </c:pt>
                <c:pt idx="10">
                  <c:v>261137</c:v>
                </c:pt>
                <c:pt idx="11">
                  <c:v>272512</c:v>
                </c:pt>
                <c:pt idx="12">
                  <c:v>282788</c:v>
                </c:pt>
                <c:pt idx="13">
                  <c:v>281733</c:v>
                </c:pt>
                <c:pt idx="14">
                  <c:v>279698</c:v>
                </c:pt>
                <c:pt idx="15">
                  <c:v>286762</c:v>
                </c:pt>
                <c:pt idx="16">
                  <c:v>279751</c:v>
                </c:pt>
                <c:pt idx="17">
                  <c:v>283121</c:v>
                </c:pt>
                <c:pt idx="18">
                  <c:v>293837</c:v>
                </c:pt>
                <c:pt idx="19">
                  <c:v>304418</c:v>
                </c:pt>
                <c:pt idx="20">
                  <c:v>304710.51559999998</c:v>
                </c:pt>
                <c:pt idx="21">
                  <c:v>310334.8996</c:v>
                </c:pt>
                <c:pt idx="22">
                  <c:v>317561.73619999998</c:v>
                </c:pt>
                <c:pt idx="23">
                  <c:v>320235.74070000002</c:v>
                </c:pt>
                <c:pt idx="24">
                  <c:v>328893.88449999999</c:v>
                </c:pt>
                <c:pt idx="25">
                  <c:v>328197.65019999997</c:v>
                </c:pt>
                <c:pt idx="26">
                  <c:v>324838.63449999999</c:v>
                </c:pt>
                <c:pt idx="27">
                  <c:v>322454.33990000002</c:v>
                </c:pt>
                <c:pt idx="28">
                  <c:v>322922.48149999999</c:v>
                </c:pt>
                <c:pt idx="29" formatCode="0.0">
                  <c:v>325339.72940000001</c:v>
                </c:pt>
              </c:numCache>
            </c:numRef>
          </c:val>
          <c:smooth val="0"/>
        </c:ser>
        <c:ser>
          <c:idx val="1"/>
          <c:order val="1"/>
          <c:tx>
            <c:strRef>
              <c:f>'Données Graphique bach.'!$A$5</c:f>
              <c:strCache>
                <c:ptCount val="1"/>
                <c:pt idx="0">
                  <c:v>Ensemble Bacs techno.</c:v>
                </c:pt>
              </c:strCache>
            </c:strRef>
          </c:tx>
          <c:spPr>
            <a:ln w="38100">
              <a:solidFill>
                <a:srgbClr val="808080"/>
              </a:solidFill>
              <a:prstDash val="solid"/>
            </a:ln>
          </c:spPr>
          <c:marker>
            <c:symbol val="none"/>
          </c:marker>
          <c:cat>
            <c:numRef>
              <c:f>'Données Graphique bach.'!$B$1:$AE$1</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bach.'!$B$5:$AE$5</c:f>
              <c:numCache>
                <c:formatCode>#,##0</c:formatCode>
                <c:ptCount val="30"/>
                <c:pt idx="0">
                  <c:v>130282</c:v>
                </c:pt>
                <c:pt idx="1">
                  <c:v>138267</c:v>
                </c:pt>
                <c:pt idx="2">
                  <c:v>135882</c:v>
                </c:pt>
                <c:pt idx="3">
                  <c:v>136204</c:v>
                </c:pt>
                <c:pt idx="4">
                  <c:v>144830</c:v>
                </c:pt>
                <c:pt idx="5">
                  <c:v>149103</c:v>
                </c:pt>
                <c:pt idx="6">
                  <c:v>152778</c:v>
                </c:pt>
                <c:pt idx="7">
                  <c:v>147944</c:v>
                </c:pt>
                <c:pt idx="8">
                  <c:v>141983</c:v>
                </c:pt>
                <c:pt idx="9">
                  <c:v>142799</c:v>
                </c:pt>
                <c:pt idx="10">
                  <c:v>143277</c:v>
                </c:pt>
                <c:pt idx="11">
                  <c:v>140828</c:v>
                </c:pt>
                <c:pt idx="12">
                  <c:v>140707</c:v>
                </c:pt>
                <c:pt idx="13">
                  <c:v>137605</c:v>
                </c:pt>
                <c:pt idx="14">
                  <c:v>135886</c:v>
                </c:pt>
                <c:pt idx="15">
                  <c:v>131602</c:v>
                </c:pt>
                <c:pt idx="16">
                  <c:v>133431</c:v>
                </c:pt>
                <c:pt idx="17">
                  <c:v>128832</c:v>
                </c:pt>
                <c:pt idx="18">
                  <c:v>125121</c:v>
                </c:pt>
                <c:pt idx="19">
                  <c:v>123986</c:v>
                </c:pt>
                <c:pt idx="20">
                  <c:v>128165.4219</c:v>
                </c:pt>
                <c:pt idx="21">
                  <c:v>123604.23420000001</c:v>
                </c:pt>
                <c:pt idx="22">
                  <c:v>127012.8107</c:v>
                </c:pt>
                <c:pt idx="23">
                  <c:v>128634.64019999999</c:v>
                </c:pt>
                <c:pt idx="24">
                  <c:v>132510.37520000001</c:v>
                </c:pt>
                <c:pt idx="25">
                  <c:v>132680.04689999999</c:v>
                </c:pt>
                <c:pt idx="26">
                  <c:v>131466.31080000001</c:v>
                </c:pt>
                <c:pt idx="27">
                  <c:v>130511.4651</c:v>
                </c:pt>
                <c:pt idx="28">
                  <c:v>130618.5312</c:v>
                </c:pt>
                <c:pt idx="29" formatCode="0.0">
                  <c:v>131563.65590000001</c:v>
                </c:pt>
              </c:numCache>
            </c:numRef>
          </c:val>
          <c:smooth val="0"/>
        </c:ser>
        <c:ser>
          <c:idx val="2"/>
          <c:order val="2"/>
          <c:tx>
            <c:strRef>
              <c:f>'Données Graphique bach.'!$A$6</c:f>
              <c:strCache>
                <c:ptCount val="1"/>
                <c:pt idx="0">
                  <c:v>Bac professionnel</c:v>
                </c:pt>
              </c:strCache>
            </c:strRef>
          </c:tx>
          <c:spPr>
            <a:ln w="38100">
              <a:solidFill>
                <a:srgbClr val="000000"/>
              </a:solidFill>
              <a:prstDash val="solid"/>
            </a:ln>
          </c:spPr>
          <c:marker>
            <c:symbol val="none"/>
          </c:marker>
          <c:cat>
            <c:numRef>
              <c:f>'Données Graphique bach.'!$B$1:$AE$1</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bach.'!$B$6:$AE$6</c:f>
              <c:numCache>
                <c:formatCode>#,##0</c:formatCode>
                <c:ptCount val="30"/>
                <c:pt idx="0">
                  <c:v>61465</c:v>
                </c:pt>
                <c:pt idx="1">
                  <c:v>65741</c:v>
                </c:pt>
                <c:pt idx="2">
                  <c:v>74514</c:v>
                </c:pt>
                <c:pt idx="3">
                  <c:v>76726</c:v>
                </c:pt>
                <c:pt idx="4">
                  <c:v>81573</c:v>
                </c:pt>
                <c:pt idx="5">
                  <c:v>88296</c:v>
                </c:pt>
                <c:pt idx="6">
                  <c:v>92617</c:v>
                </c:pt>
                <c:pt idx="7">
                  <c:v>92499</c:v>
                </c:pt>
                <c:pt idx="8">
                  <c:v>93580</c:v>
                </c:pt>
                <c:pt idx="9">
                  <c:v>91537</c:v>
                </c:pt>
                <c:pt idx="10">
                  <c:v>93958</c:v>
                </c:pt>
                <c:pt idx="11">
                  <c:v>93268</c:v>
                </c:pt>
                <c:pt idx="12">
                  <c:v>100562</c:v>
                </c:pt>
                <c:pt idx="13">
                  <c:v>104975</c:v>
                </c:pt>
                <c:pt idx="14">
                  <c:v>103311</c:v>
                </c:pt>
                <c:pt idx="15">
                  <c:v>120728</c:v>
                </c:pt>
                <c:pt idx="16">
                  <c:v>118586</c:v>
                </c:pt>
                <c:pt idx="17">
                  <c:v>155502</c:v>
                </c:pt>
                <c:pt idx="18">
                  <c:v>190899</c:v>
                </c:pt>
                <c:pt idx="19">
                  <c:v>158743</c:v>
                </c:pt>
                <c:pt idx="20">
                  <c:v>189789.9056</c:v>
                </c:pt>
                <c:pt idx="21">
                  <c:v>189877.54500000001</c:v>
                </c:pt>
                <c:pt idx="22">
                  <c:v>191064.285</c:v>
                </c:pt>
                <c:pt idx="23">
                  <c:v>191872.05729999999</c:v>
                </c:pt>
                <c:pt idx="24">
                  <c:v>196232.1029</c:v>
                </c:pt>
                <c:pt idx="25">
                  <c:v>196839.78140000001</c:v>
                </c:pt>
                <c:pt idx="26">
                  <c:v>195635.7519</c:v>
                </c:pt>
                <c:pt idx="27">
                  <c:v>193985.68419999999</c:v>
                </c:pt>
                <c:pt idx="28">
                  <c:v>193870.8401</c:v>
                </c:pt>
                <c:pt idx="29" formatCode="0.0">
                  <c:v>194816.93659999999</c:v>
                </c:pt>
              </c:numCache>
            </c:numRef>
          </c:val>
          <c:smooth val="0"/>
        </c:ser>
        <c:dLbls>
          <c:showLegendKey val="0"/>
          <c:showVal val="0"/>
          <c:showCatName val="0"/>
          <c:showSerName val="0"/>
          <c:showPercent val="0"/>
          <c:showBubbleSize val="0"/>
        </c:dLbls>
        <c:marker val="1"/>
        <c:smooth val="0"/>
        <c:axId val="97919360"/>
        <c:axId val="97920896"/>
      </c:lineChart>
      <c:catAx>
        <c:axId val="9791936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fr-FR"/>
          </a:p>
        </c:txPr>
        <c:crossAx val="97920896"/>
        <c:crosses val="autoZero"/>
        <c:auto val="1"/>
        <c:lblAlgn val="ctr"/>
        <c:lblOffset val="100"/>
        <c:tickLblSkip val="1"/>
        <c:tickMarkSkip val="1"/>
        <c:noMultiLvlLbl val="0"/>
      </c:catAx>
      <c:valAx>
        <c:axId val="97920896"/>
        <c:scaling>
          <c:orientation val="minMax"/>
          <c:max val="350000"/>
          <c:min val="50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97919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21139029750552E-2"/>
          <c:y val="5.1666687689895713E-2"/>
          <c:w val="0.9305166452365401"/>
          <c:h val="0.82000033365898994"/>
        </c:manualLayout>
      </c:layout>
      <c:lineChart>
        <c:grouping val="standard"/>
        <c:varyColors val="0"/>
        <c:ser>
          <c:idx val="0"/>
          <c:order val="0"/>
          <c:tx>
            <c:strRef>
              <c:f>'Données Graphique encadré'!$A$3</c:f>
              <c:strCache>
                <c:ptCount val="1"/>
                <c:pt idx="0">
                  <c:v>Droit</c:v>
                </c:pt>
              </c:strCache>
            </c:strRef>
          </c:tx>
          <c:spPr>
            <a:ln w="38100">
              <a:solidFill>
                <a:srgbClr val="969696"/>
              </a:solidFill>
              <a:prstDash val="solid"/>
            </a:ln>
          </c:spPr>
          <c:marker>
            <c:symbol val="none"/>
          </c:marker>
          <c:cat>
            <c:numRef>
              <c:f>'Données Graphique encadré'!$B$2:$AE$2</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encadré'!$B$3:$AE$3</c:f>
              <c:numCache>
                <c:formatCode>0.0</c:formatCode>
                <c:ptCount val="30"/>
                <c:pt idx="0">
                  <c:v>8.09</c:v>
                </c:pt>
                <c:pt idx="1">
                  <c:v>8.15</c:v>
                </c:pt>
                <c:pt idx="2">
                  <c:v>7.32</c:v>
                </c:pt>
                <c:pt idx="3">
                  <c:v>7.2499999999999991</c:v>
                </c:pt>
                <c:pt idx="4">
                  <c:v>6.97</c:v>
                </c:pt>
                <c:pt idx="5">
                  <c:v>6.52</c:v>
                </c:pt>
                <c:pt idx="6">
                  <c:v>6.4399999999999995</c:v>
                </c:pt>
                <c:pt idx="7">
                  <c:v>6.22</c:v>
                </c:pt>
                <c:pt idx="8">
                  <c:v>5.96</c:v>
                </c:pt>
                <c:pt idx="9">
                  <c:v>6.2</c:v>
                </c:pt>
                <c:pt idx="10">
                  <c:v>6.3299999999999992</c:v>
                </c:pt>
                <c:pt idx="11">
                  <c:v>6.78</c:v>
                </c:pt>
                <c:pt idx="12">
                  <c:v>6.8000000000000007</c:v>
                </c:pt>
                <c:pt idx="13">
                  <c:v>7.02</c:v>
                </c:pt>
                <c:pt idx="14">
                  <c:v>7.1800000000000006</c:v>
                </c:pt>
                <c:pt idx="15">
                  <c:v>7.5600000000000005</c:v>
                </c:pt>
                <c:pt idx="16">
                  <c:v>7.5600000000000005</c:v>
                </c:pt>
                <c:pt idx="17">
                  <c:v>7.6499999999999995</c:v>
                </c:pt>
                <c:pt idx="18">
                  <c:v>7.6899999999999995</c:v>
                </c:pt>
                <c:pt idx="19">
                  <c:v>7.4899999999999993</c:v>
                </c:pt>
                <c:pt idx="20">
                  <c:v>7.33</c:v>
                </c:pt>
                <c:pt idx="21">
                  <c:v>7.24</c:v>
                </c:pt>
                <c:pt idx="22">
                  <c:v>7.19</c:v>
                </c:pt>
                <c:pt idx="23">
                  <c:v>7.1499999999999995</c:v>
                </c:pt>
                <c:pt idx="24">
                  <c:v>7.1099999999999994</c:v>
                </c:pt>
                <c:pt idx="25">
                  <c:v>7.07</c:v>
                </c:pt>
                <c:pt idx="26">
                  <c:v>7.03</c:v>
                </c:pt>
                <c:pt idx="27">
                  <c:v>6.99</c:v>
                </c:pt>
                <c:pt idx="28" formatCode="General">
                  <c:v>6.9500000000000011</c:v>
                </c:pt>
                <c:pt idx="29" formatCode="General">
                  <c:v>6.9099999999999993</c:v>
                </c:pt>
              </c:numCache>
            </c:numRef>
          </c:val>
          <c:smooth val="0"/>
        </c:ser>
        <c:ser>
          <c:idx val="1"/>
          <c:order val="1"/>
          <c:tx>
            <c:strRef>
              <c:f>'Données Graphique encadré'!$A$4</c:f>
              <c:strCache>
                <c:ptCount val="1"/>
                <c:pt idx="0">
                  <c:v>Economie</c:v>
                </c:pt>
              </c:strCache>
            </c:strRef>
          </c:tx>
          <c:spPr>
            <a:ln w="38100">
              <a:solidFill>
                <a:srgbClr val="C0C0C0"/>
              </a:solidFill>
              <a:prstDash val="solid"/>
            </a:ln>
          </c:spPr>
          <c:marker>
            <c:symbol val="none"/>
          </c:marker>
          <c:cat>
            <c:numRef>
              <c:f>'Données Graphique encadré'!$B$2:$AE$2</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encadré'!$B$4:$AE$4</c:f>
              <c:numCache>
                <c:formatCode>0.0</c:formatCode>
                <c:ptCount val="30"/>
                <c:pt idx="0">
                  <c:v>6.0600000000000005</c:v>
                </c:pt>
                <c:pt idx="1">
                  <c:v>6.5</c:v>
                </c:pt>
                <c:pt idx="2">
                  <c:v>5.87</c:v>
                </c:pt>
                <c:pt idx="3">
                  <c:v>5.9499999999999993</c:v>
                </c:pt>
                <c:pt idx="4">
                  <c:v>5.87</c:v>
                </c:pt>
                <c:pt idx="5">
                  <c:v>6.03</c:v>
                </c:pt>
                <c:pt idx="6">
                  <c:v>5.71</c:v>
                </c:pt>
                <c:pt idx="7">
                  <c:v>5.5</c:v>
                </c:pt>
                <c:pt idx="8">
                  <c:v>5.65</c:v>
                </c:pt>
                <c:pt idx="9">
                  <c:v>5.35</c:v>
                </c:pt>
                <c:pt idx="10">
                  <c:v>5.19</c:v>
                </c:pt>
                <c:pt idx="11">
                  <c:v>5.0599999999999996</c:v>
                </c:pt>
                <c:pt idx="12">
                  <c:v>4.84</c:v>
                </c:pt>
                <c:pt idx="13">
                  <c:v>5.1400000000000006</c:v>
                </c:pt>
                <c:pt idx="14">
                  <c:v>4.99</c:v>
                </c:pt>
                <c:pt idx="15">
                  <c:v>5.01</c:v>
                </c:pt>
                <c:pt idx="16">
                  <c:v>4.6899999999999995</c:v>
                </c:pt>
                <c:pt idx="17">
                  <c:v>4.88</c:v>
                </c:pt>
                <c:pt idx="18">
                  <c:v>4.7699999999999996</c:v>
                </c:pt>
                <c:pt idx="19">
                  <c:v>5.04</c:v>
                </c:pt>
                <c:pt idx="20">
                  <c:v>4.92</c:v>
                </c:pt>
                <c:pt idx="21">
                  <c:v>4.91</c:v>
                </c:pt>
                <c:pt idx="22">
                  <c:v>4.9000000000000004</c:v>
                </c:pt>
                <c:pt idx="23">
                  <c:v>4.9000000000000004</c:v>
                </c:pt>
                <c:pt idx="24">
                  <c:v>4.8899999999999997</c:v>
                </c:pt>
                <c:pt idx="25">
                  <c:v>4.8899999999999997</c:v>
                </c:pt>
                <c:pt idx="26">
                  <c:v>4.88</c:v>
                </c:pt>
                <c:pt idx="27">
                  <c:v>4.88</c:v>
                </c:pt>
                <c:pt idx="28" formatCode="General">
                  <c:v>4.88</c:v>
                </c:pt>
                <c:pt idx="29" formatCode="General">
                  <c:v>4.87</c:v>
                </c:pt>
              </c:numCache>
            </c:numRef>
          </c:val>
          <c:smooth val="0"/>
        </c:ser>
        <c:ser>
          <c:idx val="2"/>
          <c:order val="2"/>
          <c:tx>
            <c:strRef>
              <c:f>'Données Graphique encadré'!$A$5</c:f>
              <c:strCache>
                <c:ptCount val="1"/>
                <c:pt idx="0">
                  <c:v>Lettres</c:v>
                </c:pt>
              </c:strCache>
            </c:strRef>
          </c:tx>
          <c:spPr>
            <a:ln w="38100">
              <a:solidFill>
                <a:srgbClr val="000000"/>
              </a:solidFill>
              <a:prstDash val="solid"/>
            </a:ln>
          </c:spPr>
          <c:marker>
            <c:symbol val="none"/>
          </c:marker>
          <c:cat>
            <c:numRef>
              <c:f>'Données Graphique encadré'!$B$2:$AE$2</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encadré'!$B$5:$AE$5</c:f>
              <c:numCache>
                <c:formatCode>0.0</c:formatCode>
                <c:ptCount val="30"/>
                <c:pt idx="0">
                  <c:v>20.990000000000002</c:v>
                </c:pt>
                <c:pt idx="1">
                  <c:v>21.19</c:v>
                </c:pt>
                <c:pt idx="2">
                  <c:v>19.900000000000002</c:v>
                </c:pt>
                <c:pt idx="3">
                  <c:v>20.309999999999999</c:v>
                </c:pt>
                <c:pt idx="4">
                  <c:v>19.55</c:v>
                </c:pt>
                <c:pt idx="5">
                  <c:v>18.829999999999998</c:v>
                </c:pt>
                <c:pt idx="6">
                  <c:v>17.59</c:v>
                </c:pt>
                <c:pt idx="7">
                  <c:v>18.060000000000002</c:v>
                </c:pt>
                <c:pt idx="8">
                  <c:v>18.12</c:v>
                </c:pt>
                <c:pt idx="9">
                  <c:v>18.13</c:v>
                </c:pt>
                <c:pt idx="10">
                  <c:v>17.95</c:v>
                </c:pt>
                <c:pt idx="11">
                  <c:v>17.75</c:v>
                </c:pt>
                <c:pt idx="12">
                  <c:v>16.439999999999998</c:v>
                </c:pt>
                <c:pt idx="13">
                  <c:v>14.64</c:v>
                </c:pt>
                <c:pt idx="14">
                  <c:v>13.77</c:v>
                </c:pt>
                <c:pt idx="15">
                  <c:v>14.05</c:v>
                </c:pt>
                <c:pt idx="16">
                  <c:v>14.580000000000002</c:v>
                </c:pt>
                <c:pt idx="17">
                  <c:v>14.29</c:v>
                </c:pt>
                <c:pt idx="18">
                  <c:v>14.09</c:v>
                </c:pt>
                <c:pt idx="19">
                  <c:v>14.48</c:v>
                </c:pt>
                <c:pt idx="20">
                  <c:v>14.64</c:v>
                </c:pt>
                <c:pt idx="21">
                  <c:v>14.71</c:v>
                </c:pt>
                <c:pt idx="22">
                  <c:v>14.71</c:v>
                </c:pt>
                <c:pt idx="23">
                  <c:v>14.7</c:v>
                </c:pt>
                <c:pt idx="24">
                  <c:v>14.69</c:v>
                </c:pt>
                <c:pt idx="25">
                  <c:v>14.69</c:v>
                </c:pt>
                <c:pt idx="26">
                  <c:v>14.69</c:v>
                </c:pt>
                <c:pt idx="27">
                  <c:v>14.69</c:v>
                </c:pt>
                <c:pt idx="28" formatCode="General">
                  <c:v>14.69</c:v>
                </c:pt>
                <c:pt idx="29" formatCode="General">
                  <c:v>14.69</c:v>
                </c:pt>
              </c:numCache>
            </c:numRef>
          </c:val>
          <c:smooth val="0"/>
        </c:ser>
        <c:ser>
          <c:idx val="3"/>
          <c:order val="3"/>
          <c:tx>
            <c:strRef>
              <c:f>'Données Graphique encadré'!$A$6</c:f>
              <c:strCache>
                <c:ptCount val="1"/>
                <c:pt idx="0">
                  <c:v>Sciences</c:v>
                </c:pt>
              </c:strCache>
            </c:strRef>
          </c:tx>
          <c:spPr>
            <a:ln w="38100">
              <a:solidFill>
                <a:srgbClr val="808080"/>
              </a:solidFill>
              <a:prstDash val="solid"/>
            </a:ln>
          </c:spPr>
          <c:marker>
            <c:symbol val="none"/>
          </c:marker>
          <c:cat>
            <c:numRef>
              <c:f>'Données Graphique encadré'!$B$2:$AE$2</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encadré'!$B$6:$AE$6</c:f>
              <c:numCache>
                <c:formatCode>0.0</c:formatCode>
                <c:ptCount val="30"/>
                <c:pt idx="0">
                  <c:v>14.34</c:v>
                </c:pt>
                <c:pt idx="1">
                  <c:v>15.07</c:v>
                </c:pt>
                <c:pt idx="2">
                  <c:v>14.680000000000001</c:v>
                </c:pt>
                <c:pt idx="3">
                  <c:v>13.850000000000001</c:v>
                </c:pt>
                <c:pt idx="4">
                  <c:v>13.55</c:v>
                </c:pt>
                <c:pt idx="5">
                  <c:v>13</c:v>
                </c:pt>
                <c:pt idx="6">
                  <c:v>12.920000000000002</c:v>
                </c:pt>
                <c:pt idx="7">
                  <c:v>12.22</c:v>
                </c:pt>
                <c:pt idx="8">
                  <c:v>12.389999999999999</c:v>
                </c:pt>
                <c:pt idx="9">
                  <c:v>12.280000000000001</c:v>
                </c:pt>
                <c:pt idx="10">
                  <c:v>11.19</c:v>
                </c:pt>
                <c:pt idx="11">
                  <c:v>10.38</c:v>
                </c:pt>
                <c:pt idx="12">
                  <c:v>9.93</c:v>
                </c:pt>
                <c:pt idx="13">
                  <c:v>8.74</c:v>
                </c:pt>
                <c:pt idx="14">
                  <c:v>8.3099999999999987</c:v>
                </c:pt>
                <c:pt idx="15">
                  <c:v>8.6</c:v>
                </c:pt>
                <c:pt idx="16">
                  <c:v>9.2899999999999991</c:v>
                </c:pt>
                <c:pt idx="17">
                  <c:v>9.41</c:v>
                </c:pt>
                <c:pt idx="18">
                  <c:v>9.2799999999999994</c:v>
                </c:pt>
                <c:pt idx="19">
                  <c:v>10.27</c:v>
                </c:pt>
                <c:pt idx="20">
                  <c:v>10.9</c:v>
                </c:pt>
                <c:pt idx="21">
                  <c:v>10.72</c:v>
                </c:pt>
                <c:pt idx="22">
                  <c:v>10.72</c:v>
                </c:pt>
                <c:pt idx="23">
                  <c:v>10.72</c:v>
                </c:pt>
                <c:pt idx="24">
                  <c:v>10.72</c:v>
                </c:pt>
                <c:pt idx="25">
                  <c:v>10.73</c:v>
                </c:pt>
                <c:pt idx="26">
                  <c:v>10.73</c:v>
                </c:pt>
                <c:pt idx="27">
                  <c:v>10.74</c:v>
                </c:pt>
                <c:pt idx="28" formatCode="General">
                  <c:v>10.75</c:v>
                </c:pt>
                <c:pt idx="29" formatCode="General">
                  <c:v>10.76</c:v>
                </c:pt>
              </c:numCache>
            </c:numRef>
          </c:val>
          <c:smooth val="0"/>
        </c:ser>
        <c:ser>
          <c:idx val="4"/>
          <c:order val="4"/>
          <c:tx>
            <c:strRef>
              <c:f>'Données Graphique encadré'!$A$7</c:f>
              <c:strCache>
                <c:ptCount val="1"/>
                <c:pt idx="0">
                  <c:v>Santé</c:v>
                </c:pt>
              </c:strCache>
            </c:strRef>
          </c:tx>
          <c:spPr>
            <a:ln w="38100">
              <a:solidFill>
                <a:srgbClr val="000000"/>
              </a:solidFill>
              <a:prstDash val="sysDash"/>
            </a:ln>
          </c:spPr>
          <c:marker>
            <c:symbol val="none"/>
          </c:marker>
          <c:cat>
            <c:numRef>
              <c:f>'Données Graphique encadré'!$B$2:$AE$2</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'Données Graphique encadré'!$B$7:$AE$7</c:f>
              <c:numCache>
                <c:formatCode>0.0</c:formatCode>
                <c:ptCount val="30"/>
                <c:pt idx="0">
                  <c:v>5.53</c:v>
                </c:pt>
                <c:pt idx="1">
                  <c:v>5.0599999999999996</c:v>
                </c:pt>
                <c:pt idx="2">
                  <c:v>4.7600000000000007</c:v>
                </c:pt>
                <c:pt idx="3">
                  <c:v>4.6399999999999997</c:v>
                </c:pt>
                <c:pt idx="4">
                  <c:v>4.67</c:v>
                </c:pt>
                <c:pt idx="5">
                  <c:v>4.2700000000000005</c:v>
                </c:pt>
                <c:pt idx="6">
                  <c:v>4.1099999999999994</c:v>
                </c:pt>
                <c:pt idx="7">
                  <c:v>4.1500000000000004</c:v>
                </c:pt>
                <c:pt idx="8">
                  <c:v>4.8599999999999994</c:v>
                </c:pt>
                <c:pt idx="9">
                  <c:v>5.76</c:v>
                </c:pt>
                <c:pt idx="10">
                  <c:v>6.43</c:v>
                </c:pt>
                <c:pt idx="11">
                  <c:v>7.2499999999999991</c:v>
                </c:pt>
                <c:pt idx="12">
                  <c:v>7.64</c:v>
                </c:pt>
                <c:pt idx="13">
                  <c:v>7.6700000000000008</c:v>
                </c:pt>
                <c:pt idx="14">
                  <c:v>7.7399999999999993</c:v>
                </c:pt>
                <c:pt idx="15">
                  <c:v>8.1</c:v>
                </c:pt>
                <c:pt idx="16">
                  <c:v>7.85</c:v>
                </c:pt>
                <c:pt idx="17">
                  <c:v>7.66</c:v>
                </c:pt>
                <c:pt idx="18">
                  <c:v>8.0500000000000007</c:v>
                </c:pt>
                <c:pt idx="19">
                  <c:v>8.48</c:v>
                </c:pt>
                <c:pt idx="20">
                  <c:v>8.33</c:v>
                </c:pt>
                <c:pt idx="21">
                  <c:v>8.5500000000000007</c:v>
                </c:pt>
                <c:pt idx="22">
                  <c:v>8.5500000000000007</c:v>
                </c:pt>
                <c:pt idx="23">
                  <c:v>8.5400000000000009</c:v>
                </c:pt>
                <c:pt idx="24">
                  <c:v>8.5299999999999994</c:v>
                </c:pt>
                <c:pt idx="25">
                  <c:v>8.5299999999999994</c:v>
                </c:pt>
                <c:pt idx="26">
                  <c:v>8.52</c:v>
                </c:pt>
                <c:pt idx="27">
                  <c:v>8.52</c:v>
                </c:pt>
                <c:pt idx="28" formatCode="General">
                  <c:v>8.5299999999999994</c:v>
                </c:pt>
                <c:pt idx="29" formatCode="General">
                  <c:v>8.5299999999999994</c:v>
                </c:pt>
              </c:numCache>
            </c:numRef>
          </c:val>
          <c:smooth val="0"/>
        </c:ser>
        <c:dLbls>
          <c:showLegendKey val="0"/>
          <c:showVal val="0"/>
          <c:showCatName val="0"/>
          <c:showSerName val="0"/>
          <c:showPercent val="0"/>
          <c:showBubbleSize val="0"/>
        </c:dLbls>
        <c:marker val="1"/>
        <c:smooth val="0"/>
        <c:axId val="100985856"/>
        <c:axId val="100733696"/>
      </c:lineChart>
      <c:catAx>
        <c:axId val="10098585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fr-FR"/>
          </a:p>
        </c:txPr>
        <c:crossAx val="100733696"/>
        <c:crosses val="autoZero"/>
        <c:auto val="1"/>
        <c:lblAlgn val="ctr"/>
        <c:lblOffset val="100"/>
        <c:tickLblSkip val="1"/>
        <c:tickMarkSkip val="1"/>
        <c:noMultiLvlLbl val="0"/>
      </c:catAx>
      <c:valAx>
        <c:axId val="100733696"/>
        <c:scaling>
          <c:orientation val="minMax"/>
          <c:max val="23"/>
          <c:min val="0"/>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985856"/>
        <c:crosses val="autoZero"/>
        <c:crossBetween val="between"/>
        <c:majorUnit val="5"/>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7620</xdr:rowOff>
    </xdr:from>
    <xdr:to>
      <xdr:col>13</xdr:col>
      <xdr:colOff>22860</xdr:colOff>
      <xdr:row>29</xdr:row>
      <xdr:rowOff>137160</xdr:rowOff>
    </xdr:to>
    <xdr:graphicFrame macro="">
      <xdr:nvGraphicFramePr>
        <xdr:cNvPr id="41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0.70056</cdr:x>
      <cdr:y>0.04461</cdr:y>
    </cdr:from>
    <cdr:to>
      <cdr:x>0.70056</cdr:x>
      <cdr:y>0.86686</cdr:y>
    </cdr:to>
    <cdr:sp macro="" textlink="">
      <cdr:nvSpPr>
        <cdr:cNvPr id="5121" name="Line 1"/>
        <cdr:cNvSpPr>
          <a:spLocks xmlns:a="http://schemas.openxmlformats.org/drawingml/2006/main" noChangeShapeType="1"/>
        </cdr:cNvSpPr>
      </cdr:nvSpPr>
      <cdr:spPr bwMode="auto">
        <a:xfrm xmlns:a="http://schemas.openxmlformats.org/drawingml/2006/main" flipH="1">
          <a:off x="6283179" y="207712"/>
          <a:ext cx="0" cy="3828248"/>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FF0000" mc:Ignorable="a14" a14:legacySpreadsheetColorIndex="10"/>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0.25038</cdr:x>
      <cdr:y>0.10964</cdr:y>
    </cdr:from>
    <cdr:to>
      <cdr:x>0.43729</cdr:x>
      <cdr:y>0.17511</cdr:y>
    </cdr:to>
    <cdr:sp macro="" textlink="">
      <cdr:nvSpPr>
        <cdr:cNvPr id="5122" name="Text Box 2"/>
        <cdr:cNvSpPr txBox="1">
          <a:spLocks xmlns:a="http://schemas.openxmlformats.org/drawingml/2006/main" noChangeArrowheads="1"/>
        </cdr:cNvSpPr>
      </cdr:nvSpPr>
      <cdr:spPr bwMode="auto">
        <a:xfrm xmlns:a="http://schemas.openxmlformats.org/drawingml/2006/main">
          <a:off x="2151510" y="508754"/>
          <a:ext cx="1607925" cy="3053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fr-FR" sz="1125" b="1" i="0" u="none" strike="noStrike" baseline="0">
              <a:solidFill>
                <a:srgbClr val="000000"/>
              </a:solidFill>
              <a:latin typeface="Arial"/>
              <a:cs typeface="Arial"/>
            </a:rPr>
            <a:t>Bacheliers généraux</a:t>
          </a:r>
        </a:p>
      </cdr:txBody>
    </cdr:sp>
  </cdr:relSizeAnchor>
  <cdr:relSizeAnchor xmlns:cdr="http://schemas.openxmlformats.org/drawingml/2006/chartDrawing">
    <cdr:from>
      <cdr:x>0.25038</cdr:x>
      <cdr:y>0.47044</cdr:y>
    </cdr:from>
    <cdr:to>
      <cdr:x>0.48247</cdr:x>
      <cdr:y>0.5276</cdr:y>
    </cdr:to>
    <cdr:sp macro="" textlink="">
      <cdr:nvSpPr>
        <cdr:cNvPr id="5124" name="Text Box 4"/>
        <cdr:cNvSpPr txBox="1">
          <a:spLocks xmlns:a="http://schemas.openxmlformats.org/drawingml/2006/main" noChangeArrowheads="1"/>
        </cdr:cNvSpPr>
      </cdr:nvSpPr>
      <cdr:spPr bwMode="auto">
        <a:xfrm xmlns:a="http://schemas.openxmlformats.org/drawingml/2006/main">
          <a:off x="2151510" y="2191338"/>
          <a:ext cx="1996631" cy="2665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fr-FR" sz="1125" b="1" i="0" u="none" strike="noStrike" baseline="0">
              <a:solidFill>
                <a:srgbClr val="000000"/>
              </a:solidFill>
              <a:latin typeface="Arial"/>
              <a:cs typeface="Arial"/>
            </a:rPr>
            <a:t>Bacheliers technologiques</a:t>
          </a:r>
        </a:p>
      </cdr:txBody>
    </cdr:sp>
  </cdr:relSizeAnchor>
  <cdr:relSizeAnchor xmlns:cdr="http://schemas.openxmlformats.org/drawingml/2006/chartDrawing">
    <cdr:from>
      <cdr:x>0.25038</cdr:x>
      <cdr:y>0.79192</cdr:y>
    </cdr:from>
    <cdr:to>
      <cdr:x>0.47358</cdr:x>
      <cdr:y>0.84908</cdr:y>
    </cdr:to>
    <cdr:sp macro="" textlink="">
      <cdr:nvSpPr>
        <cdr:cNvPr id="5125" name="Text Box 5"/>
        <cdr:cNvSpPr txBox="1">
          <a:spLocks xmlns:a="http://schemas.openxmlformats.org/drawingml/2006/main" noChangeArrowheads="1"/>
        </cdr:cNvSpPr>
      </cdr:nvSpPr>
      <cdr:spPr bwMode="auto">
        <a:xfrm xmlns:a="http://schemas.openxmlformats.org/drawingml/2006/main">
          <a:off x="2151510" y="3690512"/>
          <a:ext cx="1920164" cy="2665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fr-FR" sz="1125" b="1" i="0" u="none" strike="noStrike" baseline="0">
              <a:solidFill>
                <a:srgbClr val="000000"/>
              </a:solidFill>
              <a:latin typeface="Arial"/>
              <a:cs typeface="Arial"/>
            </a:rPr>
            <a:t>Bacheliers professionnels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266700</xdr:colOff>
      <xdr:row>32</xdr:row>
      <xdr:rowOff>0</xdr:rowOff>
    </xdr:to>
    <xdr:graphicFrame macro="">
      <xdr:nvGraphicFramePr>
        <xdr:cNvPr id="1030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0.07022</cdr:x>
      <cdr:y>0.52784</cdr:y>
    </cdr:from>
    <cdr:to>
      <cdr:x>0.11438</cdr:x>
      <cdr:y>0.57106</cdr:y>
    </cdr:to>
    <cdr:sp macro="" textlink="">
      <cdr:nvSpPr>
        <cdr:cNvPr id="11265" name="Text Box 1"/>
        <cdr:cNvSpPr txBox="1">
          <a:spLocks xmlns:a="http://schemas.openxmlformats.org/drawingml/2006/main" noChangeArrowheads="1"/>
        </cdr:cNvSpPr>
      </cdr:nvSpPr>
      <cdr:spPr bwMode="auto">
        <a:xfrm xmlns:a="http://schemas.openxmlformats.org/drawingml/2006/main">
          <a:off x="567847" y="2414749"/>
          <a:ext cx="358727" cy="19792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fr-FR" sz="950" b="1" i="0" u="none" strike="noStrike" baseline="0">
              <a:solidFill>
                <a:srgbClr val="000000"/>
              </a:solidFill>
              <a:latin typeface="Arial"/>
              <a:cs typeface="Arial"/>
            </a:rPr>
            <a:t>Droit</a:t>
          </a:r>
        </a:p>
      </cdr:txBody>
    </cdr:sp>
  </cdr:relSizeAnchor>
  <cdr:relSizeAnchor xmlns:cdr="http://schemas.openxmlformats.org/drawingml/2006/chartDrawing">
    <cdr:from>
      <cdr:x>0.8417</cdr:x>
      <cdr:y>0.73661</cdr:y>
    </cdr:from>
    <cdr:to>
      <cdr:x>0.95607</cdr:x>
      <cdr:y>0.77331</cdr:y>
    </cdr:to>
    <cdr:sp macro="" textlink="">
      <cdr:nvSpPr>
        <cdr:cNvPr id="11266" name="Text Box 2"/>
        <cdr:cNvSpPr txBox="1">
          <a:spLocks xmlns:a="http://schemas.openxmlformats.org/drawingml/2006/main" noChangeArrowheads="1"/>
        </cdr:cNvSpPr>
      </cdr:nvSpPr>
      <cdr:spPr bwMode="auto">
        <a:xfrm xmlns:a="http://schemas.openxmlformats.org/drawingml/2006/main">
          <a:off x="6830648" y="3367781"/>
          <a:ext cx="928139" cy="1678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950" b="1" i="0" u="none" strike="noStrike" baseline="0">
              <a:solidFill>
                <a:srgbClr val="000000"/>
              </a:solidFill>
              <a:latin typeface="Arial"/>
              <a:cs typeface="Arial"/>
            </a:rPr>
            <a:t>Economie, AES</a:t>
          </a:r>
        </a:p>
      </cdr:txBody>
    </cdr:sp>
  </cdr:relSizeAnchor>
  <cdr:relSizeAnchor xmlns:cdr="http://schemas.openxmlformats.org/drawingml/2006/chartDrawing">
    <cdr:from>
      <cdr:x>0.07022</cdr:x>
      <cdr:y>0.74979</cdr:y>
    </cdr:from>
    <cdr:to>
      <cdr:x>0.11452</cdr:x>
      <cdr:y>0.78649</cdr:y>
    </cdr:to>
    <cdr:sp macro="" textlink="">
      <cdr:nvSpPr>
        <cdr:cNvPr id="11268" name="Text Box 4"/>
        <cdr:cNvSpPr txBox="1">
          <a:spLocks xmlns:a="http://schemas.openxmlformats.org/drawingml/2006/main" noChangeArrowheads="1"/>
        </cdr:cNvSpPr>
      </cdr:nvSpPr>
      <cdr:spPr bwMode="auto">
        <a:xfrm xmlns:a="http://schemas.openxmlformats.org/drawingml/2006/main">
          <a:off x="569856" y="3428040"/>
          <a:ext cx="359522" cy="1678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950" b="1" i="0" u="none" strike="noStrike" baseline="0">
              <a:solidFill>
                <a:srgbClr val="000000"/>
              </a:solidFill>
              <a:latin typeface="Arial"/>
              <a:cs typeface="Arial"/>
            </a:rPr>
            <a:t>Santé</a:t>
          </a:r>
        </a:p>
      </cdr:txBody>
    </cdr:sp>
  </cdr:relSizeAnchor>
  <cdr:relSizeAnchor xmlns:cdr="http://schemas.openxmlformats.org/drawingml/2006/chartDrawing">
    <cdr:from>
      <cdr:x>0.07022</cdr:x>
      <cdr:y>0.26852</cdr:y>
    </cdr:from>
    <cdr:to>
      <cdr:x>0.23626</cdr:x>
      <cdr:y>0.32004</cdr:y>
    </cdr:to>
    <cdr:sp macro="" textlink="">
      <cdr:nvSpPr>
        <cdr:cNvPr id="11269" name="Text Box 5"/>
        <cdr:cNvSpPr txBox="1">
          <a:spLocks xmlns:a="http://schemas.openxmlformats.org/drawingml/2006/main" noChangeArrowheads="1"/>
        </cdr:cNvSpPr>
      </cdr:nvSpPr>
      <cdr:spPr bwMode="auto">
        <a:xfrm xmlns:a="http://schemas.openxmlformats.org/drawingml/2006/main">
          <a:off x="567847" y="1227183"/>
          <a:ext cx="1348733" cy="2359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fr-FR" sz="950" b="1" i="0" u="none" strike="noStrike" baseline="0">
              <a:solidFill>
                <a:srgbClr val="000000"/>
              </a:solidFill>
              <a:latin typeface="Arial"/>
              <a:cs typeface="Arial"/>
            </a:rPr>
            <a:t>Sciences, STAPS</a:t>
          </a:r>
        </a:p>
      </cdr:txBody>
    </cdr:sp>
  </cdr:relSizeAnchor>
  <cdr:relSizeAnchor xmlns:cdr="http://schemas.openxmlformats.org/drawingml/2006/chartDrawing">
    <cdr:from>
      <cdr:x>0.07022</cdr:x>
      <cdr:y>0.06219</cdr:y>
    </cdr:from>
    <cdr:to>
      <cdr:x>0.33485</cdr:x>
      <cdr:y>0.09889</cdr:y>
    </cdr:to>
    <cdr:sp macro="" textlink="">
      <cdr:nvSpPr>
        <cdr:cNvPr id="11270" name="Text Box 6"/>
        <cdr:cNvSpPr txBox="1">
          <a:spLocks xmlns:a="http://schemas.openxmlformats.org/drawingml/2006/main" noChangeArrowheads="1"/>
        </cdr:cNvSpPr>
      </cdr:nvSpPr>
      <cdr:spPr bwMode="auto">
        <a:xfrm xmlns:a="http://schemas.openxmlformats.org/drawingml/2006/main">
          <a:off x="569856" y="284333"/>
          <a:ext cx="2147576" cy="1678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950" b="1" i="0" u="none" strike="noStrike" baseline="0">
              <a:solidFill>
                <a:srgbClr val="000000"/>
              </a:solidFill>
              <a:latin typeface="Arial"/>
              <a:cs typeface="Arial"/>
            </a:rPr>
            <a:t>Lettres, sciences humaines, langues</a:t>
          </a:r>
        </a:p>
      </cdr:txBody>
    </cdr:sp>
  </cdr:relSizeAnchor>
  <cdr:relSizeAnchor xmlns:cdr="http://schemas.openxmlformats.org/drawingml/2006/chartDrawing">
    <cdr:from>
      <cdr:x>0.68938</cdr:x>
      <cdr:y>0.05719</cdr:y>
    </cdr:from>
    <cdr:to>
      <cdr:x>0.69209</cdr:x>
      <cdr:y>0.87885</cdr:y>
    </cdr:to>
    <cdr:sp macro="" textlink="">
      <cdr:nvSpPr>
        <cdr:cNvPr id="11274" name="Line 10"/>
        <cdr:cNvSpPr>
          <a:spLocks xmlns:a="http://schemas.openxmlformats.org/drawingml/2006/main" noChangeShapeType="1"/>
        </cdr:cNvSpPr>
      </cdr:nvSpPr>
      <cdr:spPr bwMode="auto">
        <a:xfrm xmlns:a="http://schemas.openxmlformats.org/drawingml/2006/main" flipH="1">
          <a:off x="5379162" y="261488"/>
          <a:ext cx="21145" cy="3756629"/>
        </a:xfrm>
        <a:prstGeom xmlns:a="http://schemas.openxmlformats.org/drawingml/2006/main" prst="line">
          <a:avLst/>
        </a:prstGeom>
        <a:noFill xmlns:a="http://schemas.openxmlformats.org/drawingml/2006/main"/>
        <a:ln xmlns:a="http://schemas.openxmlformats.org/drawingml/2006/main" w="38100">
          <a:solidFill>
            <a:srgbClr xmlns:mc="http://schemas.openxmlformats.org/markup-compatibility/2006" xmlns:a14="http://schemas.microsoft.com/office/drawing/2010/main" val="FF0000" mc:Ignorable="a14" a14:legacySpreadsheetColorIndex="10"/>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8"/>
  <sheetViews>
    <sheetView tabSelected="1" workbookViewId="0">
      <selection activeCell="F21" sqref="F21"/>
    </sheetView>
  </sheetViews>
  <sheetFormatPr baseColWidth="10" defaultColWidth="11.42578125" defaultRowHeight="12"/>
  <cols>
    <col min="1" max="1" width="34.85546875" style="22" customWidth="1"/>
    <col min="2" max="2" width="8.42578125" style="22" bestFit="1" customWidth="1"/>
    <col min="3" max="3" width="9.42578125" style="22" customWidth="1"/>
    <col min="4" max="4" width="7" style="22" customWidth="1"/>
    <col min="5" max="5" width="6.28515625" style="22" customWidth="1"/>
    <col min="6" max="6" width="10.28515625" style="22" customWidth="1"/>
    <col min="7" max="7" width="8.140625" style="22" customWidth="1"/>
    <col min="8" max="8" width="5.7109375" style="22" customWidth="1"/>
    <col min="9" max="10" width="8.42578125" style="22" bestFit="1" customWidth="1"/>
    <col min="11" max="11" width="7.7109375" style="22" bestFit="1" customWidth="1"/>
    <col min="12" max="12" width="5.7109375" style="22" bestFit="1" customWidth="1"/>
    <col min="13" max="16384" width="11.42578125" style="22"/>
  </cols>
  <sheetData>
    <row r="1" spans="1:14">
      <c r="A1" s="21" t="s">
        <v>48</v>
      </c>
      <c r="B1" s="21"/>
    </row>
    <row r="2" spans="1:14" ht="12.75" thickBot="1">
      <c r="A2" s="43" t="s">
        <v>89</v>
      </c>
    </row>
    <row r="3" spans="1:14" ht="13.5" thickTop="1">
      <c r="A3" s="80"/>
      <c r="B3" s="208" t="s">
        <v>1</v>
      </c>
      <c r="C3" s="209"/>
      <c r="D3" s="209"/>
      <c r="E3" s="209"/>
      <c r="F3" s="203" t="s">
        <v>80</v>
      </c>
      <c r="G3" s="204"/>
      <c r="H3" s="204"/>
      <c r="I3" s="204"/>
      <c r="J3" s="204"/>
      <c r="K3" s="204"/>
      <c r="L3" s="204"/>
    </row>
    <row r="4" spans="1:14" ht="22.5" customHeight="1">
      <c r="A4" s="71"/>
      <c r="B4" s="205">
        <v>2012</v>
      </c>
      <c r="C4" s="205">
        <v>2013</v>
      </c>
      <c r="D4" s="206" t="s">
        <v>57</v>
      </c>
      <c r="E4" s="206"/>
      <c r="F4" s="210">
        <v>2014</v>
      </c>
      <c r="G4" s="207" t="s">
        <v>73</v>
      </c>
      <c r="H4" s="207"/>
      <c r="I4" s="212">
        <v>2018</v>
      </c>
      <c r="J4" s="212">
        <v>2023</v>
      </c>
      <c r="K4" s="207" t="s">
        <v>74</v>
      </c>
      <c r="L4" s="207"/>
    </row>
    <row r="5" spans="1:14">
      <c r="A5" s="71"/>
      <c r="B5" s="205"/>
      <c r="C5" s="205"/>
      <c r="D5" s="73" t="s">
        <v>3</v>
      </c>
      <c r="E5" s="73" t="s">
        <v>4</v>
      </c>
      <c r="F5" s="211"/>
      <c r="G5" s="81" t="s">
        <v>3</v>
      </c>
      <c r="H5" s="81" t="s">
        <v>4</v>
      </c>
      <c r="I5" s="213"/>
      <c r="J5" s="213"/>
      <c r="K5" s="81" t="s">
        <v>3</v>
      </c>
      <c r="L5" s="81" t="s">
        <v>4</v>
      </c>
    </row>
    <row r="6" spans="1:14">
      <c r="A6" s="74" t="s">
        <v>5</v>
      </c>
      <c r="B6" s="72"/>
      <c r="C6" s="72"/>
      <c r="D6" s="72"/>
      <c r="E6" s="72"/>
      <c r="F6" s="82"/>
      <c r="G6" s="82"/>
      <c r="H6" s="82"/>
      <c r="I6" s="82"/>
      <c r="J6" s="82"/>
      <c r="K6" s="83"/>
      <c r="L6" s="82"/>
      <c r="M6" s="193"/>
    </row>
    <row r="7" spans="1:14" s="21" customFormat="1">
      <c r="A7" s="125" t="s">
        <v>55</v>
      </c>
      <c r="B7" s="124">
        <v>1387462</v>
      </c>
      <c r="C7" s="124">
        <v>1424528</v>
      </c>
      <c r="D7" s="161">
        <f>C7-B7</f>
        <v>37066</v>
      </c>
      <c r="E7" s="113">
        <f>D7/B7*100</f>
        <v>2.671496588735403</v>
      </c>
      <c r="F7" s="114">
        <f>F8+F9+F10</f>
        <v>1451300</v>
      </c>
      <c r="G7" s="114">
        <f t="shared" ref="G7:G18" si="0">ROUND(F7-C7,-2)</f>
        <v>26800</v>
      </c>
      <c r="H7" s="115">
        <f>G7/C7*100</f>
        <v>1.8813249020026284</v>
      </c>
      <c r="I7" s="114">
        <f>I8+I9+I10</f>
        <v>1530200</v>
      </c>
      <c r="J7" s="114">
        <f>J8+J9+J10</f>
        <v>1549700</v>
      </c>
      <c r="K7" s="114">
        <f>ROUND(J7-C7,-2)</f>
        <v>125200</v>
      </c>
      <c r="L7" s="115">
        <f t="shared" ref="L7:L18" si="1">(J7/C7-1)*100</f>
        <v>8.7869104713982349</v>
      </c>
      <c r="M7" s="23"/>
      <c r="N7" s="23"/>
    </row>
    <row r="8" spans="1:14">
      <c r="A8" s="126" t="s">
        <v>6</v>
      </c>
      <c r="B8" s="116">
        <v>774685</v>
      </c>
      <c r="C8" s="116">
        <v>794724</v>
      </c>
      <c r="D8" s="162">
        <f t="shared" ref="D8:D18" si="2">C8-B8</f>
        <v>20039</v>
      </c>
      <c r="E8" s="117">
        <f t="shared" ref="E8:E18" si="3">D8/B8*100</f>
        <v>2.5867287994475174</v>
      </c>
      <c r="F8" s="118">
        <v>811900</v>
      </c>
      <c r="G8" s="118">
        <f t="shared" si="0"/>
        <v>17200</v>
      </c>
      <c r="H8" s="158">
        <f t="shared" ref="H8:H22" si="4">G8/C8*100</f>
        <v>2.1642733829606251</v>
      </c>
      <c r="I8" s="118">
        <v>857300</v>
      </c>
      <c r="J8" s="118">
        <v>860100</v>
      </c>
      <c r="K8" s="118">
        <f t="shared" ref="K8:K22" si="5">ROUND(J8-C8,-2)</f>
        <v>65400</v>
      </c>
      <c r="L8" s="158">
        <f t="shared" si="1"/>
        <v>8.2262521328159153</v>
      </c>
      <c r="N8" s="23"/>
    </row>
    <row r="9" spans="1:14">
      <c r="A9" s="75" t="s">
        <v>54</v>
      </c>
      <c r="B9" s="116">
        <v>547884</v>
      </c>
      <c r="C9" s="116">
        <v>565692</v>
      </c>
      <c r="D9" s="162">
        <f t="shared" si="2"/>
        <v>17808</v>
      </c>
      <c r="E9" s="117">
        <f t="shared" si="3"/>
        <v>3.2503230610859233</v>
      </c>
      <c r="F9" s="118">
        <v>574500</v>
      </c>
      <c r="G9" s="118">
        <f t="shared" si="0"/>
        <v>8800</v>
      </c>
      <c r="H9" s="158">
        <f t="shared" si="4"/>
        <v>1.5556168374309696</v>
      </c>
      <c r="I9" s="118">
        <v>608100</v>
      </c>
      <c r="J9" s="118">
        <v>623200</v>
      </c>
      <c r="K9" s="118">
        <f t="shared" si="5"/>
        <v>57500</v>
      </c>
      <c r="L9" s="158">
        <f t="shared" si="1"/>
        <v>10.16595603261139</v>
      </c>
      <c r="N9" s="23"/>
    </row>
    <row r="10" spans="1:14">
      <c r="A10" s="75" t="s">
        <v>7</v>
      </c>
      <c r="B10" s="116">
        <v>64893</v>
      </c>
      <c r="C10" s="116">
        <v>64112</v>
      </c>
      <c r="D10" s="162">
        <f t="shared" si="2"/>
        <v>-781</v>
      </c>
      <c r="E10" s="117">
        <f t="shared" si="3"/>
        <v>-1.2035196400228068</v>
      </c>
      <c r="F10" s="118">
        <v>64900</v>
      </c>
      <c r="G10" s="118">
        <f t="shared" si="0"/>
        <v>800</v>
      </c>
      <c r="H10" s="158">
        <f t="shared" si="4"/>
        <v>1.2478163214374844</v>
      </c>
      <c r="I10" s="118">
        <v>64800</v>
      </c>
      <c r="J10" s="118">
        <v>66400</v>
      </c>
      <c r="K10" s="118">
        <f t="shared" si="5"/>
        <v>2300</v>
      </c>
      <c r="L10" s="158">
        <f t="shared" si="1"/>
        <v>3.5687546793112146</v>
      </c>
      <c r="N10" s="23"/>
    </row>
    <row r="11" spans="1:14" s="21" customFormat="1">
      <c r="A11" s="74" t="s">
        <v>8</v>
      </c>
      <c r="B11" s="112">
        <v>115319</v>
      </c>
      <c r="C11" s="112">
        <v>116663</v>
      </c>
      <c r="D11" s="161">
        <f t="shared" si="2"/>
        <v>1344</v>
      </c>
      <c r="E11" s="113">
        <f t="shared" si="3"/>
        <v>1.1654627598227525</v>
      </c>
      <c r="F11" s="114">
        <v>118400</v>
      </c>
      <c r="G11" s="114">
        <f t="shared" si="0"/>
        <v>1700</v>
      </c>
      <c r="H11" s="115">
        <f t="shared" si="4"/>
        <v>1.4571886545005699</v>
      </c>
      <c r="I11" s="114">
        <v>122900</v>
      </c>
      <c r="J11" s="114">
        <v>121600</v>
      </c>
      <c r="K11" s="114">
        <f t="shared" si="5"/>
        <v>4900</v>
      </c>
      <c r="L11" s="115">
        <f t="shared" si="1"/>
        <v>4.231847286628998</v>
      </c>
      <c r="N11" s="23"/>
    </row>
    <row r="12" spans="1:14">
      <c r="A12" s="76" t="s">
        <v>9</v>
      </c>
      <c r="B12" s="119">
        <v>47459</v>
      </c>
      <c r="C12" s="119">
        <v>48135</v>
      </c>
      <c r="D12" s="162">
        <f t="shared" si="2"/>
        <v>676</v>
      </c>
      <c r="E12" s="117">
        <f t="shared" si="3"/>
        <v>1.424387365936914</v>
      </c>
      <c r="F12" s="118">
        <v>49100</v>
      </c>
      <c r="G12" s="118">
        <f t="shared" si="0"/>
        <v>1000</v>
      </c>
      <c r="H12" s="158">
        <f t="shared" si="4"/>
        <v>2.0774903916069389</v>
      </c>
      <c r="I12" s="118">
        <v>51800</v>
      </c>
      <c r="J12" s="118">
        <v>51300</v>
      </c>
      <c r="K12" s="118">
        <f t="shared" si="5"/>
        <v>3200</v>
      </c>
      <c r="L12" s="158">
        <f t="shared" si="1"/>
        <v>6.5752570894359597</v>
      </c>
      <c r="N12" s="23"/>
    </row>
    <row r="13" spans="1:14">
      <c r="A13" s="76" t="s">
        <v>10</v>
      </c>
      <c r="B13" s="116">
        <v>67860</v>
      </c>
      <c r="C13" s="116">
        <v>68528</v>
      </c>
      <c r="D13" s="162">
        <f t="shared" si="2"/>
        <v>668</v>
      </c>
      <c r="E13" s="117">
        <f t="shared" si="3"/>
        <v>0.98437960506926026</v>
      </c>
      <c r="F13" s="118">
        <v>69300</v>
      </c>
      <c r="G13" s="118">
        <f t="shared" si="0"/>
        <v>800</v>
      </c>
      <c r="H13" s="158">
        <f t="shared" si="4"/>
        <v>1.167406023815083</v>
      </c>
      <c r="I13" s="118">
        <v>71100</v>
      </c>
      <c r="J13" s="118">
        <v>70300</v>
      </c>
      <c r="K13" s="118">
        <f t="shared" si="5"/>
        <v>1800</v>
      </c>
      <c r="L13" s="158">
        <f t="shared" si="1"/>
        <v>2.5858043427504196</v>
      </c>
      <c r="N13" s="23"/>
    </row>
    <row r="14" spans="1:14" s="21" customFormat="1">
      <c r="A14" s="77" t="s">
        <v>11</v>
      </c>
      <c r="B14" s="112">
        <v>82165</v>
      </c>
      <c r="C14" s="112">
        <v>83425</v>
      </c>
      <c r="D14" s="161">
        <f t="shared" si="2"/>
        <v>1260</v>
      </c>
      <c r="E14" s="113">
        <f t="shared" si="3"/>
        <v>1.5334996653076127</v>
      </c>
      <c r="F14" s="114">
        <v>84300</v>
      </c>
      <c r="G14" s="114">
        <f t="shared" si="0"/>
        <v>900</v>
      </c>
      <c r="H14" s="115">
        <f t="shared" si="4"/>
        <v>1.0788133053640994</v>
      </c>
      <c r="I14" s="114">
        <v>90800</v>
      </c>
      <c r="J14" s="114">
        <v>90300</v>
      </c>
      <c r="K14" s="114">
        <f t="shared" si="5"/>
        <v>6900</v>
      </c>
      <c r="L14" s="115">
        <f t="shared" si="1"/>
        <v>8.2409349715313098</v>
      </c>
      <c r="N14" s="23"/>
    </row>
    <row r="15" spans="1:14" s="21" customFormat="1">
      <c r="A15" s="77" t="s">
        <v>67</v>
      </c>
      <c r="B15" s="112">
        <v>263057</v>
      </c>
      <c r="C15" s="112">
        <v>264768</v>
      </c>
      <c r="D15" s="161">
        <f t="shared" si="2"/>
        <v>1711</v>
      </c>
      <c r="E15" s="113">
        <f t="shared" si="3"/>
        <v>0.65042937462223016</v>
      </c>
      <c r="F15" s="114">
        <v>265300</v>
      </c>
      <c r="G15" s="114">
        <f t="shared" si="0"/>
        <v>500</v>
      </c>
      <c r="H15" s="115">
        <f t="shared" si="4"/>
        <v>0.18884457336233987</v>
      </c>
      <c r="I15" s="114">
        <v>276400</v>
      </c>
      <c r="J15" s="114">
        <v>281700</v>
      </c>
      <c r="K15" s="114">
        <f t="shared" si="5"/>
        <v>16900</v>
      </c>
      <c r="L15" s="115">
        <f t="shared" si="1"/>
        <v>6.3950326323422679</v>
      </c>
      <c r="N15" s="23"/>
    </row>
    <row r="16" spans="1:14" s="25" customFormat="1">
      <c r="A16" s="78" t="s">
        <v>12</v>
      </c>
      <c r="B16" s="116">
        <v>86798</v>
      </c>
      <c r="C16" s="116">
        <v>86759</v>
      </c>
      <c r="D16" s="162">
        <f t="shared" si="2"/>
        <v>-39</v>
      </c>
      <c r="E16" s="117">
        <f t="shared" si="3"/>
        <v>-4.4931910873522433E-2</v>
      </c>
      <c r="F16" s="118">
        <v>85900</v>
      </c>
      <c r="G16" s="118">
        <f t="shared" si="0"/>
        <v>-900</v>
      </c>
      <c r="H16" s="115">
        <f t="shared" si="4"/>
        <v>-1.0373563549602922</v>
      </c>
      <c r="I16" s="118">
        <v>88600</v>
      </c>
      <c r="J16" s="118">
        <v>89800</v>
      </c>
      <c r="K16" s="118">
        <f t="shared" si="5"/>
        <v>3000</v>
      </c>
      <c r="L16" s="158">
        <f t="shared" si="1"/>
        <v>3.5051118615936128</v>
      </c>
      <c r="N16" s="23"/>
    </row>
    <row r="17" spans="1:14">
      <c r="A17" s="78" t="s">
        <v>13</v>
      </c>
      <c r="B17" s="116">
        <v>176259</v>
      </c>
      <c r="C17" s="116">
        <v>178009</v>
      </c>
      <c r="D17" s="162">
        <f t="shared" si="2"/>
        <v>1750</v>
      </c>
      <c r="E17" s="117">
        <f t="shared" si="3"/>
        <v>0.99285710233236313</v>
      </c>
      <c r="F17" s="118">
        <v>179400</v>
      </c>
      <c r="G17" s="118">
        <f t="shared" si="0"/>
        <v>1400</v>
      </c>
      <c r="H17" s="115">
        <f t="shared" si="4"/>
        <v>0.7864770882371116</v>
      </c>
      <c r="I17" s="118">
        <v>187800</v>
      </c>
      <c r="J17" s="118">
        <v>191900</v>
      </c>
      <c r="K17" s="118">
        <f t="shared" si="5"/>
        <v>13900</v>
      </c>
      <c r="L17" s="158">
        <f t="shared" si="1"/>
        <v>7.8035380233583584</v>
      </c>
      <c r="N17" s="23"/>
    </row>
    <row r="18" spans="1:14" s="21" customFormat="1">
      <c r="A18" s="74" t="s">
        <v>68</v>
      </c>
      <c r="B18" s="112">
        <v>1848003</v>
      </c>
      <c r="C18" s="112">
        <v>1889204</v>
      </c>
      <c r="D18" s="161">
        <f t="shared" si="2"/>
        <v>41201</v>
      </c>
      <c r="E18" s="113">
        <f t="shared" si="3"/>
        <v>2.2294877226930909</v>
      </c>
      <c r="F18" s="114">
        <f>F7+F11+F14+F15</f>
        <v>1919300</v>
      </c>
      <c r="G18" s="114">
        <f t="shared" si="0"/>
        <v>30100</v>
      </c>
      <c r="H18" s="115">
        <f t="shared" si="4"/>
        <v>1.5932636179046837</v>
      </c>
      <c r="I18" s="114">
        <f>I7+I11+I14+I15</f>
        <v>2020300</v>
      </c>
      <c r="J18" s="114">
        <f>J7+J11+J14+J15</f>
        <v>2043300</v>
      </c>
      <c r="K18" s="114">
        <f t="shared" si="5"/>
        <v>154100</v>
      </c>
      <c r="L18" s="115">
        <f t="shared" si="1"/>
        <v>8.1566628061342286</v>
      </c>
      <c r="N18" s="23"/>
    </row>
    <row r="19" spans="1:14" s="21" customFormat="1">
      <c r="A19" s="74"/>
      <c r="B19" s="112"/>
      <c r="C19" s="112"/>
      <c r="D19" s="161"/>
      <c r="E19" s="113"/>
      <c r="F19" s="114"/>
      <c r="G19" s="114"/>
      <c r="H19" s="115"/>
      <c r="I19" s="114"/>
      <c r="J19" s="114"/>
      <c r="K19" s="114"/>
      <c r="L19" s="115"/>
      <c r="N19" s="23"/>
    </row>
    <row r="20" spans="1:14" s="26" customFormat="1">
      <c r="A20" s="74" t="s">
        <v>14</v>
      </c>
      <c r="B20" s="112">
        <v>100281</v>
      </c>
      <c r="C20" s="112">
        <v>102941</v>
      </c>
      <c r="D20" s="161">
        <f>C20-B20</f>
        <v>2660</v>
      </c>
      <c r="E20" s="113">
        <f>D20/B20*100</f>
        <v>2.652546344771193</v>
      </c>
      <c r="F20" s="114">
        <v>104700</v>
      </c>
      <c r="G20" s="114">
        <f>ROUND(F20-C20,-2)</f>
        <v>1800</v>
      </c>
      <c r="H20" s="115">
        <f t="shared" si="4"/>
        <v>1.7485744261275877</v>
      </c>
      <c r="I20" s="114">
        <v>108300</v>
      </c>
      <c r="J20" s="114">
        <v>109700</v>
      </c>
      <c r="K20" s="114">
        <f t="shared" si="5"/>
        <v>6800</v>
      </c>
      <c r="L20" s="115">
        <f>(J20/C20-1)*100</f>
        <v>6.5658969701090975</v>
      </c>
      <c r="N20" s="23"/>
    </row>
    <row r="21" spans="1:14" s="26" customFormat="1">
      <c r="A21" s="77" t="s">
        <v>69</v>
      </c>
      <c r="B21" s="112">
        <v>430952</v>
      </c>
      <c r="C21" s="112">
        <f>C22-C20-C18</f>
        <v>437712</v>
      </c>
      <c r="D21" s="161">
        <f>C21-B21</f>
        <v>6760</v>
      </c>
      <c r="E21" s="113">
        <f>D21/B21*100</f>
        <v>1.5686201711559524</v>
      </c>
      <c r="F21" s="114">
        <f>F22-F20-F18</f>
        <v>444000</v>
      </c>
      <c r="G21" s="114">
        <f>ROUND(F21-C21,-2)</f>
        <v>6300</v>
      </c>
      <c r="H21" s="115">
        <f t="shared" si="4"/>
        <v>1.4393025551047263</v>
      </c>
      <c r="I21" s="114">
        <f>I22-I20-I18</f>
        <v>467500</v>
      </c>
      <c r="J21" s="114">
        <f>J22-J20-J18</f>
        <v>496600</v>
      </c>
      <c r="K21" s="114">
        <f t="shared" si="5"/>
        <v>58900</v>
      </c>
      <c r="L21" s="115">
        <f>(J21/C21-1)*100</f>
        <v>13.45359505793764</v>
      </c>
      <c r="N21" s="23"/>
    </row>
    <row r="22" spans="1:14" s="26" customFormat="1">
      <c r="A22" s="79" t="s">
        <v>93</v>
      </c>
      <c r="B22" s="120">
        <v>2379236</v>
      </c>
      <c r="C22" s="120">
        <v>2429857</v>
      </c>
      <c r="D22" s="163">
        <f>C22-B22</f>
        <v>50621</v>
      </c>
      <c r="E22" s="160">
        <f>D22/B22*100</f>
        <v>2.1276157556459299</v>
      </c>
      <c r="F22" s="156">
        <v>2468000</v>
      </c>
      <c r="G22" s="156">
        <f>ROUND(F22-C22,-2)</f>
        <v>38100</v>
      </c>
      <c r="H22" s="196">
        <f t="shared" si="4"/>
        <v>1.5679935074368574</v>
      </c>
      <c r="I22" s="156">
        <v>2596100</v>
      </c>
      <c r="J22" s="156">
        <v>2649600</v>
      </c>
      <c r="K22" s="156">
        <f t="shared" si="5"/>
        <v>219700</v>
      </c>
      <c r="L22" s="159">
        <f>(J22/C22-1)*100</f>
        <v>9.0434539974986183</v>
      </c>
      <c r="N22" s="23"/>
    </row>
    <row r="23" spans="1:14">
      <c r="A23" s="20" t="s">
        <v>77</v>
      </c>
      <c r="B23" s="20"/>
      <c r="C23" s="27"/>
      <c r="D23" s="27"/>
      <c r="E23" s="27"/>
      <c r="F23" s="28"/>
      <c r="G23" s="28"/>
      <c r="H23" s="29"/>
      <c r="I23" s="111"/>
      <c r="J23" s="29"/>
      <c r="K23" s="29"/>
      <c r="L23" s="29"/>
    </row>
    <row r="24" spans="1:14" ht="12" customHeight="1">
      <c r="A24" s="202" t="s">
        <v>56</v>
      </c>
      <c r="B24" s="202"/>
      <c r="C24" s="202"/>
      <c r="D24" s="202"/>
      <c r="E24" s="202"/>
      <c r="F24" s="202"/>
      <c r="G24" s="202"/>
      <c r="H24" s="202"/>
      <c r="I24" s="202"/>
      <c r="J24" s="202"/>
      <c r="K24" s="202"/>
      <c r="L24" s="202"/>
    </row>
    <row r="25" spans="1:14">
      <c r="A25" s="29" t="s">
        <v>79</v>
      </c>
      <c r="B25" s="29"/>
      <c r="C25" s="30"/>
      <c r="D25" s="31"/>
      <c r="E25" s="30"/>
      <c r="F25" s="30"/>
      <c r="G25" s="30"/>
      <c r="H25" s="29"/>
      <c r="I25" s="29"/>
      <c r="J25" s="29"/>
      <c r="K25" s="111"/>
      <c r="L25" s="29"/>
    </row>
    <row r="26" spans="1:14">
      <c r="A26" s="29" t="s">
        <v>91</v>
      </c>
      <c r="B26" s="29"/>
      <c r="C26" s="29"/>
      <c r="D26" s="29"/>
      <c r="E26" s="29"/>
      <c r="F26" s="29"/>
      <c r="G26" s="29"/>
      <c r="H26" s="29"/>
      <c r="I26" s="29"/>
      <c r="J26" s="29"/>
      <c r="K26" s="29"/>
      <c r="L26" s="29"/>
    </row>
    <row r="27" spans="1:14" ht="12" customHeight="1">
      <c r="A27" s="29" t="s">
        <v>70</v>
      </c>
      <c r="B27" s="29"/>
      <c r="C27" s="32"/>
      <c r="D27" s="29"/>
      <c r="E27" s="29"/>
      <c r="F27" s="29"/>
      <c r="G27" s="29"/>
      <c r="H27" s="29"/>
      <c r="I27" s="29"/>
      <c r="J27" s="32"/>
      <c r="K27" s="29"/>
      <c r="L27" s="29"/>
    </row>
    <row r="28" spans="1:14">
      <c r="A28" s="33" t="s">
        <v>71</v>
      </c>
      <c r="B28" s="33"/>
      <c r="C28" s="29"/>
      <c r="D28" s="29"/>
      <c r="E28" s="29"/>
      <c r="F28" s="29"/>
      <c r="G28" s="29"/>
      <c r="H28" s="29"/>
      <c r="I28" s="111"/>
      <c r="J28" s="29"/>
      <c r="K28" s="29"/>
      <c r="L28" s="29"/>
    </row>
  </sheetData>
  <mergeCells count="11">
    <mergeCell ref="A24:L24"/>
    <mergeCell ref="F3:L3"/>
    <mergeCell ref="C4:C5"/>
    <mergeCell ref="B4:B5"/>
    <mergeCell ref="D4:E4"/>
    <mergeCell ref="G4:H4"/>
    <mergeCell ref="K4:L4"/>
    <mergeCell ref="B3:E3"/>
    <mergeCell ref="F4:F5"/>
    <mergeCell ref="I4:I5"/>
    <mergeCell ref="J4:J5"/>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67"/>
  <sheetViews>
    <sheetView zoomScaleNormal="100" workbookViewId="0">
      <pane xSplit="1" ySplit="5" topLeftCell="B51" activePane="bottomRight" state="frozen"/>
      <selection activeCell="N13" sqref="N13"/>
      <selection pane="topRight" activeCell="N13" sqref="N13"/>
      <selection pane="bottomLeft" activeCell="N13" sqref="N13"/>
      <selection pane="bottomRight" activeCell="L10" sqref="L10"/>
    </sheetView>
  </sheetViews>
  <sheetFormatPr baseColWidth="10" defaultColWidth="11.42578125" defaultRowHeight="12"/>
  <cols>
    <col min="1" max="1" width="42.7109375" style="42" customWidth="1"/>
    <col min="2" max="2" width="5.140625" style="42" bestFit="1" customWidth="1"/>
    <col min="3" max="3" width="5.5703125" style="42" customWidth="1"/>
    <col min="4" max="4" width="5.140625" style="42" bestFit="1" customWidth="1"/>
    <col min="5" max="5" width="5.140625" style="42" customWidth="1"/>
    <col min="6" max="6" width="6.7109375" style="42" customWidth="1"/>
    <col min="7" max="7" width="8.140625" style="51" customWidth="1"/>
    <col min="8" max="8" width="5.140625" style="51" bestFit="1" customWidth="1"/>
    <col min="9" max="9" width="6" style="42" customWidth="1"/>
    <col min="10" max="16384" width="11.42578125" style="42"/>
  </cols>
  <sheetData>
    <row r="1" spans="1:13">
      <c r="A1" s="52" t="s">
        <v>49</v>
      </c>
      <c r="B1" s="40"/>
      <c r="C1" s="40"/>
      <c r="D1" s="40"/>
      <c r="E1" s="40"/>
      <c r="F1" s="40"/>
      <c r="G1" s="41"/>
      <c r="H1" s="41"/>
    </row>
    <row r="2" spans="1:13" ht="12.75" thickBot="1">
      <c r="A2" s="43" t="s">
        <v>89</v>
      </c>
      <c r="B2" s="40"/>
      <c r="C2" s="40"/>
      <c r="D2" s="40"/>
      <c r="E2" s="40"/>
      <c r="F2" s="40"/>
      <c r="G2" s="41"/>
      <c r="H2" s="41"/>
    </row>
    <row r="3" spans="1:13" ht="13.5" customHeight="1" thickTop="1">
      <c r="A3" s="90"/>
      <c r="B3" s="221"/>
      <c r="C3" s="221"/>
      <c r="D3" s="221"/>
      <c r="E3" s="221"/>
      <c r="F3" s="222"/>
      <c r="G3" s="221"/>
      <c r="H3" s="221"/>
      <c r="I3" s="221"/>
    </row>
    <row r="4" spans="1:13" ht="34.5" customHeight="1">
      <c r="A4" s="34"/>
      <c r="B4" s="217" t="s">
        <v>1</v>
      </c>
      <c r="C4" s="217"/>
      <c r="D4" s="217"/>
      <c r="E4" s="217"/>
      <c r="F4" s="218"/>
      <c r="G4" s="219" t="s">
        <v>0</v>
      </c>
      <c r="H4" s="220"/>
      <c r="I4" s="220"/>
    </row>
    <row r="5" spans="1:13" s="44" customFormat="1" ht="10.5" customHeight="1">
      <c r="A5" s="35"/>
      <c r="B5" s="122">
        <v>2009</v>
      </c>
      <c r="C5" s="123">
        <v>2010</v>
      </c>
      <c r="D5" s="123">
        <v>2011</v>
      </c>
      <c r="E5" s="123">
        <v>2012</v>
      </c>
      <c r="F5" s="123">
        <v>2013</v>
      </c>
      <c r="G5" s="91">
        <v>2014</v>
      </c>
      <c r="H5" s="91">
        <v>2018</v>
      </c>
      <c r="I5" s="91">
        <v>2023</v>
      </c>
    </row>
    <row r="6" spans="1:13" s="45" customFormat="1" ht="10.5" customHeight="1">
      <c r="A6" s="84" t="s">
        <v>20</v>
      </c>
      <c r="B6" s="36">
        <v>86.850000000000009</v>
      </c>
      <c r="C6" s="36">
        <v>87.649999999999991</v>
      </c>
      <c r="D6" s="36">
        <v>86.77</v>
      </c>
      <c r="E6" s="36">
        <v>85.68</v>
      </c>
      <c r="F6" s="36">
        <v>86.1</v>
      </c>
      <c r="G6" s="92">
        <f>G7+G13+G14+G15</f>
        <v>86.710000000000008</v>
      </c>
      <c r="H6" s="92">
        <f t="shared" ref="H6:I6" si="0">H7+H13+H14+H15</f>
        <v>85.58</v>
      </c>
      <c r="I6" s="92">
        <f t="shared" si="0"/>
        <v>84.77</v>
      </c>
      <c r="J6" s="106"/>
      <c r="M6" s="195"/>
    </row>
    <row r="7" spans="1:13" s="46" customFormat="1" ht="10.5" customHeight="1">
      <c r="A7" s="85" t="s">
        <v>46</v>
      </c>
      <c r="B7" s="36">
        <v>54.96</v>
      </c>
      <c r="C7" s="36">
        <v>55.989999999999995</v>
      </c>
      <c r="D7" s="36">
        <v>55.289999999999992</v>
      </c>
      <c r="E7" s="36">
        <v>54.59</v>
      </c>
      <c r="F7" s="36">
        <v>56.25</v>
      </c>
      <c r="G7" s="92">
        <v>56.830000000000005</v>
      </c>
      <c r="H7" s="92">
        <v>56.289999999999992</v>
      </c>
      <c r="I7" s="92">
        <v>56.04</v>
      </c>
      <c r="J7" s="106"/>
    </row>
    <row r="8" spans="1:13" s="46" customFormat="1" ht="10.5" customHeight="1">
      <c r="A8" s="86" t="s">
        <v>21</v>
      </c>
      <c r="B8" s="37">
        <v>9.7199999999999989</v>
      </c>
      <c r="C8" s="37">
        <v>9.83</v>
      </c>
      <c r="D8" s="37">
        <v>9.85</v>
      </c>
      <c r="E8" s="37">
        <v>9.83</v>
      </c>
      <c r="F8" s="37">
        <v>9.4600000000000009</v>
      </c>
      <c r="G8" s="93">
        <v>9.19</v>
      </c>
      <c r="H8" s="93">
        <v>8.86</v>
      </c>
      <c r="I8" s="93">
        <v>8.59</v>
      </c>
      <c r="J8" s="106"/>
    </row>
    <row r="9" spans="1:13" s="46" customFormat="1" ht="10.5" customHeight="1">
      <c r="A9" s="87" t="s">
        <v>22</v>
      </c>
      <c r="B9" s="37">
        <v>5.79</v>
      </c>
      <c r="C9" s="37">
        <v>5.42</v>
      </c>
      <c r="D9" s="37">
        <v>5.64</v>
      </c>
      <c r="E9" s="37">
        <v>5.53</v>
      </c>
      <c r="F9" s="37">
        <v>5.8500000000000005</v>
      </c>
      <c r="G9" s="93">
        <v>5.6000000000000005</v>
      </c>
      <c r="H9" s="93">
        <v>5.6099999999999994</v>
      </c>
      <c r="I9" s="93">
        <v>5.58</v>
      </c>
      <c r="J9" s="106"/>
    </row>
    <row r="10" spans="1:13" s="46" customFormat="1" ht="10.5" customHeight="1">
      <c r="A10" s="87" t="s">
        <v>23</v>
      </c>
      <c r="B10" s="37">
        <v>17.2</v>
      </c>
      <c r="C10" s="37">
        <v>17.86</v>
      </c>
      <c r="D10" s="37">
        <v>17.380000000000003</v>
      </c>
      <c r="E10" s="37">
        <v>16.93</v>
      </c>
      <c r="F10" s="37">
        <v>17.21</v>
      </c>
      <c r="G10" s="93">
        <v>17.61</v>
      </c>
      <c r="H10" s="93">
        <v>17.53</v>
      </c>
      <c r="I10" s="93">
        <v>17.53</v>
      </c>
      <c r="J10" s="106"/>
    </row>
    <row r="11" spans="1:13" s="46" customFormat="1" ht="10.5" customHeight="1">
      <c r="A11" s="86" t="s">
        <v>24</v>
      </c>
      <c r="B11" s="37">
        <v>10.9</v>
      </c>
      <c r="C11" s="37">
        <v>11.71</v>
      </c>
      <c r="D11" s="37">
        <v>11.68</v>
      </c>
      <c r="E11" s="37">
        <v>11.3</v>
      </c>
      <c r="F11" s="37">
        <v>12.29</v>
      </c>
      <c r="G11" s="93">
        <v>13.120000000000001</v>
      </c>
      <c r="H11" s="93">
        <v>12.83</v>
      </c>
      <c r="I11" s="93">
        <v>12.879999999999999</v>
      </c>
      <c r="J11" s="106"/>
    </row>
    <row r="12" spans="1:13" ht="10.5" customHeight="1">
      <c r="A12" s="87" t="s">
        <v>25</v>
      </c>
      <c r="B12" s="37">
        <v>11.35</v>
      </c>
      <c r="C12" s="37">
        <v>11.17</v>
      </c>
      <c r="D12" s="37">
        <v>10.73</v>
      </c>
      <c r="E12" s="37">
        <v>11</v>
      </c>
      <c r="F12" s="37">
        <v>11.42</v>
      </c>
      <c r="G12" s="93">
        <v>11.32</v>
      </c>
      <c r="H12" s="93">
        <v>11.459999999999999</v>
      </c>
      <c r="I12" s="93">
        <v>11.459999999999999</v>
      </c>
      <c r="J12" s="106"/>
    </row>
    <row r="13" spans="1:13" s="45" customFormat="1" ht="10.5" customHeight="1">
      <c r="A13" s="88" t="s">
        <v>8</v>
      </c>
      <c r="B13" s="36">
        <v>10.780000000000001</v>
      </c>
      <c r="C13" s="36">
        <v>10.7</v>
      </c>
      <c r="D13" s="36">
        <v>10.7</v>
      </c>
      <c r="E13" s="36">
        <v>10.6</v>
      </c>
      <c r="F13" s="36">
        <v>10.18</v>
      </c>
      <c r="G13" s="92">
        <v>10.130000000000001</v>
      </c>
      <c r="H13" s="92">
        <v>10.01</v>
      </c>
      <c r="I13" s="92">
        <v>9.85</v>
      </c>
      <c r="J13" s="106"/>
    </row>
    <row r="14" spans="1:13" s="45" customFormat="1" ht="10.5" customHeight="1">
      <c r="A14" s="88" t="s">
        <v>26</v>
      </c>
      <c r="B14" s="36">
        <v>7.7700000000000005</v>
      </c>
      <c r="C14" s="36">
        <v>7.7299999999999995</v>
      </c>
      <c r="D14" s="36">
        <v>7.580000000000001</v>
      </c>
      <c r="E14" s="36">
        <v>7.5</v>
      </c>
      <c r="F14" s="36">
        <v>7.0900000000000007</v>
      </c>
      <c r="G14" s="92">
        <v>6.7100000000000009</v>
      </c>
      <c r="H14" s="92">
        <v>6.4</v>
      </c>
      <c r="I14" s="92">
        <v>6.03</v>
      </c>
      <c r="J14" s="106"/>
    </row>
    <row r="15" spans="1:13" s="45" customFormat="1" ht="10.5" customHeight="1">
      <c r="A15" s="88" t="s">
        <v>27</v>
      </c>
      <c r="B15" s="36">
        <v>13.350000000000001</v>
      </c>
      <c r="C15" s="36">
        <v>13.239999999999998</v>
      </c>
      <c r="D15" s="36">
        <v>13.200000000000001</v>
      </c>
      <c r="E15" s="36">
        <v>13</v>
      </c>
      <c r="F15" s="36">
        <v>12.58</v>
      </c>
      <c r="G15" s="92">
        <v>13.04</v>
      </c>
      <c r="H15" s="92">
        <v>12.879999999999999</v>
      </c>
      <c r="I15" s="92">
        <v>12.85</v>
      </c>
      <c r="J15" s="106"/>
    </row>
    <row r="16" spans="1:13" s="47" customFormat="1" ht="10.5" customHeight="1">
      <c r="A16" s="89" t="s">
        <v>28</v>
      </c>
      <c r="B16" s="49">
        <v>12.2</v>
      </c>
      <c r="C16" s="49">
        <v>12.3</v>
      </c>
      <c r="D16" s="49">
        <v>12.3</v>
      </c>
      <c r="E16" s="49">
        <v>12.5</v>
      </c>
      <c r="F16" s="38">
        <v>12.2</v>
      </c>
      <c r="G16" s="150"/>
      <c r="H16" s="150"/>
      <c r="I16" s="150"/>
    </row>
    <row r="17" spans="1:10" s="46" customFormat="1" ht="10.5" customHeight="1">
      <c r="A17" s="84" t="s">
        <v>29</v>
      </c>
      <c r="B17" s="36">
        <v>72.23</v>
      </c>
      <c r="C17" s="36">
        <v>71.55</v>
      </c>
      <c r="D17" s="36">
        <v>70.77</v>
      </c>
      <c r="E17" s="36">
        <v>69.25</v>
      </c>
      <c r="F17" s="36">
        <v>67.739999999999995</v>
      </c>
      <c r="G17" s="92">
        <f>G18+G24+G25+G26</f>
        <v>69.77000000000001</v>
      </c>
      <c r="H17" s="92">
        <f t="shared" ref="H17" si="1">H18+H24+H25+H26</f>
        <v>68.84</v>
      </c>
      <c r="I17" s="92">
        <f t="shared" ref="I17" si="2">I18+I24+I25+I26</f>
        <v>68.539999999999992</v>
      </c>
      <c r="J17" s="106"/>
    </row>
    <row r="18" spans="1:10" s="46" customFormat="1" ht="10.5" customHeight="1">
      <c r="A18" s="85" t="s">
        <v>47</v>
      </c>
      <c r="B18" s="36">
        <v>17.96</v>
      </c>
      <c r="C18" s="36">
        <v>18.759999999999998</v>
      </c>
      <c r="D18" s="36">
        <v>18.829999999999998</v>
      </c>
      <c r="E18" s="36">
        <v>18.690000000000001</v>
      </c>
      <c r="F18" s="36">
        <v>20</v>
      </c>
      <c r="G18" s="92">
        <v>20.66</v>
      </c>
      <c r="H18" s="92">
        <v>20.3</v>
      </c>
      <c r="I18" s="92">
        <v>20.34</v>
      </c>
      <c r="J18" s="106"/>
    </row>
    <row r="19" spans="1:10" s="46" customFormat="1" ht="10.5" customHeight="1">
      <c r="A19" s="86" t="s">
        <v>21</v>
      </c>
      <c r="B19" s="37">
        <v>2.85</v>
      </c>
      <c r="C19" s="37">
        <v>2.8000000000000003</v>
      </c>
      <c r="D19" s="37">
        <v>2.8000000000000003</v>
      </c>
      <c r="E19" s="37">
        <v>2.67</v>
      </c>
      <c r="F19" s="37">
        <v>2.63</v>
      </c>
      <c r="G19" s="93">
        <v>2.93</v>
      </c>
      <c r="H19" s="93">
        <v>2.75</v>
      </c>
      <c r="I19" s="93">
        <v>2.76</v>
      </c>
      <c r="J19" s="106"/>
    </row>
    <row r="20" spans="1:10" s="46" customFormat="1" ht="10.5" customHeight="1">
      <c r="A20" s="87" t="s">
        <v>22</v>
      </c>
      <c r="B20" s="37">
        <v>3.3099999999999996</v>
      </c>
      <c r="C20" s="37">
        <v>3.16</v>
      </c>
      <c r="D20" s="37">
        <v>3.2099999999999995</v>
      </c>
      <c r="E20" s="37">
        <v>2.98</v>
      </c>
      <c r="F20" s="37">
        <v>3.04</v>
      </c>
      <c r="G20" s="93">
        <v>3.32</v>
      </c>
      <c r="H20" s="93">
        <v>3.1199999999999997</v>
      </c>
      <c r="I20" s="93">
        <v>3.1300000000000003</v>
      </c>
      <c r="J20" s="106"/>
    </row>
    <row r="21" spans="1:10" ht="10.5" customHeight="1">
      <c r="A21" s="87" t="s">
        <v>23</v>
      </c>
      <c r="B21" s="37">
        <v>7.19</v>
      </c>
      <c r="C21" s="37">
        <v>7.6899999999999995</v>
      </c>
      <c r="D21" s="37">
        <v>7.4899999999999993</v>
      </c>
      <c r="E21" s="37">
        <v>7.3999999999999995</v>
      </c>
      <c r="F21" s="37">
        <v>7.76</v>
      </c>
      <c r="G21" s="93">
        <v>7.57</v>
      </c>
      <c r="H21" s="93">
        <v>7.66</v>
      </c>
      <c r="I21" s="93">
        <v>7.68</v>
      </c>
      <c r="J21" s="106"/>
    </row>
    <row r="22" spans="1:10" ht="10.5" customHeight="1">
      <c r="A22" s="86" t="s">
        <v>24</v>
      </c>
      <c r="B22" s="37">
        <v>3.61</v>
      </c>
      <c r="C22" s="37">
        <v>4.2</v>
      </c>
      <c r="D22" s="37">
        <v>4.42</v>
      </c>
      <c r="E22" s="37">
        <v>4.49</v>
      </c>
      <c r="F22" s="37">
        <v>5.3199999999999994</v>
      </c>
      <c r="G22" s="93">
        <v>5.62</v>
      </c>
      <c r="H22" s="93">
        <v>5.5</v>
      </c>
      <c r="I22" s="93">
        <v>5.5</v>
      </c>
      <c r="J22" s="106"/>
    </row>
    <row r="23" spans="1:10" ht="10.5" customHeight="1">
      <c r="A23" s="87" t="s">
        <v>25</v>
      </c>
      <c r="B23" s="37">
        <v>1.01</v>
      </c>
      <c r="C23" s="37">
        <v>0.89999999999999991</v>
      </c>
      <c r="D23" s="37">
        <v>0.91</v>
      </c>
      <c r="E23" s="37">
        <v>1.1400000000000001</v>
      </c>
      <c r="F23" s="37">
        <v>1.25</v>
      </c>
      <c r="G23" s="93">
        <v>1.22</v>
      </c>
      <c r="H23" s="93">
        <v>1.26</v>
      </c>
      <c r="I23" s="93">
        <v>1.26</v>
      </c>
      <c r="J23" s="106"/>
    </row>
    <row r="24" spans="1:10" ht="10.5" customHeight="1">
      <c r="A24" s="88" t="s">
        <v>8</v>
      </c>
      <c r="B24" s="36">
        <v>10.15</v>
      </c>
      <c r="C24" s="36">
        <v>9.86</v>
      </c>
      <c r="D24" s="36">
        <v>9.64</v>
      </c>
      <c r="E24" s="36">
        <v>9.65</v>
      </c>
      <c r="F24" s="36">
        <v>11.06</v>
      </c>
      <c r="G24" s="92">
        <v>11.42</v>
      </c>
      <c r="H24" s="92">
        <v>11.23</v>
      </c>
      <c r="I24" s="92">
        <v>11.24</v>
      </c>
      <c r="J24" s="106"/>
    </row>
    <row r="25" spans="1:10" ht="10.5" customHeight="1">
      <c r="A25" s="88" t="s">
        <v>26</v>
      </c>
      <c r="B25" s="36">
        <v>42.68</v>
      </c>
      <c r="C25" s="36">
        <v>41.46</v>
      </c>
      <c r="D25" s="36">
        <v>40.75</v>
      </c>
      <c r="E25" s="36">
        <v>39.25</v>
      </c>
      <c r="F25" s="36">
        <v>34.949999999999996</v>
      </c>
      <c r="G25" s="92">
        <v>35.880000000000003</v>
      </c>
      <c r="H25" s="92">
        <v>35.53</v>
      </c>
      <c r="I25" s="92">
        <v>35.18</v>
      </c>
      <c r="J25" s="106"/>
    </row>
    <row r="26" spans="1:10" ht="9.75" customHeight="1">
      <c r="A26" s="88" t="s">
        <v>27</v>
      </c>
      <c r="B26" s="36">
        <v>1.44</v>
      </c>
      <c r="C26" s="36">
        <v>1.47</v>
      </c>
      <c r="D26" s="36">
        <v>1.55</v>
      </c>
      <c r="E26" s="36">
        <v>1.66</v>
      </c>
      <c r="F26" s="36">
        <v>1.73</v>
      </c>
      <c r="G26" s="92">
        <v>1.81</v>
      </c>
      <c r="H26" s="92">
        <v>1.78</v>
      </c>
      <c r="I26" s="92">
        <v>1.78</v>
      </c>
      <c r="J26" s="106"/>
    </row>
    <row r="27" spans="1:10" s="47" customFormat="1" ht="10.5" customHeight="1">
      <c r="A27" s="89" t="s">
        <v>31</v>
      </c>
      <c r="B27" s="49">
        <v>5.6</v>
      </c>
      <c r="C27" s="49">
        <v>5.0999999999999996</v>
      </c>
      <c r="D27" s="49">
        <v>5.2</v>
      </c>
      <c r="E27" s="38">
        <v>5.6</v>
      </c>
      <c r="F27" s="38">
        <v>5.4</v>
      </c>
      <c r="G27" s="150"/>
      <c r="H27" s="150"/>
      <c r="I27" s="150"/>
    </row>
    <row r="28" spans="1:10" s="46" customFormat="1" ht="10.5" customHeight="1">
      <c r="A28" s="84" t="s">
        <v>32</v>
      </c>
      <c r="B28" s="36">
        <v>82.25</v>
      </c>
      <c r="C28" s="36">
        <v>82.45</v>
      </c>
      <c r="D28" s="36">
        <v>81.77</v>
      </c>
      <c r="E28" s="36">
        <v>80.77</v>
      </c>
      <c r="F28" s="36">
        <v>80.789999999999992</v>
      </c>
      <c r="G28" s="92">
        <f>G29+G35+G36+G37</f>
        <v>81.699999999999989</v>
      </c>
      <c r="H28" s="92">
        <f t="shared" ref="H28" si="3">H29+H35+H36+H37</f>
        <v>80.77</v>
      </c>
      <c r="I28" s="92">
        <f t="shared" ref="I28" si="4">I29+I35+I36+I37</f>
        <v>80.089999999999989</v>
      </c>
      <c r="J28" s="106"/>
    </row>
    <row r="29" spans="1:10" s="46" customFormat="1" ht="10.5" customHeight="1">
      <c r="A29" s="85" t="s">
        <v>47</v>
      </c>
      <c r="B29" s="36">
        <v>43.32</v>
      </c>
      <c r="C29" s="36">
        <v>43.97</v>
      </c>
      <c r="D29" s="36">
        <v>43.89</v>
      </c>
      <c r="E29" s="36">
        <v>43.87</v>
      </c>
      <c r="F29" s="36">
        <v>45.76</v>
      </c>
      <c r="G29" s="92">
        <v>46.12</v>
      </c>
      <c r="H29" s="92">
        <v>45.95</v>
      </c>
      <c r="I29" s="92">
        <v>45.76</v>
      </c>
      <c r="J29" s="106"/>
    </row>
    <row r="30" spans="1:10" s="46" customFormat="1" ht="10.5" customHeight="1">
      <c r="A30" s="86" t="s">
        <v>21</v>
      </c>
      <c r="B30" s="37">
        <v>7.5600000000000005</v>
      </c>
      <c r="C30" s="37">
        <v>7.5600000000000005</v>
      </c>
      <c r="D30" s="37">
        <v>7.6499999999999995</v>
      </c>
      <c r="E30" s="37">
        <v>7.6899999999999995</v>
      </c>
      <c r="F30" s="37">
        <v>7.4899999999999993</v>
      </c>
      <c r="G30" s="93">
        <v>7.33</v>
      </c>
      <c r="H30" s="93">
        <v>7.1099999999999994</v>
      </c>
      <c r="I30" s="93">
        <v>6.9099999999999993</v>
      </c>
      <c r="J30" s="106"/>
    </row>
    <row r="31" spans="1:10" ht="10.5" customHeight="1">
      <c r="A31" s="87" t="s">
        <v>22</v>
      </c>
      <c r="B31" s="37">
        <v>5.01</v>
      </c>
      <c r="C31" s="37">
        <v>4.6899999999999995</v>
      </c>
      <c r="D31" s="37">
        <v>4.88</v>
      </c>
      <c r="E31" s="37">
        <v>4.7699999999999996</v>
      </c>
      <c r="F31" s="37">
        <v>5.04</v>
      </c>
      <c r="G31" s="93">
        <v>4.92</v>
      </c>
      <c r="H31" s="93">
        <v>4.8899999999999997</v>
      </c>
      <c r="I31" s="93">
        <v>4.87</v>
      </c>
      <c r="J31" s="106"/>
    </row>
    <row r="32" spans="1:10" ht="10.5" customHeight="1">
      <c r="A32" s="87" t="s">
        <v>23</v>
      </c>
      <c r="B32" s="37">
        <v>14.05</v>
      </c>
      <c r="C32" s="37">
        <v>14.580000000000002</v>
      </c>
      <c r="D32" s="37">
        <v>14.29</v>
      </c>
      <c r="E32" s="37">
        <v>14.09</v>
      </c>
      <c r="F32" s="37">
        <v>14.48</v>
      </c>
      <c r="G32" s="93">
        <v>14.64</v>
      </c>
      <c r="H32" s="93">
        <v>14.69</v>
      </c>
      <c r="I32" s="93">
        <v>14.69</v>
      </c>
      <c r="J32" s="106"/>
    </row>
    <row r="33" spans="1:10" ht="10.5" customHeight="1">
      <c r="A33" s="86" t="s">
        <v>24</v>
      </c>
      <c r="B33" s="37">
        <v>8.6</v>
      </c>
      <c r="C33" s="37">
        <v>9.2899999999999991</v>
      </c>
      <c r="D33" s="37">
        <v>9.41</v>
      </c>
      <c r="E33" s="37">
        <v>9.2799999999999994</v>
      </c>
      <c r="F33" s="37">
        <v>10.27</v>
      </c>
      <c r="G33" s="93">
        <v>10.9</v>
      </c>
      <c r="H33" s="93">
        <v>10.72</v>
      </c>
      <c r="I33" s="93">
        <v>10.76</v>
      </c>
      <c r="J33" s="106"/>
    </row>
    <row r="34" spans="1:10" ht="10.5" customHeight="1">
      <c r="A34" s="87" t="s">
        <v>25</v>
      </c>
      <c r="B34" s="37">
        <v>8.1</v>
      </c>
      <c r="C34" s="37">
        <v>7.85</v>
      </c>
      <c r="D34" s="37">
        <v>7.66</v>
      </c>
      <c r="E34" s="37">
        <v>8.0500000000000007</v>
      </c>
      <c r="F34" s="37">
        <v>8.48</v>
      </c>
      <c r="G34" s="93">
        <v>8.33</v>
      </c>
      <c r="H34" s="93">
        <v>8.5299999999999994</v>
      </c>
      <c r="I34" s="93">
        <v>8.5299999999999994</v>
      </c>
      <c r="J34" s="106"/>
    </row>
    <row r="35" spans="1:10" s="45" customFormat="1" ht="10.5" customHeight="1">
      <c r="A35" s="88" t="s">
        <v>8</v>
      </c>
      <c r="B35" s="36">
        <v>10.58</v>
      </c>
      <c r="C35" s="36">
        <v>10.43</v>
      </c>
      <c r="D35" s="36">
        <v>10.37</v>
      </c>
      <c r="E35" s="36">
        <v>10.32</v>
      </c>
      <c r="F35" s="36">
        <v>10.440000000000001</v>
      </c>
      <c r="G35" s="92">
        <v>10.51</v>
      </c>
      <c r="H35" s="92">
        <v>10.36</v>
      </c>
      <c r="I35" s="92">
        <v>10.25</v>
      </c>
      <c r="J35" s="106"/>
    </row>
    <row r="36" spans="1:10" ht="10.5" customHeight="1">
      <c r="A36" s="88" t="s">
        <v>26</v>
      </c>
      <c r="B36" s="36">
        <v>18.75</v>
      </c>
      <c r="C36" s="36">
        <v>18.62</v>
      </c>
      <c r="D36" s="36">
        <v>17.95</v>
      </c>
      <c r="E36" s="36">
        <v>16.950000000000003</v>
      </c>
      <c r="F36" s="36">
        <v>15.15</v>
      </c>
      <c r="G36" s="92">
        <v>15.35</v>
      </c>
      <c r="H36" s="92">
        <v>14.77</v>
      </c>
      <c r="I36" s="92">
        <v>14.42</v>
      </c>
      <c r="J36" s="106"/>
    </row>
    <row r="37" spans="1:10" ht="10.5" customHeight="1">
      <c r="A37" s="88" t="s">
        <v>27</v>
      </c>
      <c r="B37" s="36">
        <v>9.6</v>
      </c>
      <c r="C37" s="36">
        <v>9.44</v>
      </c>
      <c r="D37" s="36">
        <v>9.56</v>
      </c>
      <c r="E37" s="36">
        <v>9.629999999999999</v>
      </c>
      <c r="F37" s="36">
        <v>9.44</v>
      </c>
      <c r="G37" s="92">
        <v>9.7199999999999989</v>
      </c>
      <c r="H37" s="92">
        <v>9.69</v>
      </c>
      <c r="I37" s="92">
        <v>9.66</v>
      </c>
      <c r="J37" s="106"/>
    </row>
    <row r="38" spans="1:10" s="46" customFormat="1" ht="10.5" customHeight="1">
      <c r="A38" s="89" t="s">
        <v>31</v>
      </c>
      <c r="B38" s="49">
        <v>10.1</v>
      </c>
      <c r="C38" s="49">
        <v>10</v>
      </c>
      <c r="D38" s="49">
        <v>10.1</v>
      </c>
      <c r="E38" s="38">
        <v>10.4</v>
      </c>
      <c r="F38" s="38">
        <v>10.3</v>
      </c>
      <c r="G38" s="150"/>
      <c r="H38" s="150"/>
      <c r="I38" s="150"/>
    </row>
    <row r="39" spans="1:10" s="46" customFormat="1" ht="10.5" customHeight="1">
      <c r="A39" s="84" t="s">
        <v>33</v>
      </c>
      <c r="B39" s="36">
        <v>24.46</v>
      </c>
      <c r="C39" s="36">
        <v>25.1</v>
      </c>
      <c r="D39" s="36">
        <v>26.919999999999998</v>
      </c>
      <c r="E39" s="36">
        <v>26.88</v>
      </c>
      <c r="F39" s="36">
        <v>31</v>
      </c>
      <c r="G39" s="92">
        <f>G40+G46+G47+G48</f>
        <v>28.07</v>
      </c>
      <c r="H39" s="92">
        <f t="shared" ref="H39" si="5">H40+H46+H47+H48</f>
        <v>29.23</v>
      </c>
      <c r="I39" s="92">
        <f t="shared" ref="I39" si="6">I40+I46+I47+I48</f>
        <v>31</v>
      </c>
      <c r="J39" s="106"/>
    </row>
    <row r="40" spans="1:10" s="46" customFormat="1" ht="10.5" customHeight="1">
      <c r="A40" s="85" t="s">
        <v>47</v>
      </c>
      <c r="B40" s="36">
        <v>6.97</v>
      </c>
      <c r="C40" s="36">
        <v>6.97</v>
      </c>
      <c r="D40" s="36">
        <v>8.25</v>
      </c>
      <c r="E40" s="36">
        <v>8.02</v>
      </c>
      <c r="F40" s="36">
        <v>7.89</v>
      </c>
      <c r="G40" s="92">
        <v>7.7299999999999995</v>
      </c>
      <c r="H40" s="92">
        <v>7.26</v>
      </c>
      <c r="I40" s="92">
        <v>6.99</v>
      </c>
      <c r="J40" s="106"/>
    </row>
    <row r="41" spans="1:10" ht="10.5" customHeight="1">
      <c r="A41" s="86" t="s">
        <v>21</v>
      </c>
      <c r="B41" s="37">
        <v>1.1100000000000001</v>
      </c>
      <c r="C41" s="37">
        <v>1.06</v>
      </c>
      <c r="D41" s="37">
        <v>1.25</v>
      </c>
      <c r="E41" s="37">
        <v>1.0999999999999999</v>
      </c>
      <c r="F41" s="37">
        <v>1.1100000000000001</v>
      </c>
      <c r="G41" s="93">
        <v>0.98</v>
      </c>
      <c r="H41" s="93">
        <v>0.95</v>
      </c>
      <c r="I41" s="93">
        <v>0.91</v>
      </c>
      <c r="J41" s="106"/>
    </row>
    <row r="42" spans="1:10" ht="10.5" customHeight="1">
      <c r="A42" s="87" t="s">
        <v>22</v>
      </c>
      <c r="B42" s="37">
        <v>1.78</v>
      </c>
      <c r="C42" s="37">
        <v>1.63</v>
      </c>
      <c r="D42" s="37">
        <v>2.17</v>
      </c>
      <c r="E42" s="37">
        <v>1.8599999999999999</v>
      </c>
      <c r="F42" s="37">
        <v>1.68</v>
      </c>
      <c r="G42" s="93">
        <v>1.68</v>
      </c>
      <c r="H42" s="93">
        <v>1.27</v>
      </c>
      <c r="I42" s="93">
        <v>1.04</v>
      </c>
      <c r="J42" s="106"/>
    </row>
    <row r="43" spans="1:10" ht="10.5" customHeight="1">
      <c r="A43" s="87" t="s">
        <v>23</v>
      </c>
      <c r="B43" s="37">
        <v>3.06</v>
      </c>
      <c r="C43" s="37">
        <v>3.1300000000000003</v>
      </c>
      <c r="D43" s="37">
        <v>3.45</v>
      </c>
      <c r="E43" s="37">
        <v>3.58</v>
      </c>
      <c r="F43" s="37">
        <v>3.65</v>
      </c>
      <c r="G43" s="93">
        <v>3.61</v>
      </c>
      <c r="H43" s="93">
        <v>3.63</v>
      </c>
      <c r="I43" s="93">
        <v>3.63</v>
      </c>
      <c r="J43" s="106"/>
    </row>
    <row r="44" spans="1:10" ht="10.5" customHeight="1">
      <c r="A44" s="86" t="s">
        <v>24</v>
      </c>
      <c r="B44" s="37">
        <v>0.95</v>
      </c>
      <c r="C44" s="37">
        <v>1.0900000000000001</v>
      </c>
      <c r="D44" s="37">
        <v>1.31</v>
      </c>
      <c r="E44" s="37">
        <v>1.37</v>
      </c>
      <c r="F44" s="37">
        <v>1.3599999999999999</v>
      </c>
      <c r="G44" s="93">
        <v>1.26</v>
      </c>
      <c r="H44" s="93">
        <v>1.26</v>
      </c>
      <c r="I44" s="93">
        <v>1.26</v>
      </c>
      <c r="J44" s="106"/>
    </row>
    <row r="45" spans="1:10" s="45" customFormat="1" ht="10.5" customHeight="1">
      <c r="A45" s="87" t="s">
        <v>25</v>
      </c>
      <c r="B45" s="37">
        <v>6.9999999999999993E-2</v>
      </c>
      <c r="C45" s="37">
        <v>0.06</v>
      </c>
      <c r="D45" s="37">
        <v>6.9999999999999993E-2</v>
      </c>
      <c r="E45" s="37">
        <v>0.11</v>
      </c>
      <c r="F45" s="37">
        <v>0.09</v>
      </c>
      <c r="G45" s="93">
        <v>0.2</v>
      </c>
      <c r="H45" s="93">
        <v>0.15</v>
      </c>
      <c r="I45" s="93">
        <v>0.15</v>
      </c>
      <c r="J45" s="106"/>
    </row>
    <row r="46" spans="1:10" s="46" customFormat="1" ht="10.5" customHeight="1">
      <c r="A46" s="88" t="s">
        <v>8</v>
      </c>
      <c r="B46" s="36">
        <v>0.8</v>
      </c>
      <c r="C46" s="36">
        <v>0.77</v>
      </c>
      <c r="D46" s="36">
        <v>0.88</v>
      </c>
      <c r="E46" s="36">
        <v>0.77999999999999992</v>
      </c>
      <c r="F46" s="36">
        <v>0.77</v>
      </c>
      <c r="G46" s="92">
        <v>0.57000000000000006</v>
      </c>
      <c r="H46" s="92">
        <v>0.53</v>
      </c>
      <c r="I46" s="92">
        <v>0.48</v>
      </c>
      <c r="J46" s="106"/>
    </row>
    <row r="47" spans="1:10" s="48" customFormat="1" ht="10.5" customHeight="1">
      <c r="A47" s="88" t="s">
        <v>26</v>
      </c>
      <c r="B47" s="36">
        <v>16.7</v>
      </c>
      <c r="C47" s="36">
        <v>17.349999999999998</v>
      </c>
      <c r="D47" s="36">
        <v>17.8</v>
      </c>
      <c r="E47" s="36">
        <v>18.09</v>
      </c>
      <c r="F47" s="36">
        <v>22.34</v>
      </c>
      <c r="G47" s="92">
        <v>19.77</v>
      </c>
      <c r="H47" s="92">
        <v>21.44</v>
      </c>
      <c r="I47" s="92">
        <v>23.53</v>
      </c>
      <c r="J47" s="106"/>
    </row>
    <row r="48" spans="1:10" s="48" customFormat="1" ht="10.5" customHeight="1">
      <c r="A48" s="88" t="s">
        <v>27</v>
      </c>
      <c r="B48" s="36">
        <v>0</v>
      </c>
      <c r="C48" s="36">
        <v>0</v>
      </c>
      <c r="D48" s="36">
        <v>0</v>
      </c>
      <c r="E48" s="36">
        <v>0</v>
      </c>
      <c r="F48" s="36">
        <v>0</v>
      </c>
      <c r="G48" s="92">
        <v>0</v>
      </c>
      <c r="H48" s="92">
        <v>0</v>
      </c>
      <c r="I48" s="92">
        <v>0</v>
      </c>
      <c r="J48" s="106"/>
    </row>
    <row r="49" spans="1:10" s="46" customFormat="1" ht="10.5" customHeight="1">
      <c r="A49" s="89" t="s">
        <v>31</v>
      </c>
      <c r="B49" s="38">
        <v>0.6</v>
      </c>
      <c r="C49" s="49">
        <v>0.6</v>
      </c>
      <c r="D49" s="49">
        <v>0.6</v>
      </c>
      <c r="E49" s="38">
        <v>0.6</v>
      </c>
      <c r="F49" s="38">
        <v>0.6</v>
      </c>
      <c r="G49" s="150"/>
      <c r="H49" s="150"/>
      <c r="I49" s="150"/>
    </row>
    <row r="50" spans="1:10" s="46" customFormat="1" ht="10.5" customHeight="1">
      <c r="A50" s="84" t="s">
        <v>34</v>
      </c>
      <c r="B50" s="36">
        <v>69.31</v>
      </c>
      <c r="C50" s="36">
        <v>69.66</v>
      </c>
      <c r="D50" s="36">
        <v>66.739999999999995</v>
      </c>
      <c r="E50" s="36">
        <v>63.9</v>
      </c>
      <c r="F50" s="36">
        <v>67.33</v>
      </c>
      <c r="G50" s="92">
        <f>G51+G57+G58+G59</f>
        <v>65.350000000000009</v>
      </c>
      <c r="H50" s="92">
        <f t="shared" ref="H50" si="7">H51+H57+H58+H59</f>
        <v>65.39</v>
      </c>
      <c r="I50" s="92">
        <f t="shared" ref="I50" si="8">I51+I57+I58+I59</f>
        <v>65.42</v>
      </c>
      <c r="J50" s="106"/>
    </row>
    <row r="51" spans="1:10" ht="10.5" customHeight="1">
      <c r="A51" s="85" t="s">
        <v>47</v>
      </c>
      <c r="B51" s="36">
        <v>35.18</v>
      </c>
      <c r="C51" s="36">
        <v>35.72</v>
      </c>
      <c r="D51" s="36">
        <v>34.119999999999997</v>
      </c>
      <c r="E51" s="36">
        <v>32.65</v>
      </c>
      <c r="F51" s="36">
        <v>35.520000000000003</v>
      </c>
      <c r="G51" s="92">
        <v>34.42</v>
      </c>
      <c r="H51" s="92">
        <v>34.410000000000004</v>
      </c>
      <c r="I51" s="92">
        <v>34.17</v>
      </c>
      <c r="J51" s="106"/>
    </row>
    <row r="52" spans="1:10" ht="10.5" customHeight="1">
      <c r="A52" s="86" t="s">
        <v>21</v>
      </c>
      <c r="B52" s="37">
        <v>6.11</v>
      </c>
      <c r="C52" s="37">
        <v>6.11</v>
      </c>
      <c r="D52" s="37">
        <v>5.8999999999999995</v>
      </c>
      <c r="E52" s="37">
        <v>5.63</v>
      </c>
      <c r="F52" s="37">
        <v>5.76</v>
      </c>
      <c r="G52" s="93">
        <v>5.4</v>
      </c>
      <c r="H52" s="93">
        <v>5.27</v>
      </c>
      <c r="I52" s="93">
        <v>5.12</v>
      </c>
      <c r="J52" s="106"/>
    </row>
    <row r="53" spans="1:10" ht="10.5" customHeight="1">
      <c r="A53" s="87" t="s">
        <v>22</v>
      </c>
      <c r="B53" s="37">
        <v>4.29</v>
      </c>
      <c r="C53" s="37">
        <v>4.01</v>
      </c>
      <c r="D53" s="37">
        <v>4.1399999999999997</v>
      </c>
      <c r="E53" s="37">
        <v>3.8600000000000003</v>
      </c>
      <c r="F53" s="37">
        <v>4.1300000000000008</v>
      </c>
      <c r="G53" s="93">
        <v>3.93</v>
      </c>
      <c r="H53" s="93">
        <v>3.81</v>
      </c>
      <c r="I53" s="93">
        <v>3.73</v>
      </c>
      <c r="J53" s="106"/>
    </row>
    <row r="54" spans="1:10" ht="10.5" customHeight="1">
      <c r="A54" s="87" t="s">
        <v>23</v>
      </c>
      <c r="B54" s="37">
        <v>11.59</v>
      </c>
      <c r="C54" s="37">
        <v>12.02</v>
      </c>
      <c r="D54" s="37">
        <v>11.32</v>
      </c>
      <c r="E54" s="37">
        <v>10.8</v>
      </c>
      <c r="F54" s="37">
        <v>11.55</v>
      </c>
      <c r="G54" s="93">
        <v>11.27</v>
      </c>
      <c r="H54" s="93">
        <v>11.39</v>
      </c>
      <c r="I54" s="93">
        <v>11.39</v>
      </c>
      <c r="J54" s="106"/>
    </row>
    <row r="55" spans="1:10">
      <c r="A55" s="86" t="s">
        <v>24</v>
      </c>
      <c r="B55" s="37">
        <v>6.8900000000000006</v>
      </c>
      <c r="C55" s="37">
        <v>7.46</v>
      </c>
      <c r="D55" s="37">
        <v>7.19</v>
      </c>
      <c r="E55" s="37">
        <v>6.8000000000000007</v>
      </c>
      <c r="F55" s="37">
        <v>7.86</v>
      </c>
      <c r="G55" s="93">
        <v>7.9600000000000009</v>
      </c>
      <c r="H55" s="93">
        <v>7.9</v>
      </c>
      <c r="I55" s="93">
        <v>7.9200000000000008</v>
      </c>
      <c r="J55" s="106"/>
    </row>
    <row r="56" spans="1:10">
      <c r="A56" s="87" t="s">
        <v>25</v>
      </c>
      <c r="B56" s="37">
        <v>6.3</v>
      </c>
      <c r="C56" s="37">
        <v>6.12</v>
      </c>
      <c r="D56" s="37">
        <v>5.58</v>
      </c>
      <c r="E56" s="37">
        <v>5.56</v>
      </c>
      <c r="F56" s="37">
        <v>6.21</v>
      </c>
      <c r="G56" s="93">
        <v>5.8500000000000005</v>
      </c>
      <c r="H56" s="93">
        <v>6.03</v>
      </c>
      <c r="I56" s="93">
        <v>6.02</v>
      </c>
      <c r="J56" s="106"/>
    </row>
    <row r="57" spans="1:10">
      <c r="A57" s="88" t="s">
        <v>8</v>
      </c>
      <c r="B57" s="36">
        <v>8.39</v>
      </c>
      <c r="C57" s="36">
        <v>8.27</v>
      </c>
      <c r="D57" s="36">
        <v>7.7700000000000005</v>
      </c>
      <c r="E57" s="36">
        <v>7.33</v>
      </c>
      <c r="F57" s="36">
        <v>7.82</v>
      </c>
      <c r="G57" s="92">
        <v>7.48</v>
      </c>
      <c r="H57" s="92">
        <v>7.42</v>
      </c>
      <c r="I57" s="92">
        <v>7.33</v>
      </c>
      <c r="J57" s="106"/>
    </row>
    <row r="58" spans="1:10">
      <c r="A58" s="88" t="s">
        <v>26</v>
      </c>
      <c r="B58" s="36">
        <v>18.29</v>
      </c>
      <c r="C58" s="36">
        <v>18.34</v>
      </c>
      <c r="D58" s="36">
        <v>17.91</v>
      </c>
      <c r="E58" s="36">
        <v>17.299999999999997</v>
      </c>
      <c r="F58" s="36">
        <v>17.09</v>
      </c>
      <c r="G58" s="92">
        <v>16.7</v>
      </c>
      <c r="H58" s="92">
        <v>16.760000000000002</v>
      </c>
      <c r="I58" s="92">
        <v>17.150000000000002</v>
      </c>
      <c r="J58" s="106"/>
    </row>
    <row r="59" spans="1:10">
      <c r="A59" s="88" t="s">
        <v>27</v>
      </c>
      <c r="B59" s="36">
        <v>7.4499999999999993</v>
      </c>
      <c r="C59" s="36">
        <v>7.33</v>
      </c>
      <c r="D59" s="36">
        <v>6.94</v>
      </c>
      <c r="E59" s="36">
        <v>6.6199999999999992</v>
      </c>
      <c r="F59" s="36">
        <v>6.8900000000000006</v>
      </c>
      <c r="G59" s="92">
        <v>6.75</v>
      </c>
      <c r="H59" s="92">
        <v>6.8000000000000007</v>
      </c>
      <c r="I59" s="92">
        <v>6.77</v>
      </c>
      <c r="J59" s="106"/>
    </row>
    <row r="60" spans="1:10" s="46" customFormat="1" ht="12.75" thickBot="1">
      <c r="A60" s="198" t="s">
        <v>31</v>
      </c>
      <c r="B60" s="199">
        <v>8</v>
      </c>
      <c r="C60" s="200">
        <v>7.9</v>
      </c>
      <c r="D60" s="200">
        <v>7.5</v>
      </c>
      <c r="E60" s="199">
        <v>7.4</v>
      </c>
      <c r="F60" s="199">
        <v>7.6</v>
      </c>
      <c r="G60" s="201"/>
      <c r="H60" s="201"/>
      <c r="I60" s="201"/>
    </row>
    <row r="61" spans="1:10">
      <c r="A61" s="39" t="s">
        <v>77</v>
      </c>
      <c r="B61" s="38"/>
      <c r="C61" s="49"/>
      <c r="D61" s="49"/>
      <c r="E61" s="49"/>
      <c r="F61" s="49"/>
      <c r="G61" s="50"/>
      <c r="H61" s="50"/>
    </row>
    <row r="62" spans="1:10">
      <c r="A62" s="223" t="s">
        <v>86</v>
      </c>
      <c r="B62" s="224"/>
      <c r="C62" s="224"/>
      <c r="D62" s="224"/>
      <c r="E62" s="224"/>
      <c r="F62" s="224"/>
      <c r="G62" s="224"/>
      <c r="H62" s="224"/>
    </row>
    <row r="63" spans="1:10">
      <c r="A63" s="224"/>
      <c r="B63" s="224"/>
      <c r="C63" s="224"/>
      <c r="D63" s="224"/>
      <c r="E63" s="224"/>
      <c r="F63" s="224"/>
      <c r="G63" s="224"/>
      <c r="H63" s="224"/>
    </row>
    <row r="64" spans="1:10">
      <c r="A64" s="224"/>
      <c r="B64" s="224"/>
      <c r="C64" s="224"/>
      <c r="D64" s="224"/>
      <c r="E64" s="224"/>
      <c r="F64" s="224"/>
      <c r="G64" s="224"/>
      <c r="H64" s="224"/>
    </row>
    <row r="65" spans="1:8">
      <c r="A65" s="34" t="s">
        <v>87</v>
      </c>
    </row>
    <row r="66" spans="1:8" ht="37.5" customHeight="1">
      <c r="A66" s="214" t="s">
        <v>72</v>
      </c>
      <c r="B66" s="215"/>
      <c r="C66" s="215"/>
      <c r="D66" s="215"/>
      <c r="E66" s="215"/>
      <c r="F66" s="215"/>
      <c r="G66" s="216"/>
      <c r="H66" s="216"/>
    </row>
    <row r="67" spans="1:8">
      <c r="A67" s="34"/>
    </row>
  </sheetData>
  <mergeCells count="5">
    <mergeCell ref="A66:H66"/>
    <mergeCell ref="B4:F4"/>
    <mergeCell ref="G4:I4"/>
    <mergeCell ref="B3:I3"/>
    <mergeCell ref="A62:H64"/>
  </mergeCells>
  <phoneticPr fontId="9" type="noConversion"/>
  <printOptions horizontalCentered="1" verticalCentered="1"/>
  <pageMargins left="0" right="0" top="0.19" bottom="0" header="0.21" footer="0.2"/>
  <pageSetup paperSize="9" orientation="portrait" horizontalDpi="4294967292" verticalDpi="4294967292" r:id="rId1"/>
  <headerFooter alignWithMargins="0">
    <oddFooter xml:space="preserve">&amp;R&amp;F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9"/>
  <sheetViews>
    <sheetView workbookViewId="0">
      <pane xSplit="1" ySplit="5" topLeftCell="B12" activePane="bottomRight" state="frozen"/>
      <selection activeCell="N13" sqref="N13"/>
      <selection pane="topRight" activeCell="N13" sqref="N13"/>
      <selection pane="bottomLeft" activeCell="N13" sqref="N13"/>
      <selection pane="bottomRight" activeCell="E6" sqref="E6"/>
    </sheetView>
  </sheetViews>
  <sheetFormatPr baseColWidth="10" defaultColWidth="11.42578125" defaultRowHeight="12"/>
  <cols>
    <col min="1" max="1" width="27.5703125" style="22" customWidth="1"/>
    <col min="2" max="2" width="11.5703125" style="22" customWidth="1"/>
    <col min="3" max="3" width="11.42578125" style="22"/>
    <col min="4" max="4" width="8.140625" style="22" customWidth="1"/>
    <col min="5" max="5" width="5" style="22" customWidth="1"/>
    <col min="6" max="6" width="10.28515625" style="22" customWidth="1"/>
    <col min="7" max="7" width="8.140625" style="22" customWidth="1"/>
    <col min="8" max="8" width="5.5703125" style="22" customWidth="1"/>
    <col min="9" max="9" width="11.42578125" style="22"/>
    <col min="10" max="10" width="7.7109375" style="22" bestFit="1" customWidth="1"/>
    <col min="11" max="11" width="6.7109375" style="22" customWidth="1"/>
    <col min="12" max="16384" width="11.42578125" style="22"/>
  </cols>
  <sheetData>
    <row r="1" spans="1:13">
      <c r="A1" s="57" t="s">
        <v>43</v>
      </c>
      <c r="B1" s="53"/>
      <c r="C1" s="54"/>
      <c r="D1" s="54"/>
      <c r="E1" s="54"/>
      <c r="F1" s="54"/>
      <c r="G1" s="54"/>
      <c r="H1" s="54"/>
      <c r="I1" s="54"/>
      <c r="J1" s="54"/>
      <c r="K1" s="55"/>
    </row>
    <row r="2" spans="1:13" ht="12.75" thickBot="1">
      <c r="A2" s="22" t="s">
        <v>90</v>
      </c>
      <c r="C2" s="56"/>
      <c r="D2" s="56"/>
      <c r="E2" s="56"/>
      <c r="F2" s="56"/>
      <c r="G2" s="56"/>
      <c r="H2" s="56"/>
      <c r="I2" s="56"/>
      <c r="J2" s="56"/>
      <c r="K2" s="56"/>
    </row>
    <row r="3" spans="1:13" ht="13.5" thickTop="1" thickBot="1">
      <c r="A3" s="228"/>
      <c r="B3" s="228"/>
      <c r="C3" s="228"/>
      <c r="D3" s="228"/>
      <c r="E3" s="228"/>
      <c r="F3" s="225" t="s">
        <v>80</v>
      </c>
      <c r="G3" s="226"/>
      <c r="H3" s="226"/>
      <c r="I3" s="226"/>
      <c r="J3" s="226"/>
      <c r="K3" s="227"/>
    </row>
    <row r="4" spans="1:13" ht="12.75" thickBot="1">
      <c r="A4" s="29"/>
      <c r="B4" s="127">
        <v>2012</v>
      </c>
      <c r="C4" s="128">
        <v>2013</v>
      </c>
      <c r="D4" s="229" t="s">
        <v>2</v>
      </c>
      <c r="E4" s="230"/>
      <c r="F4" s="180">
        <v>2014</v>
      </c>
      <c r="G4" s="231" t="s">
        <v>2</v>
      </c>
      <c r="H4" s="232"/>
      <c r="I4" s="155">
        <v>2023</v>
      </c>
      <c r="J4" s="231" t="s">
        <v>2</v>
      </c>
      <c r="K4" s="233"/>
    </row>
    <row r="5" spans="1:13" ht="12.75" thickBot="1">
      <c r="A5" s="29"/>
      <c r="B5" s="129" t="s">
        <v>1</v>
      </c>
      <c r="C5" s="130" t="s">
        <v>1</v>
      </c>
      <c r="D5" s="130" t="s">
        <v>3</v>
      </c>
      <c r="E5" s="131" t="s">
        <v>4</v>
      </c>
      <c r="F5" s="132" t="s">
        <v>75</v>
      </c>
      <c r="G5" s="154" t="s">
        <v>3</v>
      </c>
      <c r="H5" s="154" t="s">
        <v>4</v>
      </c>
      <c r="I5" s="132" t="s">
        <v>75</v>
      </c>
      <c r="J5" s="154" t="s">
        <v>3</v>
      </c>
      <c r="K5" s="154" t="s">
        <v>4</v>
      </c>
    </row>
    <row r="6" spans="1:13" ht="24">
      <c r="A6" s="133" t="s">
        <v>46</v>
      </c>
      <c r="B6" s="134">
        <v>240979</v>
      </c>
      <c r="C6" s="135">
        <v>252353</v>
      </c>
      <c r="D6" s="136">
        <f>C6-B6</f>
        <v>11374</v>
      </c>
      <c r="E6" s="182">
        <f>D6/C6*100</f>
        <v>4.5071784365551437</v>
      </c>
      <c r="F6" s="137">
        <v>258400</v>
      </c>
      <c r="G6" s="137">
        <f>ROUND(F6-C6,-2)</f>
        <v>6000</v>
      </c>
      <c r="H6" s="152">
        <f>G6/C6*100</f>
        <v>2.3776218233981763</v>
      </c>
      <c r="I6" s="137">
        <v>266700</v>
      </c>
      <c r="J6" s="137">
        <f>ROUND(I6-C6,-2)</f>
        <v>14300</v>
      </c>
      <c r="K6" s="152">
        <f>J6/C6*100</f>
        <v>5.6666653457656535</v>
      </c>
      <c r="M6" s="193"/>
    </row>
    <row r="7" spans="1:13">
      <c r="A7" s="186" t="s">
        <v>83</v>
      </c>
      <c r="B7" s="140">
        <v>39844</v>
      </c>
      <c r="C7" s="141">
        <v>39543</v>
      </c>
      <c r="D7" s="181">
        <f t="shared" ref="D7:D11" si="0">C7-B7</f>
        <v>-301</v>
      </c>
      <c r="E7" s="183">
        <f t="shared" ref="E7:E11" si="1">D7/C7*100</f>
        <v>-0.76119667197734109</v>
      </c>
      <c r="F7" s="142">
        <v>39400</v>
      </c>
      <c r="G7" s="142">
        <f t="shared" ref="G7:G11" si="2">ROUND(F7-C7,-2)</f>
        <v>-100</v>
      </c>
      <c r="H7" s="168">
        <f t="shared" ref="H7:H19" si="3">G7/C7*100</f>
        <v>-0.25288925979313659</v>
      </c>
      <c r="I7" s="142">
        <v>39200</v>
      </c>
      <c r="J7" s="142">
        <f t="shared" ref="J7:J11" si="4">ROUND(I7-C7,-2)</f>
        <v>-300</v>
      </c>
      <c r="K7" s="168">
        <f t="shared" ref="K7:K11" si="5">J7/C7*100</f>
        <v>-0.75866777937940977</v>
      </c>
      <c r="M7" s="157"/>
    </row>
    <row r="8" spans="1:13">
      <c r="A8" s="187" t="s">
        <v>82</v>
      </c>
      <c r="B8" s="140">
        <v>28970</v>
      </c>
      <c r="C8" s="141">
        <v>29991</v>
      </c>
      <c r="D8" s="181">
        <f t="shared" si="0"/>
        <v>1021</v>
      </c>
      <c r="E8" s="183">
        <f t="shared" si="1"/>
        <v>3.4043546397252511</v>
      </c>
      <c r="F8" s="142">
        <v>30300</v>
      </c>
      <c r="G8" s="142">
        <f t="shared" si="2"/>
        <v>300</v>
      </c>
      <c r="H8" s="168">
        <f t="shared" si="3"/>
        <v>1.000300090027008</v>
      </c>
      <c r="I8" s="142">
        <v>30100</v>
      </c>
      <c r="J8" s="142">
        <f t="shared" si="4"/>
        <v>100</v>
      </c>
      <c r="K8" s="168">
        <f t="shared" si="5"/>
        <v>0.33343336334233603</v>
      </c>
      <c r="M8" s="157"/>
    </row>
    <row r="9" spans="1:13">
      <c r="A9" s="188" t="s">
        <v>81</v>
      </c>
      <c r="B9" s="140">
        <v>86799</v>
      </c>
      <c r="C9" s="141">
        <v>89436</v>
      </c>
      <c r="D9" s="181">
        <f t="shared" si="0"/>
        <v>2637</v>
      </c>
      <c r="E9" s="183">
        <f t="shared" si="1"/>
        <v>2.9484771233060512</v>
      </c>
      <c r="F9" s="142">
        <v>92000</v>
      </c>
      <c r="G9" s="142">
        <f t="shared" si="2"/>
        <v>2600</v>
      </c>
      <c r="H9" s="168">
        <f t="shared" si="3"/>
        <v>2.907106757905094</v>
      </c>
      <c r="I9" s="142">
        <v>96000</v>
      </c>
      <c r="J9" s="142">
        <f t="shared" si="4"/>
        <v>6600</v>
      </c>
      <c r="K9" s="168">
        <f t="shared" si="5"/>
        <v>7.3795786931437002</v>
      </c>
      <c r="M9" s="157"/>
    </row>
    <row r="10" spans="1:13">
      <c r="A10" s="186" t="s">
        <v>84</v>
      </c>
      <c r="B10" s="140">
        <v>48365</v>
      </c>
      <c r="C10" s="141">
        <v>53487</v>
      </c>
      <c r="D10" s="181">
        <f t="shared" si="0"/>
        <v>5122</v>
      </c>
      <c r="E10" s="183">
        <f t="shared" si="1"/>
        <v>9.5761586927664659</v>
      </c>
      <c r="F10" s="142">
        <v>57000</v>
      </c>
      <c r="G10" s="142">
        <f t="shared" si="2"/>
        <v>3500</v>
      </c>
      <c r="H10" s="168">
        <f t="shared" si="3"/>
        <v>6.5436461196178506</v>
      </c>
      <c r="I10" s="142">
        <v>59000</v>
      </c>
      <c r="J10" s="142">
        <f t="shared" si="4"/>
        <v>5500</v>
      </c>
      <c r="K10" s="168">
        <f t="shared" si="5"/>
        <v>10.282872473685195</v>
      </c>
      <c r="M10" s="157"/>
    </row>
    <row r="11" spans="1:13">
      <c r="A11" s="186" t="s">
        <v>85</v>
      </c>
      <c r="B11" s="140">
        <v>37001</v>
      </c>
      <c r="C11" s="141">
        <v>39896</v>
      </c>
      <c r="D11" s="181">
        <f t="shared" si="0"/>
        <v>2895</v>
      </c>
      <c r="E11" s="183">
        <f t="shared" si="1"/>
        <v>7.2563665530378989</v>
      </c>
      <c r="F11" s="142">
        <v>39600</v>
      </c>
      <c r="G11" s="142">
        <f t="shared" si="2"/>
        <v>-300</v>
      </c>
      <c r="H11" s="168">
        <f t="shared" si="3"/>
        <v>-0.75195508321636251</v>
      </c>
      <c r="I11" s="142">
        <v>42500</v>
      </c>
      <c r="J11" s="142">
        <f t="shared" si="4"/>
        <v>2600</v>
      </c>
      <c r="K11" s="168">
        <f t="shared" si="5"/>
        <v>6.516944054541808</v>
      </c>
      <c r="M11" s="157"/>
    </row>
    <row r="12" spans="1:13" s="21" customFormat="1">
      <c r="A12" s="138" t="s">
        <v>58</v>
      </c>
      <c r="B12" s="134">
        <v>49631</v>
      </c>
      <c r="C12" s="135">
        <v>50984</v>
      </c>
      <c r="D12" s="136">
        <f t="shared" ref="D12:D18" si="6">C12-B12</f>
        <v>1353</v>
      </c>
      <c r="E12" s="184">
        <f t="shared" ref="E12:E19" si="7">D12/C12*100</f>
        <v>2.6537737329358229</v>
      </c>
      <c r="F12" s="137">
        <v>51600</v>
      </c>
      <c r="G12" s="137">
        <f t="shared" ref="G12:G18" si="8">ROUND(F12-C12,-2)</f>
        <v>600</v>
      </c>
      <c r="H12" s="152">
        <f t="shared" si="3"/>
        <v>1.1768397928761964</v>
      </c>
      <c r="I12" s="137">
        <v>52800</v>
      </c>
      <c r="J12" s="137">
        <f t="shared" ref="J12:J19" si="9">ROUND(I12-C12,-2)</f>
        <v>1800</v>
      </c>
      <c r="K12" s="152">
        <f t="shared" ref="K12:K19" si="10">J12/C12*100</f>
        <v>3.5305193786285898</v>
      </c>
      <c r="M12" s="157"/>
    </row>
    <row r="13" spans="1:13">
      <c r="A13" s="139" t="s">
        <v>59</v>
      </c>
      <c r="B13" s="140">
        <v>20775</v>
      </c>
      <c r="C13" s="141">
        <v>21446</v>
      </c>
      <c r="D13" s="181">
        <f t="shared" si="6"/>
        <v>671</v>
      </c>
      <c r="E13" s="183">
        <f t="shared" si="7"/>
        <v>3.128788585283969</v>
      </c>
      <c r="F13" s="142">
        <v>21900</v>
      </c>
      <c r="G13" s="142">
        <f t="shared" si="8"/>
        <v>500</v>
      </c>
      <c r="H13" s="168">
        <f t="shared" si="3"/>
        <v>2.3314370978271008</v>
      </c>
      <c r="I13" s="142">
        <v>22600</v>
      </c>
      <c r="J13" s="142">
        <f t="shared" si="9"/>
        <v>1200</v>
      </c>
      <c r="K13" s="168">
        <f>J13/C13*100</f>
        <v>5.5954490347850419</v>
      </c>
      <c r="M13" s="157"/>
    </row>
    <row r="14" spans="1:13">
      <c r="A14" s="139" t="s">
        <v>60</v>
      </c>
      <c r="B14" s="140">
        <v>28856</v>
      </c>
      <c r="C14" s="141">
        <v>29538</v>
      </c>
      <c r="D14" s="181">
        <f t="shared" si="6"/>
        <v>682</v>
      </c>
      <c r="E14" s="183">
        <f t="shared" si="7"/>
        <v>2.3088902430767151</v>
      </c>
      <c r="F14" s="142">
        <v>29800</v>
      </c>
      <c r="G14" s="142">
        <f t="shared" si="8"/>
        <v>300</v>
      </c>
      <c r="H14" s="168">
        <f t="shared" si="3"/>
        <v>1.0156408693885841</v>
      </c>
      <c r="I14" s="142">
        <v>30200</v>
      </c>
      <c r="J14" s="142">
        <f t="shared" si="9"/>
        <v>700</v>
      </c>
      <c r="K14" s="168">
        <f t="shared" si="10"/>
        <v>2.3698286952400296</v>
      </c>
      <c r="M14" s="157"/>
    </row>
    <row r="15" spans="1:13" s="21" customFormat="1">
      <c r="A15" s="138" t="s">
        <v>61</v>
      </c>
      <c r="B15" s="134">
        <v>40726</v>
      </c>
      <c r="C15" s="135">
        <v>40832</v>
      </c>
      <c r="D15" s="136">
        <f t="shared" si="6"/>
        <v>106</v>
      </c>
      <c r="E15" s="184">
        <f t="shared" si="7"/>
        <v>0.25960031347962381</v>
      </c>
      <c r="F15" s="137">
        <v>42400</v>
      </c>
      <c r="G15" s="137">
        <f t="shared" si="8"/>
        <v>1600</v>
      </c>
      <c r="H15" s="152">
        <f t="shared" si="3"/>
        <v>3.9184952978056429</v>
      </c>
      <c r="I15" s="137">
        <v>44500</v>
      </c>
      <c r="J15" s="137">
        <f t="shared" si="9"/>
        <v>3700</v>
      </c>
      <c r="K15" s="152">
        <f t="shared" si="10"/>
        <v>9.0615203761755492</v>
      </c>
      <c r="M15" s="157"/>
    </row>
    <row r="16" spans="1:13" s="21" customFormat="1">
      <c r="A16" s="138" t="s">
        <v>62</v>
      </c>
      <c r="B16" s="134">
        <v>128182</v>
      </c>
      <c r="C16" s="135">
        <v>116663</v>
      </c>
      <c r="D16" s="136">
        <f t="shared" si="6"/>
        <v>-11519</v>
      </c>
      <c r="E16" s="184">
        <f t="shared" si="7"/>
        <v>-9.8737388889365096</v>
      </c>
      <c r="F16" s="137">
        <v>127900</v>
      </c>
      <c r="G16" s="137">
        <f t="shared" si="8"/>
        <v>11200</v>
      </c>
      <c r="H16" s="152">
        <f t="shared" si="3"/>
        <v>9.600301723768462</v>
      </c>
      <c r="I16" s="137">
        <v>135600</v>
      </c>
      <c r="J16" s="137">
        <f t="shared" si="9"/>
        <v>18900</v>
      </c>
      <c r="K16" s="152">
        <f t="shared" si="10"/>
        <v>16.200509158859276</v>
      </c>
      <c r="M16" s="157"/>
    </row>
    <row r="17" spans="1:13">
      <c r="A17" s="139" t="s">
        <v>63</v>
      </c>
      <c r="B17" s="140">
        <v>43495</v>
      </c>
      <c r="C17" s="143">
        <v>41179</v>
      </c>
      <c r="D17" s="181">
        <f t="shared" si="6"/>
        <v>-2316</v>
      </c>
      <c r="E17" s="183">
        <f t="shared" si="7"/>
        <v>-5.624225940406518</v>
      </c>
      <c r="F17" s="142">
        <v>41900</v>
      </c>
      <c r="G17" s="142">
        <f t="shared" si="8"/>
        <v>700</v>
      </c>
      <c r="H17" s="168">
        <f t="shared" si="3"/>
        <v>1.6998955778430753</v>
      </c>
      <c r="I17" s="142">
        <v>43600</v>
      </c>
      <c r="J17" s="142">
        <f t="shared" si="9"/>
        <v>2400</v>
      </c>
      <c r="K17" s="168">
        <f t="shared" si="10"/>
        <v>5.8282134097476863</v>
      </c>
      <c r="M17" s="157"/>
    </row>
    <row r="18" spans="1:13" ht="12.75" thickBot="1">
      <c r="A18" s="144" t="s">
        <v>64</v>
      </c>
      <c r="B18" s="145">
        <v>84687</v>
      </c>
      <c r="C18" s="143">
        <v>84372</v>
      </c>
      <c r="D18" s="181">
        <f t="shared" si="6"/>
        <v>-315</v>
      </c>
      <c r="E18" s="183">
        <f t="shared" si="7"/>
        <v>-0.37334660787939128</v>
      </c>
      <c r="F18" s="142">
        <v>86000</v>
      </c>
      <c r="G18" s="142">
        <f t="shared" si="8"/>
        <v>1600</v>
      </c>
      <c r="H18" s="168">
        <f t="shared" si="3"/>
        <v>1.8963637225619876</v>
      </c>
      <c r="I18" s="142">
        <v>92000</v>
      </c>
      <c r="J18" s="142">
        <f t="shared" si="9"/>
        <v>7600</v>
      </c>
      <c r="K18" s="168">
        <f t="shared" si="10"/>
        <v>9.0077276821694401</v>
      </c>
      <c r="M18" s="157"/>
    </row>
    <row r="19" spans="1:13" ht="12.75" thickBot="1">
      <c r="A19" s="146" t="s">
        <v>65</v>
      </c>
      <c r="B19" s="147">
        <v>459518</v>
      </c>
      <c r="C19" s="148">
        <v>469720</v>
      </c>
      <c r="D19" s="164">
        <f>C19-B19</f>
        <v>10202</v>
      </c>
      <c r="E19" s="185">
        <f t="shared" si="7"/>
        <v>2.1719322149365579</v>
      </c>
      <c r="F19" s="151">
        <f>F6+F12+F15+F16</f>
        <v>480300</v>
      </c>
      <c r="G19" s="151">
        <f>G6+G12+G15+G16</f>
        <v>19400</v>
      </c>
      <c r="H19" s="197">
        <f t="shared" si="3"/>
        <v>4.1301200715319766</v>
      </c>
      <c r="I19" s="151">
        <f>I6+I12+I15+I16</f>
        <v>499600</v>
      </c>
      <c r="J19" s="151">
        <f t="shared" si="9"/>
        <v>29900</v>
      </c>
      <c r="K19" s="153">
        <f t="shared" si="10"/>
        <v>6.3654943370518611</v>
      </c>
      <c r="M19" s="157"/>
    </row>
    <row r="20" spans="1:13">
      <c r="A20" s="20" t="s">
        <v>77</v>
      </c>
      <c r="B20" s="20"/>
    </row>
    <row r="22" spans="1:13">
      <c r="F22" s="24"/>
    </row>
    <row r="24" spans="1:13" ht="12.75">
      <c r="E24"/>
      <c r="F24"/>
      <c r="G24"/>
      <c r="H24"/>
    </row>
    <row r="25" spans="1:13" ht="12.75">
      <c r="C25"/>
      <c r="D25"/>
      <c r="E25"/>
      <c r="F25"/>
      <c r="G25"/>
      <c r="H25"/>
    </row>
    <row r="26" spans="1:13" ht="12.75">
      <c r="C26"/>
      <c r="D26"/>
      <c r="E26"/>
      <c r="F26"/>
      <c r="G26"/>
      <c r="H26"/>
    </row>
    <row r="27" spans="1:13" ht="12.75">
      <c r="C27"/>
      <c r="D27"/>
      <c r="E27"/>
      <c r="F27"/>
      <c r="G27"/>
      <c r="H27"/>
    </row>
    <row r="28" spans="1:13" ht="12.75">
      <c r="C28"/>
      <c r="D28"/>
      <c r="E28"/>
      <c r="F28"/>
      <c r="G28"/>
      <c r="H28"/>
    </row>
    <row r="29" spans="1:13" ht="12.75">
      <c r="C29"/>
      <c r="D29"/>
      <c r="E29"/>
      <c r="F29"/>
      <c r="G29"/>
      <c r="H29"/>
    </row>
  </sheetData>
  <mergeCells count="5">
    <mergeCell ref="F3:K3"/>
    <mergeCell ref="A3:E3"/>
    <mergeCell ref="D4:E4"/>
    <mergeCell ref="G4:H4"/>
    <mergeCell ref="J4:K4"/>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32"/>
  <sheetViews>
    <sheetView topLeftCell="A19" zoomScaleNormal="100" zoomScaleSheetLayoutView="100" workbookViewId="0">
      <selection activeCell="F3" sqref="F3:F4"/>
    </sheetView>
  </sheetViews>
  <sheetFormatPr baseColWidth="10" defaultColWidth="11.42578125" defaultRowHeight="12"/>
  <cols>
    <col min="1" max="1" width="22.5703125" style="29" customWidth="1"/>
    <col min="2" max="3" width="11.42578125" style="29"/>
    <col min="4" max="5" width="11.140625" style="29" customWidth="1"/>
    <col min="6" max="6" width="9.85546875" style="29" customWidth="1"/>
    <col min="7" max="7" width="8.140625" style="29" customWidth="1"/>
    <col min="8" max="16384" width="11.42578125" style="29"/>
  </cols>
  <sheetData>
    <row r="1" spans="1:27">
      <c r="A1" s="60" t="s">
        <v>50</v>
      </c>
      <c r="B1" s="28"/>
      <c r="C1" s="28"/>
      <c r="D1" s="58"/>
      <c r="E1" s="58"/>
    </row>
    <row r="2" spans="1:27">
      <c r="A2" s="59" t="s">
        <v>92</v>
      </c>
    </row>
    <row r="3" spans="1:27" ht="12.75">
      <c r="A3" s="165"/>
      <c r="B3" s="166" t="s">
        <v>1</v>
      </c>
      <c r="C3" s="234" t="s">
        <v>76</v>
      </c>
      <c r="D3" s="235"/>
      <c r="E3" s="235"/>
      <c r="F3" s="236" t="s">
        <v>80</v>
      </c>
    </row>
    <row r="4" spans="1:27">
      <c r="A4" s="58"/>
      <c r="B4" s="70">
        <v>2013</v>
      </c>
      <c r="C4" s="97">
        <v>2014</v>
      </c>
      <c r="D4" s="97">
        <v>2018</v>
      </c>
      <c r="E4" s="98">
        <v>2023</v>
      </c>
      <c r="F4" s="237"/>
      <c r="G4" s="58"/>
      <c r="H4" s="58"/>
      <c r="I4" s="58"/>
      <c r="J4" s="58"/>
      <c r="K4" s="58"/>
      <c r="L4" s="58"/>
      <c r="M4" s="58"/>
      <c r="N4" s="58"/>
      <c r="O4" s="58"/>
      <c r="P4" s="58"/>
      <c r="Q4" s="58"/>
      <c r="R4" s="58"/>
      <c r="S4" s="58"/>
      <c r="T4" s="58"/>
      <c r="U4" s="58"/>
      <c r="V4" s="58"/>
      <c r="W4" s="58"/>
      <c r="X4" s="58"/>
      <c r="Y4" s="58"/>
      <c r="Z4" s="58"/>
      <c r="AA4" s="58"/>
    </row>
    <row r="5" spans="1:27" s="61" customFormat="1">
      <c r="A5" s="170" t="s">
        <v>35</v>
      </c>
      <c r="B5" s="99">
        <v>794724.39619999996</v>
      </c>
      <c r="C5" s="100">
        <v>811900</v>
      </c>
      <c r="D5" s="100">
        <v>857300</v>
      </c>
      <c r="E5" s="100">
        <v>860100</v>
      </c>
      <c r="F5" s="175">
        <f>(E5/B5-1)*100</f>
        <v>8.2261981779589988</v>
      </c>
      <c r="G5" s="60"/>
      <c r="H5" s="60"/>
      <c r="I5" s="60"/>
      <c r="J5" s="60"/>
      <c r="K5" s="60"/>
      <c r="L5" s="60"/>
      <c r="M5" s="60"/>
      <c r="N5" s="60"/>
      <c r="O5" s="60"/>
      <c r="P5" s="60"/>
      <c r="Q5" s="60"/>
      <c r="R5" s="60"/>
      <c r="S5" s="60"/>
      <c r="T5" s="60"/>
      <c r="U5" s="60"/>
      <c r="V5" s="60"/>
      <c r="W5" s="60"/>
      <c r="X5" s="60"/>
      <c r="Y5" s="60"/>
      <c r="Z5" s="60"/>
      <c r="AA5" s="60"/>
    </row>
    <row r="6" spans="1:27" s="61" customFormat="1">
      <c r="A6" s="95" t="s">
        <v>36</v>
      </c>
      <c r="B6" s="101">
        <v>121640.16680000001</v>
      </c>
      <c r="C6" s="102">
        <v>121800</v>
      </c>
      <c r="D6" s="102">
        <v>122300</v>
      </c>
      <c r="E6" s="102">
        <v>119800</v>
      </c>
      <c r="F6" s="176">
        <f t="shared" ref="F6:F28" si="0">(E6/B6-1)*100</f>
        <v>-1.5127953606193234</v>
      </c>
      <c r="G6" s="60"/>
      <c r="H6" s="60"/>
      <c r="I6" s="60"/>
      <c r="J6" s="60"/>
      <c r="K6" s="60"/>
      <c r="L6" s="60"/>
      <c r="M6" s="194"/>
      <c r="N6" s="60"/>
      <c r="O6" s="60"/>
      <c r="P6" s="60"/>
      <c r="Q6" s="60"/>
      <c r="R6" s="60"/>
      <c r="S6" s="60"/>
      <c r="T6" s="60"/>
      <c r="U6" s="60"/>
      <c r="V6" s="60"/>
      <c r="W6" s="60"/>
      <c r="X6" s="60"/>
      <c r="Y6" s="60"/>
      <c r="Z6" s="60"/>
      <c r="AA6" s="60"/>
    </row>
    <row r="7" spans="1:27">
      <c r="A7" s="96" t="s">
        <v>37</v>
      </c>
      <c r="B7" s="101">
        <v>120214.6384</v>
      </c>
      <c r="C7" s="102">
        <v>122000</v>
      </c>
      <c r="D7" s="102">
        <v>125300</v>
      </c>
      <c r="E7" s="102">
        <v>124700</v>
      </c>
      <c r="F7" s="176">
        <f t="shared" si="0"/>
        <v>3.731127639443943</v>
      </c>
      <c r="G7" s="58"/>
      <c r="H7" s="58"/>
      <c r="I7" s="58"/>
      <c r="J7" s="58"/>
      <c r="K7" s="58"/>
      <c r="L7" s="58"/>
      <c r="M7" s="58"/>
      <c r="N7" s="58"/>
      <c r="O7" s="58"/>
      <c r="P7" s="58"/>
      <c r="Q7" s="58"/>
      <c r="R7" s="58"/>
      <c r="S7" s="58"/>
      <c r="T7" s="58"/>
      <c r="U7" s="58"/>
      <c r="V7" s="58"/>
      <c r="W7" s="58"/>
      <c r="X7" s="58"/>
      <c r="Y7" s="58"/>
      <c r="Z7" s="58"/>
      <c r="AA7" s="58"/>
    </row>
    <row r="8" spans="1:27">
      <c r="A8" s="94" t="s">
        <v>38</v>
      </c>
      <c r="B8" s="101">
        <v>295593.10800000001</v>
      </c>
      <c r="C8" s="102">
        <v>302300</v>
      </c>
      <c r="D8" s="102">
        <v>320200</v>
      </c>
      <c r="E8" s="102">
        <v>323100</v>
      </c>
      <c r="F8" s="176">
        <f t="shared" si="0"/>
        <v>9.305660807220173</v>
      </c>
      <c r="G8" s="58"/>
      <c r="H8" s="58"/>
      <c r="I8" s="58"/>
      <c r="J8" s="58"/>
      <c r="K8" s="58"/>
      <c r="L8" s="58"/>
      <c r="M8" s="58"/>
      <c r="N8" s="58"/>
      <c r="O8" s="58"/>
      <c r="P8" s="58"/>
      <c r="Q8" s="58"/>
      <c r="R8" s="58"/>
      <c r="S8" s="58"/>
      <c r="T8" s="58"/>
      <c r="U8" s="58"/>
      <c r="V8" s="58"/>
      <c r="W8" s="58"/>
      <c r="X8" s="58"/>
      <c r="Y8" s="58"/>
      <c r="Z8" s="58"/>
      <c r="AA8" s="58"/>
    </row>
    <row r="9" spans="1:27">
      <c r="A9" s="95" t="s">
        <v>39</v>
      </c>
      <c r="B9" s="101">
        <v>184135.95610000001</v>
      </c>
      <c r="C9" s="102">
        <v>192000</v>
      </c>
      <c r="D9" s="102">
        <v>211200</v>
      </c>
      <c r="E9" s="102">
        <v>214400</v>
      </c>
      <c r="F9" s="176">
        <f t="shared" si="0"/>
        <v>16.43570573667008</v>
      </c>
      <c r="G9" s="58"/>
      <c r="H9" s="58"/>
      <c r="I9" s="58"/>
      <c r="J9" s="58"/>
      <c r="K9" s="58"/>
      <c r="L9" s="58"/>
      <c r="M9" s="58"/>
      <c r="N9" s="58"/>
      <c r="O9" s="58"/>
      <c r="P9" s="58"/>
      <c r="Q9" s="58"/>
      <c r="R9" s="58"/>
      <c r="S9" s="58"/>
      <c r="T9" s="58"/>
      <c r="U9" s="58"/>
      <c r="V9" s="58"/>
      <c r="W9" s="58"/>
      <c r="X9" s="58"/>
      <c r="Y9" s="58"/>
      <c r="Z9" s="58"/>
      <c r="AA9" s="58"/>
    </row>
    <row r="10" spans="1:27">
      <c r="A10" s="95" t="s">
        <v>40</v>
      </c>
      <c r="B10" s="101">
        <v>73140.526899999997</v>
      </c>
      <c r="C10" s="102">
        <v>73800</v>
      </c>
      <c r="D10" s="102">
        <v>78300</v>
      </c>
      <c r="E10" s="102">
        <v>78100</v>
      </c>
      <c r="F10" s="176">
        <f t="shared" si="0"/>
        <v>6.7807456552517742</v>
      </c>
      <c r="G10" s="58"/>
      <c r="H10" s="58"/>
      <c r="I10" s="58"/>
      <c r="J10" s="58"/>
      <c r="K10" s="58"/>
      <c r="L10" s="58"/>
      <c r="M10" s="58"/>
      <c r="N10" s="58"/>
      <c r="O10" s="58"/>
      <c r="P10" s="58"/>
      <c r="Q10" s="58"/>
      <c r="R10" s="58"/>
      <c r="S10" s="58"/>
      <c r="T10" s="58"/>
      <c r="U10" s="58"/>
      <c r="V10" s="58"/>
      <c r="W10" s="58"/>
      <c r="X10" s="58"/>
      <c r="Y10" s="58"/>
      <c r="Z10" s="58"/>
      <c r="AA10" s="58"/>
    </row>
    <row r="11" spans="1:27" s="61" customFormat="1">
      <c r="A11" s="170" t="s">
        <v>51</v>
      </c>
      <c r="B11" s="99">
        <v>565691.62199999997</v>
      </c>
      <c r="C11" s="100">
        <v>574400</v>
      </c>
      <c r="D11" s="100">
        <v>608100</v>
      </c>
      <c r="E11" s="100">
        <v>623300</v>
      </c>
      <c r="F11" s="175">
        <f t="shared" si="0"/>
        <v>10.183707122323259</v>
      </c>
      <c r="G11" s="60"/>
      <c r="H11" s="60"/>
      <c r="I11" s="60"/>
      <c r="J11" s="60"/>
      <c r="K11" s="60"/>
      <c r="L11" s="60"/>
      <c r="M11" s="60"/>
      <c r="N11" s="60"/>
      <c r="O11" s="60"/>
      <c r="P11" s="60"/>
      <c r="Q11" s="60"/>
      <c r="R11" s="60"/>
      <c r="S11" s="60"/>
      <c r="T11" s="60"/>
      <c r="U11" s="60"/>
      <c r="V11" s="60"/>
      <c r="W11" s="60"/>
      <c r="X11" s="60"/>
      <c r="Y11" s="60"/>
      <c r="Z11" s="60"/>
      <c r="AA11" s="60"/>
    </row>
    <row r="12" spans="1:27">
      <c r="A12" s="95" t="s">
        <v>36</v>
      </c>
      <c r="B12" s="101">
        <v>82419.827000000005</v>
      </c>
      <c r="C12" s="102">
        <v>83900</v>
      </c>
      <c r="D12" s="102">
        <v>83500</v>
      </c>
      <c r="E12" s="102">
        <v>81200</v>
      </c>
      <c r="F12" s="176">
        <f t="shared" si="0"/>
        <v>-1.4800164528372628</v>
      </c>
      <c r="G12" s="58"/>
      <c r="H12" s="58"/>
      <c r="I12" s="58"/>
      <c r="J12" s="58"/>
      <c r="K12" s="58"/>
      <c r="L12" s="58"/>
      <c r="M12" s="58"/>
      <c r="N12" s="58"/>
      <c r="O12" s="58"/>
      <c r="P12" s="58"/>
      <c r="Q12" s="58"/>
      <c r="R12" s="58"/>
      <c r="S12" s="58"/>
      <c r="T12" s="58"/>
      <c r="U12" s="58"/>
      <c r="V12" s="58"/>
      <c r="W12" s="58"/>
      <c r="X12" s="58"/>
      <c r="Y12" s="58"/>
      <c r="Z12" s="58"/>
      <c r="AA12" s="58"/>
    </row>
    <row r="13" spans="1:27">
      <c r="A13" s="96" t="s">
        <v>37</v>
      </c>
      <c r="B13" s="101">
        <v>75380.789600000004</v>
      </c>
      <c r="C13" s="102">
        <v>74600</v>
      </c>
      <c r="D13" s="102">
        <v>72400</v>
      </c>
      <c r="E13" s="102">
        <v>68000</v>
      </c>
      <c r="F13" s="176">
        <f t="shared" si="0"/>
        <v>-9.7913402594551826</v>
      </c>
      <c r="G13" s="58"/>
      <c r="H13" s="58"/>
      <c r="I13" s="58"/>
      <c r="J13" s="58"/>
      <c r="K13" s="58"/>
      <c r="L13" s="58"/>
      <c r="M13" s="58"/>
      <c r="N13" s="58"/>
      <c r="O13" s="58"/>
      <c r="P13" s="58"/>
      <c r="Q13" s="58"/>
      <c r="R13" s="58"/>
      <c r="S13" s="58"/>
      <c r="T13" s="58"/>
      <c r="U13" s="58"/>
      <c r="V13" s="58"/>
      <c r="W13" s="58"/>
      <c r="X13" s="58"/>
      <c r="Y13" s="58"/>
      <c r="Z13" s="58"/>
      <c r="AA13" s="58"/>
    </row>
    <row r="14" spans="1:27">
      <c r="A14" s="94" t="s">
        <v>38</v>
      </c>
      <c r="B14" s="101">
        <v>145788.07699999999</v>
      </c>
      <c r="C14" s="102">
        <v>150500</v>
      </c>
      <c r="D14" s="102">
        <v>160000</v>
      </c>
      <c r="E14" s="102">
        <v>168700</v>
      </c>
      <c r="F14" s="176">
        <f t="shared" si="0"/>
        <v>15.715910019171186</v>
      </c>
    </row>
    <row r="15" spans="1:27" s="62" customFormat="1">
      <c r="A15" s="95" t="s">
        <v>39</v>
      </c>
      <c r="B15" s="101">
        <v>120453.46090000001</v>
      </c>
      <c r="C15" s="102">
        <v>123000</v>
      </c>
      <c r="D15" s="102">
        <v>141600</v>
      </c>
      <c r="E15" s="102">
        <v>152700</v>
      </c>
      <c r="F15" s="176">
        <f t="shared" si="0"/>
        <v>26.77095274727801</v>
      </c>
    </row>
    <row r="16" spans="1:27" s="62" customFormat="1">
      <c r="A16" s="95" t="s">
        <v>40</v>
      </c>
      <c r="B16" s="101">
        <v>141649.4675</v>
      </c>
      <c r="C16" s="102">
        <v>142400</v>
      </c>
      <c r="D16" s="102">
        <v>150600</v>
      </c>
      <c r="E16" s="102">
        <v>152700</v>
      </c>
      <c r="F16" s="176">
        <f t="shared" si="0"/>
        <v>7.8013230088563423</v>
      </c>
    </row>
    <row r="17" spans="1:6" s="63" customFormat="1">
      <c r="A17" s="170" t="s">
        <v>41</v>
      </c>
      <c r="B17" s="99">
        <v>64112</v>
      </c>
      <c r="C17" s="100">
        <v>64900</v>
      </c>
      <c r="D17" s="100">
        <v>64800</v>
      </c>
      <c r="E17" s="100">
        <v>66400</v>
      </c>
      <c r="F17" s="175">
        <f t="shared" si="0"/>
        <v>3.5687546793112146</v>
      </c>
    </row>
    <row r="18" spans="1:6" s="62" customFormat="1">
      <c r="A18" s="95" t="s">
        <v>36</v>
      </c>
      <c r="B18" s="101">
        <v>7773</v>
      </c>
      <c r="C18" s="102">
        <v>7600</v>
      </c>
      <c r="D18" s="102">
        <v>7100</v>
      </c>
      <c r="E18" s="102">
        <v>6100</v>
      </c>
      <c r="F18" s="176">
        <f t="shared" si="0"/>
        <v>-21.523221407436001</v>
      </c>
    </row>
    <row r="19" spans="1:6">
      <c r="A19" s="96" t="s">
        <v>37</v>
      </c>
      <c r="B19" s="101">
        <v>3909</v>
      </c>
      <c r="C19" s="102">
        <v>4000</v>
      </c>
      <c r="D19" s="102">
        <v>4300</v>
      </c>
      <c r="E19" s="102">
        <v>4700</v>
      </c>
      <c r="F19" s="176">
        <f t="shared" si="0"/>
        <v>20.235354310565356</v>
      </c>
    </row>
    <row r="20" spans="1:6">
      <c r="A20" s="94" t="s">
        <v>38</v>
      </c>
      <c r="B20" s="101">
        <v>21624</v>
      </c>
      <c r="C20" s="102">
        <v>22000</v>
      </c>
      <c r="D20" s="102">
        <v>22100</v>
      </c>
      <c r="E20" s="102">
        <v>22900</v>
      </c>
      <c r="F20" s="176">
        <f t="shared" si="0"/>
        <v>5.9008509064002901</v>
      </c>
    </row>
    <row r="21" spans="1:6">
      <c r="A21" s="95" t="s">
        <v>39</v>
      </c>
      <c r="B21" s="101">
        <v>29296</v>
      </c>
      <c r="C21" s="102">
        <v>29800</v>
      </c>
      <c r="D21" s="102">
        <v>29800</v>
      </c>
      <c r="E21" s="102">
        <v>31200</v>
      </c>
      <c r="F21" s="176">
        <f t="shared" si="0"/>
        <v>6.4991807755324871</v>
      </c>
    </row>
    <row r="22" spans="1:6">
      <c r="A22" s="95" t="s">
        <v>40</v>
      </c>
      <c r="B22" s="101">
        <v>1510</v>
      </c>
      <c r="C22" s="102">
        <v>1500</v>
      </c>
      <c r="D22" s="102">
        <v>1500</v>
      </c>
      <c r="E22" s="102">
        <v>1500</v>
      </c>
      <c r="F22" s="176">
        <f t="shared" si="0"/>
        <v>-0.66225165562914245</v>
      </c>
    </row>
    <row r="23" spans="1:6" s="61" customFormat="1">
      <c r="A23" s="170" t="s">
        <v>42</v>
      </c>
      <c r="B23" s="99">
        <v>1424528.03</v>
      </c>
      <c r="C23" s="192">
        <f>C5+C11+C17</f>
        <v>1451200</v>
      </c>
      <c r="D23" s="192">
        <f>D5+D11+D17</f>
        <v>1530200</v>
      </c>
      <c r="E23" s="192">
        <f>E5+E11+E17</f>
        <v>1549800</v>
      </c>
      <c r="F23" s="175">
        <f t="shared" si="0"/>
        <v>8.7939280492781879</v>
      </c>
    </row>
    <row r="24" spans="1:6" s="61" customFormat="1">
      <c r="A24" s="95" t="s">
        <v>36</v>
      </c>
      <c r="B24" s="101">
        <v>211832.99</v>
      </c>
      <c r="C24" s="103">
        <f>C6+C12+C18</f>
        <v>213300</v>
      </c>
      <c r="D24" s="103">
        <f t="shared" ref="D24:E24" si="1">D6+D12+D18</f>
        <v>212900</v>
      </c>
      <c r="E24" s="103">
        <f t="shared" si="1"/>
        <v>207100</v>
      </c>
      <c r="F24" s="176">
        <f t="shared" si="0"/>
        <v>-2.2343025984762788</v>
      </c>
    </row>
    <row r="25" spans="1:6" s="61" customFormat="1">
      <c r="A25" s="96" t="s">
        <v>37</v>
      </c>
      <c r="B25" s="101">
        <v>199504.43</v>
      </c>
      <c r="C25" s="103">
        <f t="shared" ref="C25:E28" si="2">C7+C13+C19</f>
        <v>200600</v>
      </c>
      <c r="D25" s="103">
        <f t="shared" ref="D25:E25" si="3">D7+D13+D19</f>
        <v>202000</v>
      </c>
      <c r="E25" s="103">
        <f t="shared" si="3"/>
        <v>197400</v>
      </c>
      <c r="F25" s="176">
        <f t="shared" si="0"/>
        <v>-1.0548287073124052</v>
      </c>
    </row>
    <row r="26" spans="1:6" s="61" customFormat="1">
      <c r="A26" s="94" t="s">
        <v>38</v>
      </c>
      <c r="B26" s="101">
        <v>463005.19</v>
      </c>
      <c r="C26" s="103">
        <f t="shared" si="2"/>
        <v>474800</v>
      </c>
      <c r="D26" s="103">
        <f t="shared" ref="D26:E26" si="4">D8+D14+D20</f>
        <v>502300</v>
      </c>
      <c r="E26" s="103">
        <f t="shared" si="4"/>
        <v>514700</v>
      </c>
      <c r="F26" s="176">
        <f t="shared" si="0"/>
        <v>11.165060590357534</v>
      </c>
    </row>
    <row r="27" spans="1:6" s="61" customFormat="1">
      <c r="A27" s="95" t="s">
        <v>39</v>
      </c>
      <c r="B27" s="101">
        <v>333885.42</v>
      </c>
      <c r="C27" s="103">
        <f t="shared" si="2"/>
        <v>344800</v>
      </c>
      <c r="D27" s="103">
        <f t="shared" ref="D27:E27" si="5">D9+D15+D21</f>
        <v>382600</v>
      </c>
      <c r="E27" s="103">
        <f t="shared" si="5"/>
        <v>398300</v>
      </c>
      <c r="F27" s="176">
        <f t="shared" si="0"/>
        <v>19.292420735233073</v>
      </c>
    </row>
    <row r="28" spans="1:6" s="61" customFormat="1">
      <c r="A28" s="109" t="s">
        <v>40</v>
      </c>
      <c r="B28" s="104">
        <v>216300</v>
      </c>
      <c r="C28" s="110">
        <f t="shared" si="2"/>
        <v>217700</v>
      </c>
      <c r="D28" s="110">
        <f t="shared" si="2"/>
        <v>230400</v>
      </c>
      <c r="E28" s="110">
        <f t="shared" si="2"/>
        <v>232300</v>
      </c>
      <c r="F28" s="177">
        <f t="shared" si="0"/>
        <v>7.3971336107258479</v>
      </c>
    </row>
    <row r="29" spans="1:6">
      <c r="A29" s="20" t="s">
        <v>77</v>
      </c>
      <c r="E29" s="64"/>
    </row>
    <row r="30" spans="1:6">
      <c r="A30" s="29" t="s">
        <v>52</v>
      </c>
      <c r="E30" s="64"/>
    </row>
    <row r="32" spans="1:6">
      <c r="F32" s="61"/>
    </row>
  </sheetData>
  <mergeCells count="2">
    <mergeCell ref="C3:E3"/>
    <mergeCell ref="F3:F4"/>
  </mergeCells>
  <phoneticPr fontId="0" type="noConversion"/>
  <pageMargins left="0.25" right="0.25" top="0.75" bottom="0.75" header="0.3" footer="0.3"/>
  <pageSetup paperSize="9" orientation="portrait" r:id="rId1"/>
  <headerFooter alignWithMargins="0">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6"/>
  <sheetViews>
    <sheetView topLeftCell="A7" workbookViewId="0">
      <selection activeCell="A15" sqref="A15"/>
    </sheetView>
  </sheetViews>
  <sheetFormatPr baseColWidth="10" defaultRowHeight="12.75"/>
  <cols>
    <col min="1" max="1" width="22.7109375" customWidth="1"/>
    <col min="2" max="2" width="9.7109375" customWidth="1"/>
    <col min="3" max="3" width="8.7109375" style="13" customWidth="1"/>
    <col min="4" max="4" width="5.7109375" customWidth="1"/>
    <col min="5" max="5" width="9.7109375" customWidth="1"/>
    <col min="6" max="6" width="10.28515625" style="13" customWidth="1"/>
    <col min="7" max="7" width="8.140625" customWidth="1"/>
    <col min="8" max="8" width="9.7109375" customWidth="1"/>
    <col min="9" max="9" width="8.7109375" style="13" customWidth="1"/>
    <col min="10" max="10" width="9.140625" customWidth="1"/>
    <col min="11" max="11" width="5.28515625" customWidth="1"/>
  </cols>
  <sheetData>
    <row r="1" spans="1:13">
      <c r="A1" s="65" t="s">
        <v>78</v>
      </c>
      <c r="B1" s="3"/>
      <c r="C1" s="4"/>
      <c r="D1" s="5"/>
      <c r="E1" s="5"/>
      <c r="F1" s="4"/>
      <c r="G1" s="5"/>
      <c r="H1" s="5"/>
      <c r="I1" s="6"/>
      <c r="J1" s="7"/>
    </row>
    <row r="2" spans="1:13">
      <c r="A2" s="22" t="s">
        <v>90</v>
      </c>
      <c r="B2" s="7"/>
      <c r="C2" s="6"/>
      <c r="D2" s="7"/>
      <c r="E2" s="7"/>
      <c r="F2" s="6"/>
      <c r="G2" s="7"/>
      <c r="H2" s="7"/>
      <c r="I2" s="6"/>
      <c r="J2" s="7"/>
    </row>
    <row r="3" spans="1:13">
      <c r="F3" s="179" t="s">
        <v>80</v>
      </c>
    </row>
    <row r="4" spans="1:13">
      <c r="F4" s="179"/>
    </row>
    <row r="5" spans="1:13" s="9" customFormat="1">
      <c r="A5"/>
      <c r="B5"/>
      <c r="C5" s="8"/>
      <c r="D5"/>
      <c r="E5"/>
      <c r="F5"/>
      <c r="G5"/>
      <c r="H5"/>
      <c r="I5"/>
      <c r="J5"/>
      <c r="K5"/>
      <c r="L5"/>
    </row>
    <row r="6" spans="1:13">
      <c r="C6" s="8"/>
      <c r="F6"/>
      <c r="I6"/>
      <c r="M6" s="171" t="e">
        <f>I6/C6-1</f>
        <v>#DIV/0!</v>
      </c>
    </row>
    <row r="7" spans="1:13" s="9" customFormat="1">
      <c r="A7"/>
      <c r="B7"/>
      <c r="C7" s="10"/>
      <c r="D7"/>
      <c r="E7"/>
      <c r="F7"/>
      <c r="G7"/>
      <c r="H7"/>
      <c r="I7"/>
      <c r="J7"/>
      <c r="K7"/>
      <c r="L7"/>
    </row>
    <row r="8" spans="1:13" s="9" customFormat="1">
      <c r="A8"/>
      <c r="B8"/>
      <c r="C8" s="10"/>
      <c r="D8"/>
      <c r="E8"/>
      <c r="F8"/>
      <c r="G8"/>
      <c r="H8"/>
      <c r="I8"/>
      <c r="J8"/>
      <c r="K8"/>
      <c r="L8"/>
    </row>
    <row r="9" spans="1:13" s="9" customFormat="1">
      <c r="A9"/>
      <c r="B9"/>
      <c r="C9" s="10"/>
      <c r="D9"/>
      <c r="E9"/>
      <c r="F9"/>
      <c r="G9"/>
      <c r="H9"/>
      <c r="I9"/>
      <c r="J9"/>
      <c r="K9"/>
      <c r="L9"/>
    </row>
    <row r="10" spans="1:13" s="9" customFormat="1">
      <c r="A10"/>
      <c r="B10"/>
      <c r="C10" s="11"/>
      <c r="D10"/>
      <c r="E10"/>
      <c r="F10"/>
      <c r="G10"/>
      <c r="H10"/>
      <c r="I10"/>
      <c r="J10"/>
      <c r="K10"/>
      <c r="L10"/>
    </row>
    <row r="11" spans="1:13">
      <c r="C11" s="10">
        <v>116663</v>
      </c>
      <c r="E11" s="1"/>
      <c r="F11"/>
      <c r="I11"/>
    </row>
    <row r="12" spans="1:13">
      <c r="C12" s="12"/>
      <c r="F12"/>
      <c r="I12"/>
    </row>
    <row r="13" spans="1:13">
      <c r="C13"/>
      <c r="F13"/>
      <c r="I13"/>
    </row>
    <row r="14" spans="1:13" s="9" customFormat="1">
      <c r="A14"/>
      <c r="B14"/>
      <c r="C14"/>
      <c r="D14"/>
      <c r="E14" s="1"/>
      <c r="F14"/>
      <c r="G14"/>
      <c r="H14"/>
      <c r="I14"/>
      <c r="J14"/>
      <c r="K14"/>
      <c r="L14"/>
    </row>
    <row r="15" spans="1:13" s="9" customFormat="1">
      <c r="A15"/>
      <c r="B15"/>
      <c r="C15"/>
      <c r="D15"/>
      <c r="E15" s="1"/>
      <c r="F15"/>
      <c r="G15"/>
      <c r="H15"/>
      <c r="I15"/>
      <c r="J15"/>
      <c r="K15"/>
      <c r="L15"/>
    </row>
    <row r="16" spans="1:13" s="9" customFormat="1">
      <c r="A16"/>
      <c r="B16"/>
      <c r="C16"/>
      <c r="D16"/>
      <c r="E16"/>
      <c r="F16"/>
      <c r="G16"/>
      <c r="H16"/>
      <c r="I16"/>
      <c r="J16"/>
      <c r="K16"/>
      <c r="L16"/>
    </row>
    <row r="17" spans="1:12" s="9" customFormat="1">
      <c r="A17"/>
      <c r="B17"/>
      <c r="C17"/>
      <c r="D17"/>
      <c r="E17"/>
      <c r="F17"/>
      <c r="G17"/>
      <c r="H17"/>
      <c r="I17"/>
      <c r="J17"/>
      <c r="K17"/>
      <c r="L17"/>
    </row>
    <row r="18" spans="1:12" s="9" customFormat="1">
      <c r="A18"/>
      <c r="B18"/>
      <c r="C18"/>
      <c r="D18"/>
      <c r="E18"/>
      <c r="F18"/>
      <c r="G18"/>
      <c r="H18"/>
      <c r="I18"/>
      <c r="J18"/>
      <c r="K18"/>
      <c r="L18"/>
    </row>
    <row r="19" spans="1:12" s="9" customFormat="1">
      <c r="A19"/>
      <c r="B19"/>
      <c r="C19"/>
      <c r="D19"/>
      <c r="E19"/>
      <c r="F19"/>
      <c r="G19"/>
      <c r="H19"/>
      <c r="I19"/>
      <c r="J19"/>
      <c r="K19"/>
      <c r="L19"/>
    </row>
    <row r="20" spans="1:12" s="9" customFormat="1">
      <c r="A20"/>
      <c r="B20"/>
      <c r="C20"/>
      <c r="D20"/>
      <c r="E20"/>
      <c r="F20"/>
      <c r="G20"/>
      <c r="H20"/>
      <c r="I20"/>
      <c r="J20"/>
      <c r="K20"/>
      <c r="L20"/>
    </row>
    <row r="21" spans="1:12" s="9" customFormat="1">
      <c r="A21"/>
      <c r="B21"/>
      <c r="C21"/>
      <c r="D21"/>
      <c r="E21"/>
      <c r="F21"/>
      <c r="G21"/>
      <c r="H21"/>
      <c r="I21"/>
      <c r="J21"/>
      <c r="K21"/>
      <c r="L21"/>
    </row>
    <row r="22" spans="1:12" s="9" customFormat="1">
      <c r="A22"/>
      <c r="B22"/>
      <c r="C22"/>
      <c r="D22"/>
      <c r="E22"/>
      <c r="F22"/>
      <c r="G22"/>
      <c r="H22"/>
      <c r="I22"/>
      <c r="J22"/>
      <c r="K22"/>
      <c r="L22"/>
    </row>
    <row r="24" spans="1:12" s="9" customFormat="1">
      <c r="A24"/>
      <c r="B24"/>
      <c r="C24"/>
      <c r="D24"/>
      <c r="E24"/>
      <c r="F24"/>
      <c r="G24"/>
      <c r="H24"/>
      <c r="I24"/>
      <c r="J24"/>
      <c r="K24"/>
      <c r="L24"/>
    </row>
    <row r="25" spans="1:12" s="9" customFormat="1">
      <c r="A25"/>
      <c r="B25"/>
      <c r="C25"/>
      <c r="D25"/>
      <c r="E25"/>
      <c r="F25"/>
      <c r="G25"/>
      <c r="H25"/>
      <c r="I25"/>
      <c r="J25"/>
      <c r="K25"/>
      <c r="L25"/>
    </row>
    <row r="26" spans="1:12" s="9" customFormat="1">
      <c r="A26"/>
      <c r="B26"/>
      <c r="C26"/>
      <c r="D26"/>
      <c r="E26"/>
      <c r="F26"/>
      <c r="G26"/>
      <c r="H26"/>
      <c r="I26"/>
      <c r="J26"/>
      <c r="K26"/>
      <c r="L26"/>
    </row>
    <row r="27" spans="1:12" s="9" customFormat="1">
      <c r="A27"/>
      <c r="B27"/>
      <c r="C27"/>
      <c r="D27"/>
      <c r="E27"/>
      <c r="F27"/>
      <c r="G27"/>
      <c r="H27"/>
      <c r="I27"/>
      <c r="J27"/>
      <c r="K27"/>
      <c r="L27"/>
    </row>
    <row r="29" spans="1:12" s="9" customFormat="1">
      <c r="A29"/>
      <c r="B29"/>
      <c r="C29"/>
      <c r="D29"/>
      <c r="E29"/>
      <c r="F29"/>
      <c r="G29"/>
      <c r="H29"/>
      <c r="I29"/>
      <c r="J29"/>
      <c r="K29"/>
      <c r="L29"/>
    </row>
    <row r="31" spans="1:12" s="9" customFormat="1">
      <c r="A31" s="2" t="s">
        <v>88</v>
      </c>
      <c r="B31"/>
      <c r="C31"/>
      <c r="D31"/>
      <c r="E31"/>
      <c r="F31"/>
      <c r="G31"/>
      <c r="H31"/>
      <c r="I31"/>
      <c r="J31"/>
      <c r="K31"/>
      <c r="L31"/>
    </row>
    <row r="32" spans="1:12" s="9" customFormat="1">
      <c r="B32"/>
      <c r="C32"/>
      <c r="D32"/>
      <c r="E32"/>
      <c r="F32"/>
      <c r="G32"/>
      <c r="H32"/>
      <c r="I32"/>
      <c r="J32"/>
      <c r="K32"/>
      <c r="L32"/>
    </row>
    <row r="33" spans="3:9">
      <c r="C33"/>
      <c r="F33"/>
      <c r="I33"/>
    </row>
    <row r="34" spans="3:9">
      <c r="C34"/>
      <c r="F34"/>
      <c r="I34"/>
    </row>
    <row r="35" spans="3:9">
      <c r="C35"/>
      <c r="F35"/>
      <c r="I35"/>
    </row>
    <row r="36" spans="3:9">
      <c r="C36"/>
      <c r="F36"/>
      <c r="I36"/>
    </row>
  </sheetData>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1"/>
  <sheetViews>
    <sheetView workbookViewId="0">
      <pane xSplit="1" ySplit="1" topLeftCell="X2" activePane="bottomRight" state="frozen"/>
      <selection activeCell="J24" sqref="J24"/>
      <selection pane="topRight" activeCell="J24" sqref="J24"/>
      <selection pane="bottomLeft" activeCell="J24" sqref="J24"/>
      <selection pane="bottomRight" activeCell="AG1" sqref="AG1:AG1048576"/>
    </sheetView>
  </sheetViews>
  <sheetFormatPr baseColWidth="10" defaultRowHeight="12.75"/>
  <cols>
    <col min="1" max="1" width="27.28515625" customWidth="1"/>
    <col min="2" max="30" width="8.85546875" style="14" customWidth="1"/>
  </cols>
  <sheetData>
    <row r="1" spans="1:33">
      <c r="B1" s="14">
        <v>1994</v>
      </c>
      <c r="C1" s="14">
        <v>1995</v>
      </c>
      <c r="D1" s="14">
        <v>1996</v>
      </c>
      <c r="E1" s="14">
        <v>1997</v>
      </c>
      <c r="F1" s="14">
        <v>1998</v>
      </c>
      <c r="G1" s="14">
        <v>1999</v>
      </c>
      <c r="H1" s="14">
        <v>2000</v>
      </c>
      <c r="I1" s="14">
        <v>2001</v>
      </c>
      <c r="J1" s="14">
        <v>2002</v>
      </c>
      <c r="K1" s="14">
        <v>2003</v>
      </c>
      <c r="L1" s="14">
        <v>2004</v>
      </c>
      <c r="M1" s="14">
        <v>2005</v>
      </c>
      <c r="N1" s="14">
        <v>2006</v>
      </c>
      <c r="O1" s="14">
        <v>2007</v>
      </c>
      <c r="P1" s="14">
        <v>2008</v>
      </c>
      <c r="Q1" s="14">
        <v>2009</v>
      </c>
      <c r="R1" s="14">
        <v>2010</v>
      </c>
      <c r="S1" s="14">
        <v>2011</v>
      </c>
      <c r="T1" s="14">
        <v>2012</v>
      </c>
      <c r="U1" s="191">
        <v>2013</v>
      </c>
      <c r="V1" s="15">
        <v>2014</v>
      </c>
      <c r="W1" s="15">
        <v>2015</v>
      </c>
      <c r="X1" s="15">
        <v>2016</v>
      </c>
      <c r="Y1" s="15">
        <v>2017</v>
      </c>
      <c r="Z1" s="15">
        <v>2018</v>
      </c>
      <c r="AA1" s="15">
        <v>2019</v>
      </c>
      <c r="AB1" s="15">
        <v>2020</v>
      </c>
      <c r="AC1" s="15">
        <v>2021</v>
      </c>
      <c r="AD1" s="15">
        <v>2022</v>
      </c>
      <c r="AE1" s="172">
        <v>2023</v>
      </c>
    </row>
    <row r="2" spans="1:33">
      <c r="A2" t="s">
        <v>15</v>
      </c>
      <c r="B2" s="18">
        <f>B3+B6</f>
        <v>471333</v>
      </c>
      <c r="C2" s="18">
        <f t="shared" ref="C2:AE2" si="0">C3+C6</f>
        <v>491054</v>
      </c>
      <c r="D2" s="18">
        <f t="shared" si="0"/>
        <v>475123</v>
      </c>
      <c r="E2" s="18">
        <f t="shared" si="0"/>
        <v>481798</v>
      </c>
      <c r="F2" s="18">
        <f t="shared" si="0"/>
        <v>501516</v>
      </c>
      <c r="G2" s="18">
        <f t="shared" si="0"/>
        <v>503684</v>
      </c>
      <c r="H2" s="18">
        <f t="shared" si="0"/>
        <v>516550</v>
      </c>
      <c r="I2" s="18">
        <f t="shared" si="0"/>
        <v>499228</v>
      </c>
      <c r="J2" s="18">
        <f t="shared" si="0"/>
        <v>493755</v>
      </c>
      <c r="K2" s="18">
        <f t="shared" si="0"/>
        <v>502671</v>
      </c>
      <c r="L2" s="18">
        <f t="shared" si="0"/>
        <v>498372</v>
      </c>
      <c r="M2" s="18">
        <f t="shared" si="0"/>
        <v>506608</v>
      </c>
      <c r="N2" s="18">
        <f t="shared" si="0"/>
        <v>524057</v>
      </c>
      <c r="O2" s="18">
        <f t="shared" si="0"/>
        <v>524313</v>
      </c>
      <c r="P2" s="18">
        <f t="shared" si="0"/>
        <v>518895</v>
      </c>
      <c r="Q2" s="18">
        <f t="shared" si="0"/>
        <v>539092</v>
      </c>
      <c r="R2" s="18">
        <f t="shared" si="0"/>
        <v>531768</v>
      </c>
      <c r="S2" s="18">
        <f t="shared" si="0"/>
        <v>567455</v>
      </c>
      <c r="T2" s="18">
        <f t="shared" si="0"/>
        <v>609857</v>
      </c>
      <c r="U2" s="18">
        <f t="shared" si="0"/>
        <v>587147</v>
      </c>
      <c r="V2" s="189">
        <f t="shared" si="0"/>
        <v>622665.84309999994</v>
      </c>
      <c r="W2" s="189">
        <f t="shared" si="0"/>
        <v>623816.67879999999</v>
      </c>
      <c r="X2" s="189">
        <f t="shared" si="0"/>
        <v>635638.83189999999</v>
      </c>
      <c r="Y2" s="189">
        <f t="shared" si="0"/>
        <v>640742.43819999998</v>
      </c>
      <c r="Z2" s="189">
        <f t="shared" si="0"/>
        <v>657636.36259999999</v>
      </c>
      <c r="AA2" s="189">
        <f t="shared" si="0"/>
        <v>657717.47849999997</v>
      </c>
      <c r="AB2" s="189">
        <f t="shared" si="0"/>
        <v>651940.69720000005</v>
      </c>
      <c r="AC2" s="189">
        <f t="shared" si="0"/>
        <v>646951.48920000007</v>
      </c>
      <c r="AD2" s="189">
        <f t="shared" si="0"/>
        <v>647411.85279999999</v>
      </c>
      <c r="AE2" s="189">
        <f t="shared" si="0"/>
        <v>651720.32189999998</v>
      </c>
      <c r="AF2" s="121"/>
      <c r="AG2" s="121"/>
    </row>
    <row r="3" spans="1:33" s="1" customFormat="1">
      <c r="A3" s="1" t="s">
        <v>16</v>
      </c>
      <c r="B3" s="18">
        <f>B4+B5</f>
        <v>409868</v>
      </c>
      <c r="C3" s="18">
        <f t="shared" ref="C3:AE3" si="1">C4+C5</f>
        <v>425313</v>
      </c>
      <c r="D3" s="18">
        <f t="shared" si="1"/>
        <v>400609</v>
      </c>
      <c r="E3" s="18">
        <f t="shared" si="1"/>
        <v>405072</v>
      </c>
      <c r="F3" s="18">
        <f t="shared" si="1"/>
        <v>419943</v>
      </c>
      <c r="G3" s="18">
        <f t="shared" si="1"/>
        <v>415388</v>
      </c>
      <c r="H3" s="18">
        <f t="shared" si="1"/>
        <v>423933</v>
      </c>
      <c r="I3" s="18">
        <f t="shared" si="1"/>
        <v>406729</v>
      </c>
      <c r="J3" s="18">
        <f t="shared" si="1"/>
        <v>400175</v>
      </c>
      <c r="K3" s="18">
        <f t="shared" si="1"/>
        <v>411134</v>
      </c>
      <c r="L3" s="18">
        <f t="shared" si="1"/>
        <v>404414</v>
      </c>
      <c r="M3" s="18">
        <f t="shared" si="1"/>
        <v>413340</v>
      </c>
      <c r="N3" s="18">
        <f t="shared" si="1"/>
        <v>423495</v>
      </c>
      <c r="O3" s="18">
        <f t="shared" si="1"/>
        <v>419338</v>
      </c>
      <c r="P3" s="18">
        <f t="shared" si="1"/>
        <v>415584</v>
      </c>
      <c r="Q3" s="18">
        <f t="shared" si="1"/>
        <v>418364</v>
      </c>
      <c r="R3" s="18">
        <f t="shared" si="1"/>
        <v>413182</v>
      </c>
      <c r="S3" s="18">
        <f t="shared" si="1"/>
        <v>411953</v>
      </c>
      <c r="T3" s="18">
        <f t="shared" si="1"/>
        <v>418958</v>
      </c>
      <c r="U3" s="190">
        <f t="shared" si="1"/>
        <v>428404</v>
      </c>
      <c r="V3" s="189">
        <f t="shared" si="1"/>
        <v>432875.9375</v>
      </c>
      <c r="W3" s="189">
        <f t="shared" si="1"/>
        <v>433939.13380000001</v>
      </c>
      <c r="X3" s="189">
        <f t="shared" si="1"/>
        <v>444574.54689999996</v>
      </c>
      <c r="Y3" s="189">
        <f t="shared" si="1"/>
        <v>448870.38089999999</v>
      </c>
      <c r="Z3" s="189">
        <f t="shared" si="1"/>
        <v>461404.2597</v>
      </c>
      <c r="AA3" s="189">
        <f t="shared" si="1"/>
        <v>460877.69709999999</v>
      </c>
      <c r="AB3" s="189">
        <f t="shared" si="1"/>
        <v>456304.94530000002</v>
      </c>
      <c r="AC3" s="189">
        <f t="shared" si="1"/>
        <v>452965.80500000005</v>
      </c>
      <c r="AD3" s="189">
        <f t="shared" si="1"/>
        <v>453541.01269999996</v>
      </c>
      <c r="AE3" s="189">
        <f t="shared" si="1"/>
        <v>456903.38530000002</v>
      </c>
      <c r="AF3" s="121"/>
      <c r="AG3" s="121"/>
    </row>
    <row r="4" spans="1:33" s="1" customFormat="1">
      <c r="A4" s="1" t="s">
        <v>17</v>
      </c>
      <c r="B4" s="18">
        <v>279586</v>
      </c>
      <c r="C4" s="18">
        <v>287046</v>
      </c>
      <c r="D4" s="18">
        <v>264727</v>
      </c>
      <c r="E4" s="18">
        <v>268868</v>
      </c>
      <c r="F4" s="18">
        <v>275113</v>
      </c>
      <c r="G4" s="18">
        <v>266285</v>
      </c>
      <c r="H4" s="18">
        <v>271155</v>
      </c>
      <c r="I4" s="18">
        <v>258785</v>
      </c>
      <c r="J4" s="18">
        <v>258192</v>
      </c>
      <c r="K4" s="18">
        <v>268335</v>
      </c>
      <c r="L4" s="18">
        <v>261137</v>
      </c>
      <c r="M4" s="18">
        <v>272512</v>
      </c>
      <c r="N4" s="18">
        <v>282788</v>
      </c>
      <c r="O4" s="18">
        <v>281733</v>
      </c>
      <c r="P4" s="18">
        <v>279698</v>
      </c>
      <c r="Q4" s="18">
        <v>286762</v>
      </c>
      <c r="R4" s="18">
        <v>279751</v>
      </c>
      <c r="S4" s="18">
        <v>283121</v>
      </c>
      <c r="T4" s="18">
        <v>293837</v>
      </c>
      <c r="U4" s="190">
        <v>304418</v>
      </c>
      <c r="V4" s="19">
        <v>304710.51559999998</v>
      </c>
      <c r="W4" s="19">
        <v>310334.8996</v>
      </c>
      <c r="X4" s="19">
        <v>317561.73619999998</v>
      </c>
      <c r="Y4" s="19">
        <v>320235.74070000002</v>
      </c>
      <c r="Z4" s="19">
        <v>328893.88449999999</v>
      </c>
      <c r="AA4" s="19">
        <v>328197.65019999997</v>
      </c>
      <c r="AB4" s="19">
        <v>324838.63449999999</v>
      </c>
      <c r="AC4" s="19">
        <v>322454.33990000002</v>
      </c>
      <c r="AD4" s="19">
        <v>322922.48149999999</v>
      </c>
      <c r="AE4" s="17">
        <v>325339.72940000001</v>
      </c>
      <c r="AF4" s="121"/>
      <c r="AG4" s="121"/>
    </row>
    <row r="5" spans="1:33" s="1" customFormat="1">
      <c r="A5" s="1" t="s">
        <v>18</v>
      </c>
      <c r="B5" s="18">
        <v>130282</v>
      </c>
      <c r="C5" s="18">
        <v>138267</v>
      </c>
      <c r="D5" s="18">
        <v>135882</v>
      </c>
      <c r="E5" s="18">
        <v>136204</v>
      </c>
      <c r="F5" s="18">
        <v>144830</v>
      </c>
      <c r="G5" s="18">
        <v>149103</v>
      </c>
      <c r="H5" s="18">
        <v>152778</v>
      </c>
      <c r="I5" s="18">
        <v>147944</v>
      </c>
      <c r="J5" s="18">
        <v>141983</v>
      </c>
      <c r="K5" s="18">
        <v>142799</v>
      </c>
      <c r="L5" s="18">
        <v>143277</v>
      </c>
      <c r="M5" s="18">
        <v>140828</v>
      </c>
      <c r="N5" s="18">
        <v>140707</v>
      </c>
      <c r="O5" s="18">
        <v>137605</v>
      </c>
      <c r="P5" s="18">
        <v>135886</v>
      </c>
      <c r="Q5" s="18">
        <v>131602</v>
      </c>
      <c r="R5" s="18">
        <v>133431</v>
      </c>
      <c r="S5" s="18">
        <v>128832</v>
      </c>
      <c r="T5" s="18">
        <v>125121</v>
      </c>
      <c r="U5" s="190">
        <v>123986</v>
      </c>
      <c r="V5" s="19">
        <v>128165.4219</v>
      </c>
      <c r="W5" s="19">
        <v>123604.23420000001</v>
      </c>
      <c r="X5" s="19">
        <v>127012.8107</v>
      </c>
      <c r="Y5" s="19">
        <v>128634.64019999999</v>
      </c>
      <c r="Z5" s="19">
        <v>132510.37520000001</v>
      </c>
      <c r="AA5" s="19">
        <v>132680.04689999999</v>
      </c>
      <c r="AB5" s="19">
        <v>131466.31080000001</v>
      </c>
      <c r="AC5" s="19">
        <v>130511.4651</v>
      </c>
      <c r="AD5" s="19">
        <v>130618.5312</v>
      </c>
      <c r="AE5" s="17">
        <v>131563.65590000001</v>
      </c>
      <c r="AF5" s="121"/>
      <c r="AG5" s="121"/>
    </row>
    <row r="6" spans="1:33" s="1" customFormat="1">
      <c r="A6" s="1" t="s">
        <v>19</v>
      </c>
      <c r="B6" s="18">
        <v>61465</v>
      </c>
      <c r="C6" s="18">
        <v>65741</v>
      </c>
      <c r="D6" s="18">
        <v>74514</v>
      </c>
      <c r="E6" s="18">
        <v>76726</v>
      </c>
      <c r="F6" s="18">
        <v>81573</v>
      </c>
      <c r="G6" s="18">
        <v>88296</v>
      </c>
      <c r="H6" s="18">
        <v>92617</v>
      </c>
      <c r="I6" s="18">
        <v>92499</v>
      </c>
      <c r="J6" s="18">
        <v>93580</v>
      </c>
      <c r="K6" s="18">
        <v>91537</v>
      </c>
      <c r="L6" s="18">
        <v>93958</v>
      </c>
      <c r="M6" s="18">
        <v>93268</v>
      </c>
      <c r="N6" s="18">
        <v>100562</v>
      </c>
      <c r="O6" s="18">
        <v>104975</v>
      </c>
      <c r="P6" s="18">
        <v>103311</v>
      </c>
      <c r="Q6" s="18">
        <v>120728</v>
      </c>
      <c r="R6" s="18">
        <v>118586</v>
      </c>
      <c r="S6" s="18">
        <v>155502</v>
      </c>
      <c r="T6" s="18">
        <v>190899</v>
      </c>
      <c r="U6" s="190">
        <v>158743</v>
      </c>
      <c r="V6" s="19">
        <v>189789.9056</v>
      </c>
      <c r="W6" s="19">
        <v>189877.54500000001</v>
      </c>
      <c r="X6" s="19">
        <v>191064.285</v>
      </c>
      <c r="Y6" s="19">
        <v>191872.05729999999</v>
      </c>
      <c r="Z6" s="19">
        <v>196232.1029</v>
      </c>
      <c r="AA6" s="19">
        <v>196839.78140000001</v>
      </c>
      <c r="AB6" s="19">
        <v>195635.7519</v>
      </c>
      <c r="AC6" s="19">
        <v>193985.68419999999</v>
      </c>
      <c r="AD6" s="19">
        <v>193870.8401</v>
      </c>
      <c r="AE6" s="17">
        <v>194816.93659999999</v>
      </c>
      <c r="AF6" s="121"/>
      <c r="AG6" s="121"/>
    </row>
    <row r="7" spans="1:33">
      <c r="M7"/>
      <c r="R7" s="105"/>
      <c r="S7" s="105"/>
      <c r="T7" s="105"/>
      <c r="AC7" s="105"/>
      <c r="AD7" s="105"/>
    </row>
    <row r="8" spans="1:33">
      <c r="M8" s="1"/>
      <c r="R8" s="105"/>
      <c r="S8" s="105"/>
      <c r="W8" s="16"/>
      <c r="AC8" s="105"/>
      <c r="AD8" s="105"/>
    </row>
    <row r="9" spans="1:33">
      <c r="M9" s="1"/>
      <c r="P9" s="16"/>
      <c r="R9" s="105"/>
      <c r="S9" s="105"/>
      <c r="U9" s="16"/>
      <c r="AC9" s="105"/>
      <c r="AD9" s="105"/>
    </row>
    <row r="10" spans="1:33">
      <c r="M10" s="1"/>
      <c r="R10" s="105"/>
      <c r="S10" s="105"/>
      <c r="AC10" s="105"/>
      <c r="AD10" s="105"/>
    </row>
    <row r="11" spans="1:33">
      <c r="M11" s="1"/>
      <c r="R11" s="105"/>
      <c r="S11" s="105"/>
      <c r="AC11" s="105"/>
      <c r="AD11" s="10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3"/>
  <sheetViews>
    <sheetView topLeftCell="A4" workbookViewId="0">
      <selection activeCell="L20" sqref="L20"/>
    </sheetView>
  </sheetViews>
  <sheetFormatPr baseColWidth="10" defaultColWidth="11.42578125" defaultRowHeight="12"/>
  <cols>
    <col min="1" max="5" width="11.42578125" style="22"/>
    <col min="6" max="6" width="10.28515625" style="22" customWidth="1"/>
    <col min="7" max="7" width="8.140625" style="22" customWidth="1"/>
    <col min="8" max="16384" width="11.42578125" style="22"/>
  </cols>
  <sheetData>
    <row r="1" spans="1:13">
      <c r="A1" s="69" t="s">
        <v>53</v>
      </c>
    </row>
    <row r="2" spans="1:13" ht="16.5" customHeight="1">
      <c r="A2" s="22" t="s">
        <v>89</v>
      </c>
    </row>
    <row r="3" spans="1:13">
      <c r="F3" s="178" t="s">
        <v>80</v>
      </c>
    </row>
    <row r="4" spans="1:13">
      <c r="F4" s="178"/>
    </row>
    <row r="6" spans="1:13">
      <c r="M6" s="193"/>
    </row>
    <row r="11" spans="1:13">
      <c r="C11" s="22">
        <v>116663</v>
      </c>
      <c r="E11" s="21"/>
    </row>
    <row r="14" spans="1:13">
      <c r="E14" s="21"/>
    </row>
    <row r="15" spans="1:13">
      <c r="E15" s="21"/>
    </row>
    <row r="33" spans="1:1">
      <c r="A33" s="20" t="s">
        <v>77</v>
      </c>
    </row>
  </sheetData>
  <phoneticPr fontId="0" type="noConversion"/>
  <pageMargins left="0.19685039370078741" right="0.19685039370078741" top="0.52"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9"/>
  <sheetViews>
    <sheetView workbookViewId="0">
      <pane xSplit="1" ySplit="2" topLeftCell="AA3" activePane="bottomRight" state="frozen"/>
      <selection pane="topRight" activeCell="B1" sqref="B1"/>
      <selection pane="bottomLeft" activeCell="A3" sqref="A3"/>
      <selection pane="bottomRight" activeCell="AC4" sqref="AC4"/>
    </sheetView>
  </sheetViews>
  <sheetFormatPr baseColWidth="10" defaultRowHeight="12.75"/>
  <sheetData>
    <row r="1" spans="1:31">
      <c r="A1" s="169" t="s">
        <v>66</v>
      </c>
      <c r="B1" s="149"/>
      <c r="C1" s="149"/>
      <c r="D1" s="149"/>
      <c r="E1" s="149"/>
      <c r="F1" s="149"/>
    </row>
    <row r="2" spans="1:31">
      <c r="B2">
        <v>1994</v>
      </c>
      <c r="C2">
        <v>1995</v>
      </c>
      <c r="D2">
        <v>1996</v>
      </c>
      <c r="E2">
        <v>1997</v>
      </c>
      <c r="F2">
        <v>1998</v>
      </c>
      <c r="G2">
        <v>1999</v>
      </c>
      <c r="H2">
        <v>2000</v>
      </c>
      <c r="I2">
        <v>2001</v>
      </c>
      <c r="J2">
        <v>2002</v>
      </c>
      <c r="K2">
        <v>2003</v>
      </c>
      <c r="L2">
        <v>2004</v>
      </c>
      <c r="M2">
        <v>2005</v>
      </c>
      <c r="N2">
        <v>2006</v>
      </c>
      <c r="O2">
        <v>2007</v>
      </c>
      <c r="P2">
        <v>2008</v>
      </c>
      <c r="Q2">
        <v>2009</v>
      </c>
      <c r="R2" s="107">
        <v>2010</v>
      </c>
      <c r="S2" s="107">
        <v>2011</v>
      </c>
      <c r="T2" s="107">
        <v>2012</v>
      </c>
      <c r="U2" s="173">
        <v>2013</v>
      </c>
      <c r="V2" s="66">
        <v>2014</v>
      </c>
      <c r="W2" s="66">
        <v>2015</v>
      </c>
      <c r="X2" s="66">
        <v>2016</v>
      </c>
      <c r="Y2" s="66">
        <v>2017</v>
      </c>
      <c r="Z2" s="66">
        <v>2018</v>
      </c>
      <c r="AA2" s="66">
        <v>2019</v>
      </c>
      <c r="AB2" s="66">
        <v>2020</v>
      </c>
      <c r="AC2" s="66">
        <v>2021</v>
      </c>
      <c r="AD2" s="66">
        <v>2022</v>
      </c>
      <c r="AE2" s="167">
        <v>2023</v>
      </c>
    </row>
    <row r="3" spans="1:31">
      <c r="A3" t="s">
        <v>21</v>
      </c>
      <c r="B3" s="67">
        <v>8.09</v>
      </c>
      <c r="C3" s="67">
        <v>8.15</v>
      </c>
      <c r="D3" s="67">
        <v>7.32</v>
      </c>
      <c r="E3" s="67">
        <v>7.2499999999999991</v>
      </c>
      <c r="F3" s="67">
        <v>6.97</v>
      </c>
      <c r="G3" s="67">
        <v>6.52</v>
      </c>
      <c r="H3" s="67">
        <v>6.4399999999999995</v>
      </c>
      <c r="I3" s="67">
        <v>6.22</v>
      </c>
      <c r="J3" s="67">
        <v>5.96</v>
      </c>
      <c r="K3" s="67">
        <v>6.2</v>
      </c>
      <c r="L3" s="67">
        <v>6.3299999999999992</v>
      </c>
      <c r="M3" s="67">
        <v>6.78</v>
      </c>
      <c r="N3" s="67">
        <v>6.8000000000000007</v>
      </c>
      <c r="O3" s="67">
        <v>7.02</v>
      </c>
      <c r="P3" s="67">
        <v>7.1800000000000006</v>
      </c>
      <c r="Q3" s="67">
        <v>7.5600000000000005</v>
      </c>
      <c r="R3" s="108">
        <v>7.5600000000000005</v>
      </c>
      <c r="S3" s="108">
        <v>7.6499999999999995</v>
      </c>
      <c r="T3" s="108">
        <v>7.6899999999999995</v>
      </c>
      <c r="U3" s="174">
        <v>7.4899999999999993</v>
      </c>
      <c r="V3" s="68">
        <v>7.33</v>
      </c>
      <c r="W3" s="68">
        <v>7.24</v>
      </c>
      <c r="X3" s="68">
        <v>7.19</v>
      </c>
      <c r="Y3" s="68">
        <v>7.1499999999999995</v>
      </c>
      <c r="Z3" s="68">
        <v>7.1099999999999994</v>
      </c>
      <c r="AA3" s="68">
        <v>7.07</v>
      </c>
      <c r="AB3" s="68">
        <v>7.03</v>
      </c>
      <c r="AC3" s="68">
        <v>6.99</v>
      </c>
      <c r="AD3" s="66">
        <v>6.9500000000000011</v>
      </c>
      <c r="AE3" s="167">
        <v>6.9099999999999993</v>
      </c>
    </row>
    <row r="4" spans="1:31">
      <c r="A4" t="s">
        <v>44</v>
      </c>
      <c r="B4" s="67">
        <v>6.0600000000000005</v>
      </c>
      <c r="C4" s="67">
        <v>6.5</v>
      </c>
      <c r="D4" s="67">
        <v>5.87</v>
      </c>
      <c r="E4" s="67">
        <v>5.9499999999999993</v>
      </c>
      <c r="F4" s="67">
        <v>5.87</v>
      </c>
      <c r="G4" s="67">
        <v>6.03</v>
      </c>
      <c r="H4" s="67">
        <v>5.71</v>
      </c>
      <c r="I4" s="67">
        <v>5.5</v>
      </c>
      <c r="J4" s="67">
        <v>5.65</v>
      </c>
      <c r="K4" s="67">
        <v>5.35</v>
      </c>
      <c r="L4" s="67">
        <v>5.19</v>
      </c>
      <c r="M4" s="67">
        <v>5.0599999999999996</v>
      </c>
      <c r="N4" s="67">
        <v>4.84</v>
      </c>
      <c r="O4" s="67">
        <v>5.1400000000000006</v>
      </c>
      <c r="P4" s="67">
        <v>4.99</v>
      </c>
      <c r="Q4" s="67">
        <v>5.01</v>
      </c>
      <c r="R4" s="108">
        <v>4.6899999999999995</v>
      </c>
      <c r="S4" s="108">
        <v>4.88</v>
      </c>
      <c r="T4" s="108">
        <v>4.7699999999999996</v>
      </c>
      <c r="U4" s="174">
        <v>5.04</v>
      </c>
      <c r="V4" s="68">
        <v>4.92</v>
      </c>
      <c r="W4" s="68">
        <v>4.91</v>
      </c>
      <c r="X4" s="68">
        <v>4.9000000000000004</v>
      </c>
      <c r="Y4" s="68">
        <v>4.9000000000000004</v>
      </c>
      <c r="Z4" s="68">
        <v>4.8899999999999997</v>
      </c>
      <c r="AA4" s="68">
        <v>4.8899999999999997</v>
      </c>
      <c r="AB4" s="68">
        <v>4.88</v>
      </c>
      <c r="AC4" s="68">
        <v>4.88</v>
      </c>
      <c r="AD4" s="66">
        <v>4.88</v>
      </c>
      <c r="AE4" s="167">
        <v>4.87</v>
      </c>
    </row>
    <row r="5" spans="1:31">
      <c r="A5" t="s">
        <v>45</v>
      </c>
      <c r="B5" s="67">
        <v>20.990000000000002</v>
      </c>
      <c r="C5" s="67">
        <v>21.19</v>
      </c>
      <c r="D5" s="67">
        <v>19.900000000000002</v>
      </c>
      <c r="E5" s="67">
        <v>20.309999999999999</v>
      </c>
      <c r="F5" s="67">
        <v>19.55</v>
      </c>
      <c r="G5" s="67">
        <v>18.829999999999998</v>
      </c>
      <c r="H5" s="67">
        <v>17.59</v>
      </c>
      <c r="I5" s="67">
        <v>18.060000000000002</v>
      </c>
      <c r="J5" s="67">
        <v>18.12</v>
      </c>
      <c r="K5" s="67">
        <v>18.13</v>
      </c>
      <c r="L5" s="67">
        <v>17.95</v>
      </c>
      <c r="M5" s="67">
        <v>17.75</v>
      </c>
      <c r="N5" s="67">
        <v>16.439999999999998</v>
      </c>
      <c r="O5" s="67">
        <v>14.64</v>
      </c>
      <c r="P5" s="67">
        <v>13.77</v>
      </c>
      <c r="Q5" s="67">
        <v>14.05</v>
      </c>
      <c r="R5" s="108">
        <v>14.580000000000002</v>
      </c>
      <c r="S5" s="108">
        <v>14.29</v>
      </c>
      <c r="T5" s="108">
        <v>14.09</v>
      </c>
      <c r="U5" s="174">
        <v>14.48</v>
      </c>
      <c r="V5" s="68">
        <v>14.64</v>
      </c>
      <c r="W5" s="68">
        <v>14.71</v>
      </c>
      <c r="X5" s="68">
        <v>14.71</v>
      </c>
      <c r="Y5" s="68">
        <v>14.7</v>
      </c>
      <c r="Z5" s="68">
        <v>14.69</v>
      </c>
      <c r="AA5" s="68">
        <v>14.69</v>
      </c>
      <c r="AB5" s="68">
        <v>14.69</v>
      </c>
      <c r="AC5" s="68">
        <v>14.69</v>
      </c>
      <c r="AD5" s="66">
        <v>14.69</v>
      </c>
      <c r="AE5" s="167">
        <v>14.69</v>
      </c>
    </row>
    <row r="6" spans="1:31">
      <c r="A6" t="s">
        <v>30</v>
      </c>
      <c r="B6" s="67">
        <v>14.34</v>
      </c>
      <c r="C6" s="67">
        <v>15.07</v>
      </c>
      <c r="D6" s="67">
        <v>14.680000000000001</v>
      </c>
      <c r="E6" s="67">
        <v>13.850000000000001</v>
      </c>
      <c r="F6" s="67">
        <v>13.55</v>
      </c>
      <c r="G6" s="67">
        <v>13</v>
      </c>
      <c r="H6" s="67">
        <v>12.920000000000002</v>
      </c>
      <c r="I6" s="67">
        <v>12.22</v>
      </c>
      <c r="J6" s="67">
        <v>12.389999999999999</v>
      </c>
      <c r="K6" s="67">
        <v>12.280000000000001</v>
      </c>
      <c r="L6" s="67">
        <v>11.19</v>
      </c>
      <c r="M6" s="67">
        <v>10.38</v>
      </c>
      <c r="N6" s="67">
        <v>9.93</v>
      </c>
      <c r="O6" s="67">
        <v>8.74</v>
      </c>
      <c r="P6" s="67">
        <v>8.3099999999999987</v>
      </c>
      <c r="Q6" s="67">
        <v>8.6</v>
      </c>
      <c r="R6" s="108">
        <v>9.2899999999999991</v>
      </c>
      <c r="S6" s="108">
        <v>9.41</v>
      </c>
      <c r="T6" s="108">
        <v>9.2799999999999994</v>
      </c>
      <c r="U6" s="174">
        <v>10.27</v>
      </c>
      <c r="V6" s="68">
        <v>10.9</v>
      </c>
      <c r="W6" s="68">
        <v>10.72</v>
      </c>
      <c r="X6" s="68">
        <v>10.72</v>
      </c>
      <c r="Y6" s="68">
        <v>10.72</v>
      </c>
      <c r="Z6" s="68">
        <v>10.72</v>
      </c>
      <c r="AA6" s="68">
        <v>10.73</v>
      </c>
      <c r="AB6" s="68">
        <v>10.73</v>
      </c>
      <c r="AC6" s="68">
        <v>10.74</v>
      </c>
      <c r="AD6" s="66">
        <v>10.75</v>
      </c>
      <c r="AE6" s="167">
        <v>10.76</v>
      </c>
    </row>
    <row r="7" spans="1:31">
      <c r="A7" t="s">
        <v>25</v>
      </c>
      <c r="B7" s="67">
        <v>5.53</v>
      </c>
      <c r="C7" s="67">
        <v>5.0599999999999996</v>
      </c>
      <c r="D7" s="67">
        <v>4.7600000000000007</v>
      </c>
      <c r="E7" s="67">
        <v>4.6399999999999997</v>
      </c>
      <c r="F7" s="67">
        <v>4.67</v>
      </c>
      <c r="G7" s="67">
        <v>4.2700000000000005</v>
      </c>
      <c r="H7" s="67">
        <v>4.1099999999999994</v>
      </c>
      <c r="I7" s="67">
        <v>4.1500000000000004</v>
      </c>
      <c r="J7" s="67">
        <v>4.8599999999999994</v>
      </c>
      <c r="K7" s="67">
        <v>5.76</v>
      </c>
      <c r="L7" s="67">
        <v>6.43</v>
      </c>
      <c r="M7" s="67">
        <v>7.2499999999999991</v>
      </c>
      <c r="N7" s="67">
        <v>7.64</v>
      </c>
      <c r="O7" s="67">
        <v>7.6700000000000008</v>
      </c>
      <c r="P7" s="67">
        <v>7.7399999999999993</v>
      </c>
      <c r="Q7" s="67">
        <v>8.1</v>
      </c>
      <c r="R7" s="108">
        <v>7.85</v>
      </c>
      <c r="S7" s="108">
        <v>7.66</v>
      </c>
      <c r="T7" s="108">
        <v>8.0500000000000007</v>
      </c>
      <c r="U7" s="174">
        <v>8.48</v>
      </c>
      <c r="V7" s="68">
        <v>8.33</v>
      </c>
      <c r="W7" s="68">
        <v>8.5500000000000007</v>
      </c>
      <c r="X7" s="68">
        <v>8.5500000000000007</v>
      </c>
      <c r="Y7" s="68">
        <v>8.5400000000000009</v>
      </c>
      <c r="Z7" s="68">
        <v>8.5299999999999994</v>
      </c>
      <c r="AA7" s="68">
        <v>8.5299999999999994</v>
      </c>
      <c r="AB7" s="68">
        <v>8.52</v>
      </c>
      <c r="AC7" s="68">
        <v>8.52</v>
      </c>
      <c r="AD7" s="66">
        <v>8.5299999999999994</v>
      </c>
      <c r="AE7" s="167">
        <v>8.5299999999999994</v>
      </c>
    </row>
    <row r="8" spans="1:31">
      <c r="R8" s="67"/>
      <c r="S8" s="67"/>
    </row>
    <row r="9" spans="1:31">
      <c r="R9" s="67"/>
      <c r="S9" s="67"/>
      <c r="AA9" s="67"/>
      <c r="AB9" s="6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Tableau 1</vt:lpstr>
      <vt:lpstr>Tableau 2</vt:lpstr>
      <vt:lpstr>Tableau 3</vt:lpstr>
      <vt:lpstr>Tableau 4</vt:lpstr>
      <vt:lpstr>Graphique bacheliers</vt:lpstr>
      <vt:lpstr>Données Graphique bach.</vt:lpstr>
      <vt:lpstr>Graphique encadré</vt:lpstr>
      <vt:lpstr>Données Graphique encadré</vt:lpstr>
      <vt:lpstr>'Graphique bacheliers'!Zone_d_impression</vt:lpstr>
      <vt:lpstr>'Graphique encadré'!Zone_d_impression</vt:lpstr>
      <vt:lpstr>'Tableau 1'!Zone_d_impression</vt:lpstr>
      <vt:lpstr>'Tableau 2'!Zone_d_impression</vt:lpstr>
      <vt:lpstr>'Tableau 3'!Zone_d_impression</vt:lpstr>
      <vt:lpstr>'Tableau 4'!Zone_d_impression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bignonni</dc:creator>
  <cp:lastModifiedBy>HM</cp:lastModifiedBy>
  <cp:lastPrinted>2015-01-27T15:57:39Z</cp:lastPrinted>
  <dcterms:created xsi:type="dcterms:W3CDTF">2010-07-16T08:51:57Z</dcterms:created>
  <dcterms:modified xsi:type="dcterms:W3CDTF">2015-04-09T15:37:07Z</dcterms:modified>
</cp:coreProperties>
</file>