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gesip-dgri-a2-1-sup\SISE\SISE UNIV ENS PRIV\Publications\NI\NI_UNIV\NI 2019-2020\"/>
    </mc:Choice>
  </mc:AlternateContent>
  <bookViews>
    <workbookView xWindow="10548" yWindow="132" windowWidth="4980" windowHeight="8016" tabRatio="772"/>
  </bookViews>
  <sheets>
    <sheet name="Sommaire" sheetId="10" r:id="rId1"/>
    <sheet name="Tableau 1" sheetId="13" r:id="rId2"/>
    <sheet name="Tableau 2a" sheetId="5" r:id="rId3"/>
    <sheet name="Tableau 2b" sheetId="1" r:id="rId4"/>
    <sheet name="Tableau 2c" sheetId="3" r:id="rId5"/>
    <sheet name="Tableau 2d" sheetId="4" r:id="rId6"/>
    <sheet name="Tableau 3" sheetId="2" r:id="rId7"/>
    <sheet name="Tableau 4" sheetId="7" r:id="rId8"/>
    <sheet name="Tableau 5" sheetId="11" r:id="rId9"/>
    <sheet name="Carte" sheetId="15" r:id="rId10"/>
    <sheet name="Annexe" sheetId="6" r:id="rId11"/>
    <sheet name=" " sheetId="12" state="hidden" r:id="rId12"/>
  </sheets>
  <definedNames>
    <definedName name="_xlnm._FilterDatabase" localSheetId="10" hidden="1">Annexe!$A$6:$E$120</definedName>
  </definedNames>
  <calcPr calcId="162913"/>
</workbook>
</file>

<file path=xl/calcChain.xml><?xml version="1.0" encoding="utf-8"?>
<calcChain xmlns="http://schemas.openxmlformats.org/spreadsheetml/2006/main">
  <c r="T22" i="1" l="1"/>
  <c r="S22" i="1"/>
  <c r="S23" i="1"/>
  <c r="S24" i="1" s="1"/>
  <c r="S20" i="1"/>
  <c r="S21" i="1" s="1"/>
  <c r="T21" i="1" l="1"/>
  <c r="C37" i="4"/>
  <c r="D32" i="4"/>
  <c r="E32" i="4"/>
  <c r="F32" i="4"/>
  <c r="G32" i="4"/>
  <c r="C32" i="4"/>
  <c r="D29" i="4"/>
  <c r="E29" i="4"/>
  <c r="F29" i="4"/>
  <c r="G29" i="4"/>
  <c r="C29" i="4"/>
  <c r="D17" i="4"/>
  <c r="E17" i="4"/>
  <c r="F17" i="4"/>
  <c r="G17" i="4"/>
  <c r="C17" i="4"/>
  <c r="H14" i="2" l="1"/>
  <c r="H12" i="2"/>
  <c r="F14" i="2"/>
  <c r="F12" i="2"/>
  <c r="D14" i="2"/>
  <c r="D12" i="2"/>
  <c r="B14" i="2"/>
  <c r="B12" i="2"/>
  <c r="H10" i="2"/>
  <c r="F10" i="2"/>
  <c r="D10" i="2"/>
  <c r="B10" i="2"/>
</calcChain>
</file>

<file path=xl/sharedStrings.xml><?xml version="1.0" encoding="utf-8"?>
<sst xmlns="http://schemas.openxmlformats.org/spreadsheetml/2006/main" count="535" uniqueCount="334">
  <si>
    <t>Cursus</t>
  </si>
  <si>
    <t>Droit, sciences politiques</t>
  </si>
  <si>
    <t>Administration économique et sociale (AES)</t>
  </si>
  <si>
    <t>Sciences économiques - gestion (hors AES)</t>
  </si>
  <si>
    <t>Pluri-droit - sciences économiques - AES</t>
  </si>
  <si>
    <t>Langues</t>
  </si>
  <si>
    <t>Sciences humaines et sociales</t>
  </si>
  <si>
    <t>Pluri-lettres - langues - sciences humaines</t>
  </si>
  <si>
    <t>Sciences fondamentales et applications</t>
  </si>
  <si>
    <t>Pluri-sciences</t>
  </si>
  <si>
    <t>Total sciences</t>
  </si>
  <si>
    <t>STAPS</t>
  </si>
  <si>
    <t>Total</t>
  </si>
  <si>
    <t>Cursus licence</t>
  </si>
  <si>
    <t>DAEU ou capacité en droit</t>
  </si>
  <si>
    <t xml:space="preserve">     dont nouveaux bacheliers</t>
  </si>
  <si>
    <t>Licence professionnelle</t>
  </si>
  <si>
    <t>Autres diplômes</t>
  </si>
  <si>
    <t>Effectifs</t>
  </si>
  <si>
    <t>Évolution</t>
  </si>
  <si>
    <t>Cursus master</t>
  </si>
  <si>
    <t>Formation d'ingénieur</t>
  </si>
  <si>
    <t>Cursus doctorat</t>
  </si>
  <si>
    <t>Habilitation à diriger des recherches</t>
  </si>
  <si>
    <t>Ensemble des disciplines générales</t>
  </si>
  <si>
    <t xml:space="preserve">     Évolution</t>
  </si>
  <si>
    <t>Répartition par série</t>
  </si>
  <si>
    <t>Bac général</t>
  </si>
  <si>
    <t>Bac technologique</t>
  </si>
  <si>
    <t>Bac professionnel</t>
  </si>
  <si>
    <t>Ensemble</t>
  </si>
  <si>
    <t>Nombre de bacheliers à la session précédente</t>
  </si>
  <si>
    <t>Universités</t>
  </si>
  <si>
    <t>Taux de poursuite à l'université (%)</t>
  </si>
  <si>
    <t>dont IUT</t>
  </si>
  <si>
    <t>Taux de poursuite en IUT (%)</t>
  </si>
  <si>
    <t>dont santé</t>
  </si>
  <si>
    <t>Taux de poursuite en santé (%)</t>
  </si>
  <si>
    <t>dont nouveaux bacheliers</t>
  </si>
  <si>
    <t>DUT secteur de la production</t>
  </si>
  <si>
    <t>Chimie</t>
  </si>
  <si>
    <t>Génie biologique</t>
  </si>
  <si>
    <t>Génie chimique - génie des procédés</t>
  </si>
  <si>
    <t>Génie civil - construction durable</t>
  </si>
  <si>
    <t>Génie électrique et informatique indistrielle</t>
  </si>
  <si>
    <t>Génie industriel et maintenance</t>
  </si>
  <si>
    <t>Génie mécanique et productique</t>
  </si>
  <si>
    <t>Hygiène sécurité environnement</t>
  </si>
  <si>
    <t>Mesures physiques</t>
  </si>
  <si>
    <t>Packaging, emballage et conditionnement</t>
  </si>
  <si>
    <t>Qualité logistique industrielle et organisation</t>
  </si>
  <si>
    <t>Réseaux et télécommunications</t>
  </si>
  <si>
    <t>Sciences et génie des matériaux</t>
  </si>
  <si>
    <t>Post-DUT</t>
  </si>
  <si>
    <t>Total IUT secteur de la production</t>
  </si>
  <si>
    <t>DUT secteur des services</t>
  </si>
  <si>
    <t>Carrières juridiques</t>
  </si>
  <si>
    <t>Carrières sociales</t>
  </si>
  <si>
    <t>Gestion administrative et commerciale des organisations</t>
  </si>
  <si>
    <t>Gestion des entreprises et des administrations</t>
  </si>
  <si>
    <t>Gestion logistique et transport</t>
  </si>
  <si>
    <t>Information communication</t>
  </si>
  <si>
    <t>Informatique</t>
  </si>
  <si>
    <t>Métiers du multimédia et de l'internet</t>
  </si>
  <si>
    <t>Statistique et informatique décisionnelle</t>
  </si>
  <si>
    <t>Techniques de commercialisation</t>
  </si>
  <si>
    <t>Total IUT secteur des services</t>
  </si>
  <si>
    <t>Type de diplôme</t>
  </si>
  <si>
    <t>Médecine</t>
  </si>
  <si>
    <t>Odontologie</t>
  </si>
  <si>
    <t>Pharmacie</t>
  </si>
  <si>
    <t>Pluri-santé</t>
  </si>
  <si>
    <t>Licence</t>
  </si>
  <si>
    <t>Master</t>
  </si>
  <si>
    <t>Doctorat</t>
  </si>
  <si>
    <t>Sciences</t>
  </si>
  <si>
    <t>Santé</t>
  </si>
  <si>
    <t>Total général</t>
  </si>
  <si>
    <t>Effectifs totaux</t>
  </si>
  <si>
    <t>Universités et académies</t>
  </si>
  <si>
    <t>Nouveaux entrants</t>
  </si>
  <si>
    <t xml:space="preserve">Aix-Marseille </t>
  </si>
  <si>
    <t>-</t>
  </si>
  <si>
    <t xml:space="preserve">Avignon </t>
  </si>
  <si>
    <t>Aix-Marseille*</t>
  </si>
  <si>
    <t xml:space="preserve">Amiens </t>
  </si>
  <si>
    <t>Amiens*</t>
  </si>
  <si>
    <t xml:space="preserve">Besançon </t>
  </si>
  <si>
    <t>Besançon*</t>
  </si>
  <si>
    <t xml:space="preserve">Bordeaux </t>
  </si>
  <si>
    <t xml:space="preserve">Bordeaux III </t>
  </si>
  <si>
    <t xml:space="preserve">Pau </t>
  </si>
  <si>
    <t>Bordeaux*</t>
  </si>
  <si>
    <t xml:space="preserve">Caen </t>
  </si>
  <si>
    <t>Clermont Auvergne</t>
  </si>
  <si>
    <t>Clermont-Ferrand*</t>
  </si>
  <si>
    <t xml:space="preserve">Corse </t>
  </si>
  <si>
    <t>Corse*</t>
  </si>
  <si>
    <t>COMUE Université Paris-Est</t>
  </si>
  <si>
    <t xml:space="preserve">Paris XII </t>
  </si>
  <si>
    <t xml:space="preserve">Paris XIII </t>
  </si>
  <si>
    <t xml:space="preserve">Paris VIII </t>
  </si>
  <si>
    <t>Créteil*</t>
  </si>
  <si>
    <t xml:space="preserve">Dijon </t>
  </si>
  <si>
    <t>Dijon*</t>
  </si>
  <si>
    <t xml:space="preserve">Chambéry </t>
  </si>
  <si>
    <t>Grenoble</t>
  </si>
  <si>
    <t xml:space="preserve">Artois </t>
  </si>
  <si>
    <t xml:space="preserve">Littoral </t>
  </si>
  <si>
    <t>Lille*</t>
  </si>
  <si>
    <t xml:space="preserve">Limoges </t>
  </si>
  <si>
    <t>Limoges*</t>
  </si>
  <si>
    <t xml:space="preserve">Lyon I </t>
  </si>
  <si>
    <t xml:space="preserve">Lyon III </t>
  </si>
  <si>
    <t xml:space="preserve">St-Etienne </t>
  </si>
  <si>
    <t>Lyon*</t>
  </si>
  <si>
    <t>Montpellier</t>
  </si>
  <si>
    <t xml:space="preserve">Montpellier III </t>
  </si>
  <si>
    <t xml:space="preserve">Nîmes </t>
  </si>
  <si>
    <t xml:space="preserve">Perpignan </t>
  </si>
  <si>
    <t>Montpellier*</t>
  </si>
  <si>
    <t>Lorraine</t>
  </si>
  <si>
    <t>Nancy-Metz*</t>
  </si>
  <si>
    <t xml:space="preserve">Angers </t>
  </si>
  <si>
    <t xml:space="preserve">Le Mans </t>
  </si>
  <si>
    <t xml:space="preserve">Nantes </t>
  </si>
  <si>
    <t>Nantes*</t>
  </si>
  <si>
    <t xml:space="preserve">Toulon </t>
  </si>
  <si>
    <t>Nice*</t>
  </si>
  <si>
    <t xml:space="preserve">Orléans </t>
  </si>
  <si>
    <t xml:space="preserve">Tours </t>
  </si>
  <si>
    <t>Orléans - Tours*</t>
  </si>
  <si>
    <t>COMUE Université Paris Lumières</t>
  </si>
  <si>
    <t xml:space="preserve">Paris I </t>
  </si>
  <si>
    <t xml:space="preserve">Paris II </t>
  </si>
  <si>
    <t xml:space="preserve">Paris III </t>
  </si>
  <si>
    <t>Paris*</t>
  </si>
  <si>
    <t xml:space="preserve">La Rochelle </t>
  </si>
  <si>
    <t xml:space="preserve">Poitiers </t>
  </si>
  <si>
    <t>Poitiers*</t>
  </si>
  <si>
    <t xml:space="preserve">Reims </t>
  </si>
  <si>
    <t>Reims*</t>
  </si>
  <si>
    <t xml:space="preserve">Brest </t>
  </si>
  <si>
    <t xml:space="preserve">Bretagne Sud </t>
  </si>
  <si>
    <t xml:space="preserve">Rennes II </t>
  </si>
  <si>
    <t>Rennes*</t>
  </si>
  <si>
    <t xml:space="preserve">Le Havre </t>
  </si>
  <si>
    <t xml:space="preserve">Rouen </t>
  </si>
  <si>
    <t xml:space="preserve">Mulhouse </t>
  </si>
  <si>
    <t>Strasbourg</t>
  </si>
  <si>
    <t>Strasbourg*</t>
  </si>
  <si>
    <t>Insitut national universitaire d'Albi</t>
  </si>
  <si>
    <t xml:space="preserve">Toulouse I </t>
  </si>
  <si>
    <t xml:space="preserve">Toulouse II </t>
  </si>
  <si>
    <t xml:space="preserve">Toulouse III </t>
  </si>
  <si>
    <t>Toulouse*</t>
  </si>
  <si>
    <t xml:space="preserve">Evry-Val-d'Essonne </t>
  </si>
  <si>
    <t xml:space="preserve">Paris X </t>
  </si>
  <si>
    <t xml:space="preserve">Versailles-Saint-Quentin </t>
  </si>
  <si>
    <t>Versailles*</t>
  </si>
  <si>
    <t>Antilles</t>
  </si>
  <si>
    <t>Guyane</t>
  </si>
  <si>
    <t>La Réunion</t>
  </si>
  <si>
    <t>Disciplines</t>
  </si>
  <si>
    <t>% de femmes</t>
  </si>
  <si>
    <t>Effectifs de femmes à l'université</t>
  </si>
  <si>
    <t>Sciences économiques, gestion</t>
  </si>
  <si>
    <t>AES</t>
  </si>
  <si>
    <t>Pluri Droit, sciences éco, AES</t>
  </si>
  <si>
    <t>Total Économie, AES</t>
  </si>
  <si>
    <t>Arts, lettres, sciences du langage</t>
  </si>
  <si>
    <t>Pluri Lettres, langues, sciences humaines</t>
  </si>
  <si>
    <t>Total Arts, lettres, langues, SHS</t>
  </si>
  <si>
    <t>Pluri sciences</t>
  </si>
  <si>
    <t>Total Sciences</t>
  </si>
  <si>
    <t>Total disciplines générales</t>
  </si>
  <si>
    <t>Pluri santé</t>
  </si>
  <si>
    <t>Total Santé</t>
  </si>
  <si>
    <t>IUT Secondaire</t>
  </si>
  <si>
    <t>IUT Tertiaire</t>
  </si>
  <si>
    <t>Total IUT</t>
  </si>
  <si>
    <t>Total Universités</t>
  </si>
  <si>
    <t>Pluri Sciences</t>
  </si>
  <si>
    <t>Pluri Santé</t>
  </si>
  <si>
    <t>Total universités</t>
  </si>
  <si>
    <t>Total économie, gestion, AES</t>
  </si>
  <si>
    <t>Économie, gestion, AES</t>
  </si>
  <si>
    <t>Total Économie, gestion, AES</t>
  </si>
  <si>
    <t>Arts, lettres, langues, SHS</t>
  </si>
  <si>
    <t>Source : MESRI - SIES / Système d'information SISE</t>
  </si>
  <si>
    <t>Sorbonne Université</t>
  </si>
  <si>
    <t>COMUE Université Bourgogne Franche Comté</t>
  </si>
  <si>
    <t>* nouveaux bacheliers en PACES et pluripass</t>
  </si>
  <si>
    <t>dont Effectifs en IUT</t>
  </si>
  <si>
    <t>Génie thermique et énergie</t>
  </si>
  <si>
    <t xml:space="preserve">Arts - lettres - sciences du langage </t>
  </si>
  <si>
    <r>
      <t>Note : Le cursus correspond au niveau final du diplôme préparé. Les nouveaux bacheliers en cursus master sont entrés post-baccalauréat en formation de niveau master. Exemple : 1</t>
    </r>
    <r>
      <rPr>
        <vertAlign val="superscript"/>
        <sz val="9"/>
        <rFont val="Arial"/>
        <family val="2"/>
      </rPr>
      <t>ère</t>
    </r>
    <r>
      <rPr>
        <sz val="9"/>
        <rFont val="Arial"/>
        <family val="2"/>
      </rPr>
      <t xml:space="preserve"> année de formation d'ingénieur en 5 ans. </t>
    </r>
  </si>
  <si>
    <r>
      <t>DUT 1</t>
    </r>
    <r>
      <rPr>
        <b/>
        <vertAlign val="superscript"/>
        <sz val="9"/>
        <rFont val="Arial"/>
        <family val="2"/>
      </rPr>
      <t>ère</t>
    </r>
    <r>
      <rPr>
        <b/>
        <sz val="9"/>
        <rFont val="Arial"/>
        <family val="2"/>
      </rPr>
      <t xml:space="preserve"> année</t>
    </r>
  </si>
  <si>
    <r>
      <t>DUT 2</t>
    </r>
    <r>
      <rPr>
        <b/>
        <vertAlign val="superscript"/>
        <sz val="9"/>
        <rFont val="Arial"/>
        <family val="2"/>
      </rPr>
      <t xml:space="preserve">ème </t>
    </r>
    <r>
      <rPr>
        <b/>
        <sz val="9"/>
        <rFont val="Arial"/>
        <family val="2"/>
      </rPr>
      <t>année</t>
    </r>
  </si>
  <si>
    <t>dont nouveaux bacheliers*</t>
  </si>
  <si>
    <r>
      <t xml:space="preserve">Répartition hors IUT </t>
    </r>
    <r>
      <rPr>
        <sz val="9"/>
        <rFont val="Arial"/>
        <family val="2"/>
      </rPr>
      <t>(en %)</t>
    </r>
  </si>
  <si>
    <t>Master LMD (hors MEEF) niveau 1</t>
  </si>
  <si>
    <t>Master LMD (hors MEEF) niveau 2</t>
  </si>
  <si>
    <t>Master MEFF niveau 2</t>
  </si>
  <si>
    <t>Master MEEF niveau 1</t>
  </si>
  <si>
    <t>Tableau 4</t>
  </si>
  <si>
    <t>Tableau 3</t>
  </si>
  <si>
    <t>% non bacheliers</t>
  </si>
  <si>
    <t>Part en %</t>
  </si>
  <si>
    <t>Total France métropolitaine*</t>
  </si>
  <si>
    <t>Mayotte*</t>
  </si>
  <si>
    <t>Guadeloupe*</t>
  </si>
  <si>
    <t>Guyane*</t>
  </si>
  <si>
    <t>La Réunion*</t>
  </si>
  <si>
    <t>Effectifs y compris EE*</t>
  </si>
  <si>
    <t>*ces lignes incluent les effectifs des huit établissements expérimentaux (EE), créés en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</si>
  <si>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y compris EE*</t>
  </si>
  <si>
    <t>Répartition</t>
  </si>
  <si>
    <t>Rappel 2018</t>
  </si>
  <si>
    <t xml:space="preserve">Note de lecture : 13,9 % des étudiants inscrits en sciences économiques-gestion, en cursus licence, sont des étrangers en mobilité internationle </t>
  </si>
  <si>
    <t>Université Gustave Eiffel***</t>
  </si>
  <si>
    <t>Université Grenoble Alpes***</t>
  </si>
  <si>
    <t>Université Côte d'Azur***</t>
  </si>
  <si>
    <t>Université de Paris***</t>
  </si>
  <si>
    <t>Université Paris Sciences et Lettres***</t>
  </si>
  <si>
    <t>Institut d'études politiques de Lille**</t>
  </si>
  <si>
    <t>Lille**</t>
  </si>
  <si>
    <t>Institut d'études politiques de Lyon**</t>
  </si>
  <si>
    <t>Lyon II **</t>
  </si>
  <si>
    <t>Institut d'études politiques de Rennes**</t>
  </si>
  <si>
    <t>Rennes I **</t>
  </si>
  <si>
    <t>Cy Cergy Université***</t>
  </si>
  <si>
    <t>Université Paris Saclay***</t>
  </si>
  <si>
    <t>**3 instituts d'études politiques ont remonté leurs données en propre cette année ; leurs effectifs étaient portés sur les universités de rattachement en 2018-2019. Les évolutions de ces dernières sont calculées à champ constant (en incluant les IEP)</t>
  </si>
  <si>
    <t>Champ : France métropolitaine + DROM</t>
  </si>
  <si>
    <t>Total DROM*</t>
  </si>
  <si>
    <t>France métro. + DROM*</t>
  </si>
  <si>
    <t xml:space="preserve">Répartition par diplôme des effectifs universitaires en 2019-2020 pour les disciplines de santé </t>
  </si>
  <si>
    <t>Normandie****</t>
  </si>
  <si>
    <t>****Les académies Rouen et Caen ont fusionné en janvier 2020 pour devenir l'académie de Normandie</t>
  </si>
  <si>
    <t>Université Polytechnique des Hauts de France***</t>
  </si>
  <si>
    <t>IUT</t>
  </si>
  <si>
    <t>Disciplines de santé</t>
  </si>
  <si>
    <t>Disciplines générales</t>
  </si>
  <si>
    <t>Master LMD</t>
  </si>
  <si>
    <t>n.s.</t>
  </si>
  <si>
    <t>Doctorat d'université</t>
  </si>
  <si>
    <t>Licence LMD</t>
  </si>
  <si>
    <t>Evolution</t>
  </si>
  <si>
    <t>Total cursus master</t>
  </si>
  <si>
    <t>Total cursus licence</t>
  </si>
  <si>
    <t>Total cursus doctorat</t>
  </si>
  <si>
    <t>Ensemble tous cursus</t>
  </si>
  <si>
    <t>Ensemble y compris EE*</t>
  </si>
  <si>
    <t>Tableau 1</t>
  </si>
  <si>
    <t>Licence générale niveau 1</t>
  </si>
  <si>
    <t>Licence générale niveau 2</t>
  </si>
  <si>
    <t>Licence générale niveau 3</t>
  </si>
  <si>
    <t>Tableau 1 - Etudiants inscrits à l'université en 2019-2020 selon le cursus</t>
  </si>
  <si>
    <t>Etudiants inscrits à l'université en 2019-2020 selon le cursus</t>
  </si>
  <si>
    <t>Diplômes de santé</t>
  </si>
  <si>
    <t>Universités y compris EE*</t>
  </si>
  <si>
    <t>Effectifs totaux y compris EE*</t>
  </si>
  <si>
    <t>* y compris Institut National Supérieur du Professorat et de l'Education</t>
  </si>
  <si>
    <t>CY Cergy Université</t>
  </si>
  <si>
    <t>Université Côte d'Azur</t>
  </si>
  <si>
    <t>Université de Paris</t>
  </si>
  <si>
    <t>Université Grenoble Alpes</t>
  </si>
  <si>
    <t>Université Gustave Eiffel</t>
  </si>
  <si>
    <t>Université Paris Saclay</t>
  </si>
  <si>
    <t>Université Paris Sciences et Lettres</t>
  </si>
  <si>
    <t>Université Polytechnique des Hauts de France</t>
  </si>
  <si>
    <t>Annexe</t>
  </si>
  <si>
    <t>Carte</t>
  </si>
  <si>
    <t>Tableau 2a</t>
  </si>
  <si>
    <t>Répartition par grands champs disciplinaires en 2019-2020</t>
  </si>
  <si>
    <t>Tableau 2a - Répartition par grands champs disciplinaires en 2019-2020</t>
  </si>
  <si>
    <t>Tableau 2b - Répartition par discipline et cursus LMD des effectifs universitaires en 2019-2020 pour les disciplines générales (hors IUT et santé)</t>
  </si>
  <si>
    <t>Répartition par discipline et cursus LMD des effectifs universitaires en 2019-2020 pour les disciplines générales (hors IUT et santé)</t>
  </si>
  <si>
    <t>Tableau 2b</t>
  </si>
  <si>
    <t>Tableau 2c - Répartition par spécialité de DUT des effectifs universitaires en 2019-2020 pour les IUT (cursus licence)</t>
  </si>
  <si>
    <t>Répartition par spécialité de DUT des effectifs universitaires en 2019-2020 pour les IUT (cursus licence)</t>
  </si>
  <si>
    <t>Tableau 2c</t>
  </si>
  <si>
    <t>Tableau 3 - Effectifs et proportions de nouveaux bacheliers qui entrent à l'université</t>
  </si>
  <si>
    <t>Effectifs et proportions de nouveaux bacheliers qui entrent à l'université</t>
  </si>
  <si>
    <r>
      <rPr>
        <b/>
        <sz val="9"/>
        <rFont val="Arial"/>
        <family val="2"/>
      </rPr>
      <t>Tableau 2d - Répartition par diplôme des effectifs universitaires en 2019-2020 pour les disciplines de santé</t>
    </r>
    <r>
      <rPr>
        <sz val="9"/>
        <rFont val="Arial"/>
        <family val="2"/>
      </rPr>
      <t xml:space="preserve"> </t>
    </r>
  </si>
  <si>
    <t>Tableau 2d</t>
  </si>
  <si>
    <t>Tableau 5 - Etudiants étrangers en mobilité internationale entrante et part de non-bacheliers parmi ceux-ci, dans les effectifs universitaires en 2019-2020, par cursus et discipline</t>
  </si>
  <si>
    <t>Etudiants étrangers en mobilité internationale entrante et part de non-bacheliers parmi ceux-ci, dans les effectifs universitaires en 2019-2020, par cursus et discipline</t>
  </si>
  <si>
    <t>Tableau 5</t>
  </si>
  <si>
    <t>SOMMAIRE</t>
  </si>
  <si>
    <t xml:space="preserve">     Licence générale</t>
  </si>
  <si>
    <t xml:space="preserve">         dont santé</t>
  </si>
  <si>
    <t xml:space="preserve">     Licence professionnelle</t>
  </si>
  <si>
    <t xml:space="preserve">        dont santé</t>
  </si>
  <si>
    <t xml:space="preserve">        dont DAEU et capacité en droit</t>
  </si>
  <si>
    <t xml:space="preserve">       dont formations d'ingénieurs</t>
  </si>
  <si>
    <t xml:space="preserve">       dont santé</t>
  </si>
  <si>
    <r>
      <t xml:space="preserve">     1</t>
    </r>
    <r>
      <rPr>
        <vertAlign val="superscript"/>
        <sz val="9"/>
        <rFont val="Arial"/>
        <family val="2"/>
      </rPr>
      <t>ère</t>
    </r>
    <r>
      <rPr>
        <sz val="9"/>
        <rFont val="Arial"/>
        <family val="2"/>
      </rPr>
      <t xml:space="preserve"> année commune aux études de santé (PACES)</t>
    </r>
  </si>
  <si>
    <t xml:space="preserve">     PLURIPASS</t>
  </si>
  <si>
    <t xml:space="preserve">     Diplôme d'État audio-prothésiste</t>
  </si>
  <si>
    <t xml:space="preserve">     Certificat capacité orthoptiste</t>
  </si>
  <si>
    <t xml:space="preserve">     Diplôme d'État psychomotricien</t>
  </si>
  <si>
    <t xml:space="preserve">     Diplôme d'État ergothérapeute</t>
  </si>
  <si>
    <t xml:space="preserve">     Certificat capacité orthophoniste</t>
  </si>
  <si>
    <t xml:space="preserve">     Diplôme d'État de masseur-kinésatherapeute</t>
  </si>
  <si>
    <t xml:space="preserve">     Diplôme d'État sage-femme</t>
  </si>
  <si>
    <t xml:space="preserve">     Diplôme d'État de docteur en chirurgie dentaire</t>
  </si>
  <si>
    <t xml:space="preserve">     Diplôme d'État de docteur en médecine</t>
  </si>
  <si>
    <t xml:space="preserve">     Diplôme d'État de docteur en pharmacie</t>
  </si>
  <si>
    <t xml:space="preserve">     Diplôme d'études spécialisées (DES)</t>
  </si>
  <si>
    <t xml:space="preserve">     Diplôme d'études spécialisées complémentaires (DESC)</t>
  </si>
  <si>
    <t xml:space="preserve">     Capacité de médecine</t>
  </si>
  <si>
    <t>Annexe - Effectifs universitaires en 2019-2020 par université et par académie</t>
  </si>
  <si>
    <t>Carte - Evolution des nouvelles inscriptions en première année en 2019-2020 par université et par académie</t>
  </si>
  <si>
    <t>Evolution des nouvelles inscriptions en première année en 2019-2020 par université et par académie</t>
  </si>
  <si>
    <t xml:space="preserve">Effectifs y compris EE** </t>
  </si>
  <si>
    <t>**cette ligne inclue les effectifs des huit établissements expérimentaux (EE), créés en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</si>
  <si>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*cette ligne inclue les effectifs des huit établissements expérimentaux (EE), créés en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</si>
  <si>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 EE : établissements expérimentaux (cf. tableau 1 et encadré)</t>
  </si>
  <si>
    <t>*cette  ligne inclue les effectifs des huit établissements expérimentaux (EE), créés en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...(cf. encadré)</t>
  </si>
  <si>
    <t>** EE : établissements expérimentaux (cf. tableau 1 et encadré)</t>
  </si>
  <si>
    <t>Total Universitésy compris EE*</t>
  </si>
  <si>
    <t>Total université y compris EE*</t>
  </si>
  <si>
    <t>Évolution y compris inscriptions en licence et CPGE</t>
  </si>
  <si>
    <t>Effectifs universitaires en 2019-2020 par université et par académie</t>
  </si>
  <si>
    <t>Tableau 4 - Proportions de  femmes à l'université en 2019-2020</t>
  </si>
  <si>
    <t>Proportions de  femmes à l'université en 2019-2020</t>
  </si>
  <si>
    <t xml:space="preserve">Hors inscriptions simultanées en licence et en CPGE </t>
  </si>
  <si>
    <t>Hors inscriptions simultanées en licence et en CPGE</t>
  </si>
  <si>
    <t>Sciences de la vie, de la Terre et de l'Univers</t>
  </si>
  <si>
    <t>Hors inscriptions simultanées en licence et en CPGE sauf mention contraire</t>
  </si>
  <si>
    <t>France métro+DROM* 
y compris EE (membres+composantes inclus)***</t>
  </si>
  <si>
    <t>***Ces établissements expériementaux (EE) se sont créés en janvier 2020 (cf. encadré) ; dans le tableau, seules leurs parties universitaires sont prises en compte, sauf en fin de tableau où sont inclus, dans les effectifs de ces établissements, également les inscriptions dans les écoles membres ou composantes, hors université.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</si>
</sst>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_-* #,##0\ _€_-;\-* #,##0\ _€_-;_-* &quot;-&quot;??\ _€_-;_-@_-"/>
  </numFmts>
  <fonts count="26" x14ac:knownFonts="1">
    <font>
      <sz val="10"/>
      <name val="MS Sans Serif"/>
      <family val="2"/>
    </font>
    <font>
      <sz val="11"/>
      <color theme="1"/>
      <name val="Calibri Light"/>
      <family val="2"/>
    </font>
    <font>
      <sz val="10"/>
      <name val="MS Sans Serif"/>
      <family val="2"/>
    </font>
    <font>
      <sz val="10"/>
      <name val="Arial"/>
      <family val="2"/>
    </font>
    <font>
      <i/>
      <sz val="9"/>
      <name val="Arial"/>
      <family val="2"/>
    </font>
    <font>
      <sz val="9"/>
      <name val="Arial"/>
      <family val="2"/>
    </font>
    <font>
      <b/>
      <sz val="9"/>
      <name val="Arial"/>
      <family val="2"/>
    </font>
    <font>
      <b/>
      <i/>
      <sz val="9"/>
      <name val="Arial"/>
      <family val="2"/>
    </font>
    <font>
      <sz val="9"/>
      <color theme="1"/>
      <name val="Arial"/>
      <family val="2"/>
    </font>
    <font>
      <sz val="9"/>
      <color rgb="FF000000"/>
      <name val="Arial"/>
      <family val="2"/>
    </font>
    <font>
      <b/>
      <sz val="9"/>
      <color rgb="FF000000"/>
      <name val="Arial"/>
      <family val="2"/>
    </font>
    <font>
      <b/>
      <i/>
      <sz val="9"/>
      <color indexed="8"/>
      <name val="Arial"/>
      <family val="2"/>
    </font>
    <font>
      <i/>
      <sz val="8"/>
      <name val="Arial"/>
      <family val="2"/>
    </font>
    <font>
      <i/>
      <sz val="9"/>
      <color theme="1"/>
      <name val="Arial"/>
      <family val="2"/>
    </font>
    <font>
      <b/>
      <sz val="9"/>
      <color indexed="8"/>
      <name val="Arial"/>
      <family val="2"/>
    </font>
    <font>
      <b/>
      <sz val="9"/>
      <color theme="1"/>
      <name val="Arial"/>
      <family val="2"/>
    </font>
    <font>
      <vertAlign val="superscript"/>
      <sz val="9"/>
      <name val="Arial"/>
      <family val="2"/>
    </font>
    <font>
      <b/>
      <vertAlign val="superscript"/>
      <sz val="9"/>
      <name val="Arial"/>
      <family val="2"/>
    </font>
    <font>
      <b/>
      <sz val="10"/>
      <name val="MS Sans Serif"/>
      <family val="2"/>
    </font>
    <font>
      <u/>
      <sz val="10"/>
      <color theme="10"/>
      <name val="MS Sans Serif"/>
      <family val="2"/>
    </font>
    <font>
      <b/>
      <sz val="11"/>
      <color theme="1"/>
      <name val="Calibri Light"/>
      <family val="2"/>
    </font>
    <font>
      <sz val="8"/>
      <name val="Arial"/>
      <family val="2"/>
    </font>
    <font>
      <sz val="8"/>
      <color theme="1"/>
      <name val="Arial"/>
      <family val="2"/>
    </font>
    <font>
      <b/>
      <u/>
      <sz val="9"/>
      <color theme="10"/>
      <name val="Arial"/>
      <family val="2"/>
    </font>
    <font>
      <b/>
      <sz val="9"/>
      <color theme="10"/>
      <name val="Arial"/>
      <family val="2"/>
    </font>
    <font>
      <b/>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AFBFE"/>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59999389629810485"/>
        <bgColor theme="4" tint="0.79998168889431442"/>
      </patternFill>
    </fill>
    <fill>
      <patternFill patternType="solid">
        <fgColor theme="4" tint="0.79998168889431442"/>
        <bgColor theme="4" tint="0.79998168889431442"/>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bottom/>
      <diagonal/>
    </border>
    <border>
      <left/>
      <right/>
      <top style="thin">
        <color theme="4" tint="0.39997558519241921"/>
      </top>
      <bottom/>
      <diagonal/>
    </border>
    <border>
      <left style="thin">
        <color indexed="8"/>
      </left>
      <right/>
      <top style="thin">
        <color indexed="8"/>
      </top>
      <bottom style="thin">
        <color indexed="64"/>
      </bottom>
      <diagonal/>
    </border>
    <border>
      <left style="thin">
        <color auto="1"/>
      </left>
      <right style="thin">
        <color indexed="64"/>
      </right>
      <top style="thin">
        <color auto="1"/>
      </top>
      <bottom/>
      <diagonal/>
    </border>
    <border>
      <left/>
      <right/>
      <top style="thin">
        <color indexed="64"/>
      </top>
      <bottom/>
      <diagonal/>
    </border>
    <border>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9">
    <xf numFmtId="0" fontId="0" fillId="0" borderId="0"/>
    <xf numFmtId="9" fontId="2" fillId="0" borderId="0" applyFont="0" applyFill="0" applyBorder="0" applyAlignment="0" applyProtection="0"/>
    <xf numFmtId="0" fontId="2" fillId="0" borderId="0"/>
    <xf numFmtId="0" fontId="2" fillId="0" borderId="0"/>
    <xf numFmtId="0" fontId="3"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9" fillId="0" borderId="0" applyNumberFormat="0" applyFill="0" applyBorder="0" applyAlignment="0" applyProtection="0"/>
  </cellStyleXfs>
  <cellXfs count="393">
    <xf numFmtId="0" fontId="0" fillId="0" borderId="0" xfId="0"/>
    <xf numFmtId="0" fontId="3" fillId="0" borderId="0" xfId="0" applyFont="1"/>
    <xf numFmtId="0" fontId="3" fillId="0" borderId="0" xfId="0" applyFont="1" applyAlignment="1">
      <alignment wrapText="1"/>
    </xf>
    <xf numFmtId="0" fontId="4" fillId="0" borderId="0" xfId="0" applyFont="1"/>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3" xfId="0" applyFont="1" applyBorder="1"/>
    <xf numFmtId="3" fontId="6" fillId="0" borderId="3" xfId="0" applyNumberFormat="1" applyFont="1" applyBorder="1"/>
    <xf numFmtId="3" fontId="5" fillId="0" borderId="3" xfId="0" applyNumberFormat="1" applyFont="1" applyBorder="1" applyAlignment="1">
      <alignment wrapText="1"/>
    </xf>
    <xf numFmtId="3" fontId="5" fillId="0" borderId="3" xfId="0" applyNumberFormat="1" applyFont="1" applyBorder="1"/>
    <xf numFmtId="0" fontId="4" fillId="0" borderId="3" xfId="0" applyFont="1" applyBorder="1" applyAlignment="1"/>
    <xf numFmtId="3" fontId="7" fillId="0" borderId="3" xfId="0" applyNumberFormat="1" applyFont="1" applyBorder="1"/>
    <xf numFmtId="3" fontId="4" fillId="0" borderId="3" xfId="0" applyNumberFormat="1" applyFont="1" applyBorder="1" applyAlignment="1">
      <alignment wrapText="1"/>
    </xf>
    <xf numFmtId="3" fontId="4" fillId="0" borderId="3" xfId="0" applyNumberFormat="1" applyFont="1" applyBorder="1"/>
    <xf numFmtId="0" fontId="5" fillId="2" borderId="3" xfId="0" applyFont="1" applyFill="1" applyBorder="1"/>
    <xf numFmtId="3" fontId="6" fillId="2" borderId="3" xfId="0" applyNumberFormat="1" applyFont="1" applyFill="1" applyBorder="1"/>
    <xf numFmtId="3" fontId="5" fillId="2" borderId="3" xfId="0" applyNumberFormat="1" applyFont="1" applyFill="1" applyBorder="1" applyAlignment="1">
      <alignment wrapText="1"/>
    </xf>
    <xf numFmtId="3" fontId="5" fillId="2" borderId="3" xfId="0" applyNumberFormat="1" applyFont="1" applyFill="1" applyBorder="1"/>
    <xf numFmtId="164" fontId="6" fillId="2" borderId="3" xfId="1" applyNumberFormat="1" applyFont="1" applyFill="1" applyBorder="1"/>
    <xf numFmtId="164" fontId="5" fillId="2" borderId="3" xfId="1" applyNumberFormat="1" applyFont="1" applyFill="1" applyBorder="1" applyAlignment="1">
      <alignment wrapText="1"/>
    </xf>
    <xf numFmtId="164" fontId="5" fillId="2" borderId="3" xfId="1" applyNumberFormat="1" applyFont="1" applyFill="1" applyBorder="1" applyAlignment="1">
      <alignment horizontal="right" wrapText="1"/>
    </xf>
    <xf numFmtId="164" fontId="5" fillId="2" borderId="3" xfId="1" applyNumberFormat="1" applyFont="1" applyFill="1" applyBorder="1"/>
    <xf numFmtId="0" fontId="4" fillId="2" borderId="3" xfId="0" applyFont="1" applyFill="1" applyBorder="1" applyAlignment="1"/>
    <xf numFmtId="3" fontId="7" fillId="2" borderId="3" xfId="0" applyNumberFormat="1" applyFont="1" applyFill="1" applyBorder="1"/>
    <xf numFmtId="3" fontId="4" fillId="2" borderId="3" xfId="0" applyNumberFormat="1" applyFont="1" applyFill="1" applyBorder="1" applyAlignment="1">
      <alignment wrapText="1"/>
    </xf>
    <xf numFmtId="3" fontId="4" fillId="2" borderId="3" xfId="0" applyNumberFormat="1" applyFont="1" applyFill="1" applyBorder="1"/>
    <xf numFmtId="164" fontId="7" fillId="2" borderId="3" xfId="1" applyNumberFormat="1" applyFont="1" applyFill="1" applyBorder="1"/>
    <xf numFmtId="164" fontId="4" fillId="2" borderId="3" xfId="1" applyNumberFormat="1" applyFont="1" applyFill="1" applyBorder="1" applyAlignment="1">
      <alignment wrapText="1"/>
    </xf>
    <xf numFmtId="164" fontId="4" fillId="2" borderId="3" xfId="1" applyNumberFormat="1" applyFont="1" applyFill="1" applyBorder="1"/>
    <xf numFmtId="0" fontId="5" fillId="0" borderId="0" xfId="2" applyFont="1" applyFill="1"/>
    <xf numFmtId="0" fontId="0" fillId="0" borderId="0" xfId="0" applyAlignment="1">
      <alignment wrapText="1"/>
    </xf>
    <xf numFmtId="0" fontId="5" fillId="0" borderId="0" xfId="0" applyFont="1"/>
    <xf numFmtId="0" fontId="5" fillId="0" borderId="4" xfId="0" applyFont="1" applyBorder="1"/>
    <xf numFmtId="0" fontId="5" fillId="0" borderId="6" xfId="0" applyFont="1" applyBorder="1"/>
    <xf numFmtId="0" fontId="5" fillId="0" borderId="3" xfId="0" applyFont="1" applyBorder="1" applyAlignment="1">
      <alignment horizontal="center"/>
    </xf>
    <xf numFmtId="0" fontId="5" fillId="0" borderId="3" xfId="0" applyFont="1" applyBorder="1" applyAlignment="1">
      <alignment wrapText="1"/>
    </xf>
    <xf numFmtId="0" fontId="7" fillId="0" borderId="3" xfId="0" applyFont="1" applyBorder="1" applyAlignment="1">
      <alignment horizontal="center" vertical="center" wrapText="1"/>
    </xf>
    <xf numFmtId="0" fontId="5" fillId="0" borderId="0" xfId="0" applyFont="1" applyAlignment="1">
      <alignment wrapText="1"/>
    </xf>
    <xf numFmtId="0" fontId="5" fillId="0" borderId="7" xfId="0" applyFont="1" applyBorder="1"/>
    <xf numFmtId="3" fontId="5" fillId="0" borderId="7" xfId="0" applyNumberFormat="1" applyFont="1" applyBorder="1"/>
    <xf numFmtId="164" fontId="5" fillId="0" borderId="3" xfId="1" applyNumberFormat="1" applyFont="1" applyBorder="1"/>
    <xf numFmtId="164" fontId="4" fillId="0" borderId="3" xfId="1" applyNumberFormat="1" applyFont="1" applyBorder="1"/>
    <xf numFmtId="0" fontId="6" fillId="2" borderId="1" xfId="0" applyFont="1" applyFill="1" applyBorder="1"/>
    <xf numFmtId="0" fontId="6" fillId="2" borderId="2" xfId="0" applyFont="1" applyFill="1" applyBorder="1"/>
    <xf numFmtId="0" fontId="6" fillId="0" borderId="8" xfId="0" applyFont="1" applyBorder="1" applyAlignment="1">
      <alignment horizontal="center" vertical="center"/>
    </xf>
    <xf numFmtId="0" fontId="6" fillId="0" borderId="9" xfId="0" applyFont="1" applyBorder="1" applyAlignment="1">
      <alignment horizontal="center" vertical="center"/>
    </xf>
    <xf numFmtId="3" fontId="4" fillId="0" borderId="3" xfId="0" applyNumberFormat="1" applyFont="1" applyBorder="1" applyAlignment="1">
      <alignment horizontal="right"/>
    </xf>
    <xf numFmtId="3" fontId="4" fillId="0" borderId="3" xfId="0" applyNumberFormat="1" applyFont="1" applyFill="1" applyBorder="1"/>
    <xf numFmtId="0" fontId="8" fillId="0" borderId="0" xfId="6" applyFont="1"/>
    <xf numFmtId="0" fontId="9" fillId="3" borderId="3" xfId="6" applyFont="1" applyFill="1" applyBorder="1" applyAlignment="1">
      <alignment horizontal="center" vertical="center"/>
    </xf>
    <xf numFmtId="0" fontId="9" fillId="0" borderId="3" xfId="6" applyFont="1" applyFill="1" applyBorder="1" applyAlignment="1">
      <alignment horizontal="center" vertical="center"/>
    </xf>
    <xf numFmtId="0" fontId="9" fillId="0" borderId="3" xfId="6" applyFont="1" applyFill="1" applyBorder="1" applyAlignment="1">
      <alignment horizontal="center" vertical="center" wrapText="1"/>
    </xf>
    <xf numFmtId="0" fontId="4" fillId="0" borderId="0" xfId="6" applyFont="1"/>
    <xf numFmtId="0" fontId="1" fillId="0" borderId="0" xfId="6"/>
    <xf numFmtId="0" fontId="9" fillId="0" borderId="4" xfId="6" applyFont="1" applyFill="1" applyBorder="1" applyAlignment="1">
      <alignment vertical="center"/>
    </xf>
    <xf numFmtId="0" fontId="9" fillId="0" borderId="6" xfId="6" applyFont="1" applyFill="1" applyBorder="1" applyAlignment="1">
      <alignment vertical="center"/>
    </xf>
    <xf numFmtId="0" fontId="5" fillId="0" borderId="3" xfId="4" applyFont="1" applyFill="1" applyBorder="1"/>
    <xf numFmtId="0" fontId="6" fillId="0" borderId="3" xfId="4" applyFont="1" applyFill="1" applyBorder="1"/>
    <xf numFmtId="0" fontId="5" fillId="0" borderId="3" xfId="3" applyFont="1" applyBorder="1"/>
    <xf numFmtId="0" fontId="6" fillId="0" borderId="3" xfId="3" applyFont="1" applyBorder="1"/>
    <xf numFmtId="0" fontId="5" fillId="0" borderId="3" xfId="4" applyFont="1" applyFill="1" applyBorder="1" applyAlignment="1">
      <alignment wrapText="1"/>
    </xf>
    <xf numFmtId="0" fontId="10" fillId="4" borderId="2" xfId="6" applyFont="1" applyFill="1" applyBorder="1" applyAlignment="1">
      <alignment horizontal="left" vertical="center"/>
    </xf>
    <xf numFmtId="0" fontId="10" fillId="2" borderId="3" xfId="6" applyFont="1" applyFill="1" applyBorder="1" applyAlignment="1">
      <alignment horizontal="left" vertical="top"/>
    </xf>
    <xf numFmtId="164" fontId="10" fillId="2" borderId="3" xfId="7" applyNumberFormat="1" applyFont="1" applyFill="1" applyBorder="1" applyAlignment="1">
      <alignment vertical="top"/>
    </xf>
    <xf numFmtId="3" fontId="10" fillId="2" borderId="3" xfId="6" applyNumberFormat="1" applyFont="1" applyFill="1" applyBorder="1" applyAlignment="1">
      <alignment vertical="top"/>
    </xf>
    <xf numFmtId="0" fontId="10" fillId="4" borderId="1" xfId="6" applyFont="1" applyFill="1" applyBorder="1" applyAlignment="1">
      <alignment horizontal="left" vertical="top"/>
    </xf>
    <xf numFmtId="164" fontId="10" fillId="4" borderId="3" xfId="7" applyNumberFormat="1" applyFont="1" applyFill="1" applyBorder="1" applyAlignment="1">
      <alignment vertical="top"/>
    </xf>
    <xf numFmtId="3" fontId="10" fillId="4" borderId="3" xfId="6" applyNumberFormat="1" applyFont="1" applyFill="1" applyBorder="1" applyAlignment="1">
      <alignment vertical="top"/>
    </xf>
    <xf numFmtId="0" fontId="6" fillId="2" borderId="3" xfId="3" applyFont="1" applyFill="1" applyBorder="1"/>
    <xf numFmtId="0" fontId="6" fillId="4" borderId="3" xfId="3" applyFont="1" applyFill="1" applyBorder="1"/>
    <xf numFmtId="0" fontId="6" fillId="2" borderId="3" xfId="0" applyFont="1" applyFill="1" applyBorder="1" applyAlignment="1">
      <alignment wrapText="1"/>
    </xf>
    <xf numFmtId="164" fontId="4" fillId="2" borderId="3" xfId="1" applyNumberFormat="1" applyFont="1" applyFill="1" applyBorder="1" applyAlignment="1">
      <alignment horizontal="right" wrapText="1"/>
    </xf>
    <xf numFmtId="3" fontId="6" fillId="0" borderId="3" xfId="0" applyNumberFormat="1" applyFont="1" applyFill="1" applyBorder="1"/>
    <xf numFmtId="3" fontId="5" fillId="0" borderId="3" xfId="0" applyNumberFormat="1" applyFont="1" applyFill="1" applyBorder="1" applyAlignment="1">
      <alignment wrapText="1"/>
    </xf>
    <xf numFmtId="3" fontId="5" fillId="0" borderId="3" xfId="0" applyNumberFormat="1" applyFont="1" applyFill="1" applyBorder="1"/>
    <xf numFmtId="164" fontId="0" fillId="0" borderId="0" xfId="1" applyNumberFormat="1" applyFont="1"/>
    <xf numFmtId="0" fontId="12" fillId="0" borderId="0" xfId="0" applyFont="1"/>
    <xf numFmtId="0" fontId="5" fillId="0" borderId="3" xfId="3" applyFont="1" applyFill="1" applyBorder="1" applyAlignment="1">
      <alignment horizontal="center" vertical="center" wrapText="1"/>
    </xf>
    <xf numFmtId="3" fontId="5" fillId="0" borderId="3" xfId="3" applyNumberFormat="1" applyFont="1" applyFill="1" applyBorder="1" applyAlignment="1">
      <alignment horizontal="center" vertical="center"/>
    </xf>
    <xf numFmtId="0" fontId="5" fillId="0" borderId="3" xfId="3" applyFont="1" applyFill="1" applyBorder="1" applyAlignment="1">
      <alignment horizontal="center" vertical="center"/>
    </xf>
    <xf numFmtId="3" fontId="5" fillId="0" borderId="3" xfId="3" applyNumberFormat="1" applyFont="1" applyFill="1" applyBorder="1" applyAlignment="1">
      <alignment horizontal="center" vertical="center" wrapText="1"/>
    </xf>
    <xf numFmtId="0" fontId="5" fillId="0" borderId="0" xfId="0" applyFont="1" applyBorder="1"/>
    <xf numFmtId="0" fontId="13" fillId="0" borderId="0" xfId="6" applyFont="1"/>
    <xf numFmtId="0" fontId="14" fillId="0" borderId="0" xfId="6" applyFont="1" applyFill="1" applyBorder="1" applyAlignment="1"/>
    <xf numFmtId="0" fontId="6" fillId="0" borderId="0" xfId="6" applyFont="1" applyAlignment="1">
      <alignment horizontal="left"/>
    </xf>
    <xf numFmtId="3" fontId="5" fillId="0" borderId="0" xfId="0" applyNumberFormat="1" applyFont="1"/>
    <xf numFmtId="164" fontId="5" fillId="0" borderId="0" xfId="0" applyNumberFormat="1" applyFont="1"/>
    <xf numFmtId="165" fontId="5" fillId="0" borderId="0" xfId="0" applyNumberFormat="1" applyFont="1"/>
    <xf numFmtId="10" fontId="5" fillId="0" borderId="0" xfId="0" applyNumberFormat="1" applyFont="1"/>
    <xf numFmtId="0" fontId="6" fillId="0" borderId="0" xfId="0" applyFont="1"/>
    <xf numFmtId="164" fontId="0" fillId="0" borderId="0" xfId="1" applyNumberFormat="1" applyFont="1" applyAlignment="1">
      <alignment horizontal="right"/>
    </xf>
    <xf numFmtId="0" fontId="4" fillId="0" borderId="3" xfId="0" applyFont="1" applyBorder="1" applyAlignment="1">
      <alignment horizontal="left" indent="1"/>
    </xf>
    <xf numFmtId="0" fontId="7" fillId="2" borderId="3" xfId="0" applyFont="1" applyFill="1" applyBorder="1" applyAlignment="1">
      <alignment horizontal="left" wrapText="1" indent="1"/>
    </xf>
    <xf numFmtId="0" fontId="0" fillId="0" borderId="0" xfId="0" applyAlignment="1">
      <alignment horizontal="center"/>
    </xf>
    <xf numFmtId="3" fontId="3" fillId="0" borderId="0" xfId="0" applyNumberFormat="1" applyFont="1"/>
    <xf numFmtId="3" fontId="5" fillId="0" borderId="3" xfId="0" applyNumberFormat="1" applyFont="1" applyBorder="1"/>
    <xf numFmtId="0" fontId="9" fillId="0" borderId="3" xfId="6" applyFont="1" applyFill="1" applyBorder="1" applyAlignment="1">
      <alignment horizontal="center" vertical="center" wrapText="1"/>
    </xf>
    <xf numFmtId="0" fontId="10" fillId="2" borderId="3" xfId="6" applyFont="1" applyFill="1" applyBorder="1" applyAlignment="1">
      <alignment horizontal="left" vertical="center"/>
    </xf>
    <xf numFmtId="3" fontId="0" fillId="0" borderId="0" xfId="0" applyNumberFormat="1"/>
    <xf numFmtId="164" fontId="0" fillId="0" borderId="0" xfId="1" applyNumberFormat="1" applyFont="1"/>
    <xf numFmtId="3" fontId="1" fillId="0" borderId="0" xfId="6" applyNumberFormat="1"/>
    <xf numFmtId="3" fontId="9" fillId="0" borderId="3" xfId="6" applyNumberFormat="1" applyFont="1" applyFill="1" applyBorder="1" applyAlignment="1">
      <alignment horizontal="center" vertical="center" wrapText="1"/>
    </xf>
    <xf numFmtId="3" fontId="11" fillId="0" borderId="0" xfId="6" applyNumberFormat="1" applyFont="1" applyFill="1" applyBorder="1" applyAlignment="1"/>
    <xf numFmtId="0" fontId="18" fillId="0" borderId="0" xfId="0" applyFont="1"/>
    <xf numFmtId="0" fontId="11" fillId="0" borderId="0" xfId="6" applyFont="1" applyFill="1" applyBorder="1" applyAlignment="1">
      <alignment horizontal="center"/>
    </xf>
    <xf numFmtId="0" fontId="1" fillId="0" borderId="0" xfId="6" applyAlignment="1">
      <alignment horizontal="center"/>
    </xf>
    <xf numFmtId="0" fontId="20" fillId="0" borderId="0" xfId="6" applyFont="1"/>
    <xf numFmtId="0" fontId="5" fillId="0" borderId="3" xfId="0" applyFont="1" applyBorder="1" applyAlignment="1">
      <alignment horizontal="center" vertical="center" wrapText="1"/>
    </xf>
    <xf numFmtId="0" fontId="5" fillId="0" borderId="3" xfId="0" applyFont="1" applyFill="1" applyBorder="1"/>
    <xf numFmtId="0" fontId="6" fillId="2" borderId="3" xfId="0" applyFont="1" applyFill="1" applyBorder="1"/>
    <xf numFmtId="0" fontId="5" fillId="0" borderId="11" xfId="0" applyFont="1" applyBorder="1"/>
    <xf numFmtId="3" fontId="5" fillId="0" borderId="12" xfId="0" applyNumberFormat="1" applyFont="1" applyBorder="1"/>
    <xf numFmtId="0" fontId="5" fillId="2" borderId="12" xfId="0" applyFont="1" applyFill="1" applyBorder="1" applyAlignment="1">
      <alignment wrapText="1"/>
    </xf>
    <xf numFmtId="0" fontId="5" fillId="0" borderId="13" xfId="0" applyFont="1" applyBorder="1" applyAlignment="1">
      <alignment horizontal="center"/>
    </xf>
    <xf numFmtId="3" fontId="10" fillId="4" borderId="3" xfId="6" applyNumberFormat="1" applyFont="1" applyFill="1" applyBorder="1" applyAlignment="1">
      <alignment horizontal="right" vertical="top"/>
    </xf>
    <xf numFmtId="0" fontId="5" fillId="0" borderId="0" xfId="0" applyFont="1" applyAlignment="1">
      <alignment horizontal="left"/>
    </xf>
    <xf numFmtId="165" fontId="0" fillId="0" borderId="0" xfId="0" applyNumberFormat="1"/>
    <xf numFmtId="165" fontId="3" fillId="0" borderId="0" xfId="0" applyNumberFormat="1" applyFont="1"/>
    <xf numFmtId="3" fontId="6" fillId="2" borderId="3" xfId="1" applyNumberFormat="1" applyFont="1" applyFill="1" applyBorder="1"/>
    <xf numFmtId="3" fontId="5" fillId="2" borderId="3" xfId="1" applyNumberFormat="1" applyFont="1" applyFill="1" applyBorder="1" applyAlignment="1">
      <alignment wrapText="1"/>
    </xf>
    <xf numFmtId="3" fontId="5" fillId="2" borderId="3" xfId="1" applyNumberFormat="1" applyFont="1" applyFill="1" applyBorder="1" applyAlignment="1">
      <alignment horizontal="right" wrapText="1"/>
    </xf>
    <xf numFmtId="3" fontId="5" fillId="2" borderId="3" xfId="1" applyNumberFormat="1" applyFont="1" applyFill="1" applyBorder="1"/>
    <xf numFmtId="3" fontId="5" fillId="2" borderId="5" xfId="0" applyNumberFormat="1" applyFont="1" applyFill="1" applyBorder="1"/>
    <xf numFmtId="3" fontId="5" fillId="0" borderId="15" xfId="0" applyNumberFormat="1" applyFont="1" applyBorder="1"/>
    <xf numFmtId="167" fontId="0" fillId="0" borderId="0" xfId="0" applyNumberFormat="1"/>
    <xf numFmtId="9" fontId="5" fillId="0" borderId="0" xfId="1" applyFont="1"/>
    <xf numFmtId="0" fontId="3" fillId="0" borderId="0" xfId="0" applyFont="1" applyAlignment="1">
      <alignment horizontal="left" wrapText="1"/>
    </xf>
    <xf numFmtId="0" fontId="3" fillId="0" borderId="0" xfId="0" applyFont="1" applyAlignment="1">
      <alignment horizontal="left"/>
    </xf>
    <xf numFmtId="0" fontId="5" fillId="0" borderId="3" xfId="0" applyFont="1" applyBorder="1" applyAlignment="1"/>
    <xf numFmtId="164" fontId="5" fillId="0" borderId="3" xfId="1" applyNumberFormat="1" applyFont="1" applyBorder="1" applyAlignment="1">
      <alignment horizontal="right"/>
    </xf>
    <xf numFmtId="0" fontId="6" fillId="0" borderId="3" xfId="0" applyFont="1" applyBorder="1" applyAlignment="1">
      <alignment horizontal="right"/>
    </xf>
    <xf numFmtId="0" fontId="21" fillId="0" borderId="0" xfId="0" applyFont="1"/>
    <xf numFmtId="0" fontId="15" fillId="0" borderId="0" xfId="0" applyFont="1"/>
    <xf numFmtId="0" fontId="22" fillId="0" borderId="0" xfId="0" applyFont="1"/>
    <xf numFmtId="0" fontId="23" fillId="0" borderId="0" xfId="8" applyFont="1"/>
    <xf numFmtId="0" fontId="6" fillId="0" borderId="0" xfId="0" applyFont="1" applyAlignment="1">
      <alignment horizontal="left"/>
    </xf>
    <xf numFmtId="0" fontId="6" fillId="0" borderId="20" xfId="0" applyFont="1" applyBorder="1" applyAlignment="1">
      <alignment horizontal="center" vertical="center"/>
    </xf>
    <xf numFmtId="0" fontId="6" fillId="0" borderId="17" xfId="0" applyFont="1" applyBorder="1" applyAlignment="1">
      <alignment horizontal="left" vertical="center"/>
    </xf>
    <xf numFmtId="0" fontId="5" fillId="0" borderId="3" xfId="0" applyFont="1" applyBorder="1" applyAlignment="1">
      <alignment horizontal="left" vertical="center"/>
    </xf>
    <xf numFmtId="3" fontId="5" fillId="0" borderId="3" xfId="0" applyNumberFormat="1" applyFont="1" applyBorder="1" applyAlignment="1">
      <alignment horizontal="right" vertical="center"/>
    </xf>
    <xf numFmtId="0" fontId="5" fillId="0" borderId="11" xfId="0" applyFont="1" applyBorder="1" applyAlignment="1">
      <alignment horizontal="left"/>
    </xf>
    <xf numFmtId="3" fontId="5" fillId="0" borderId="11" xfId="0" applyNumberFormat="1" applyFont="1" applyBorder="1"/>
    <xf numFmtId="3" fontId="5" fillId="0" borderId="23" xfId="0" applyNumberFormat="1" applyFont="1" applyBorder="1"/>
    <xf numFmtId="3" fontId="5" fillId="0" borderId="24" xfId="0" applyNumberFormat="1" applyFont="1" applyBorder="1"/>
    <xf numFmtId="3" fontId="5" fillId="0" borderId="25" xfId="0" applyNumberFormat="1" applyFont="1" applyBorder="1"/>
    <xf numFmtId="0" fontId="6" fillId="2" borderId="2" xfId="0" applyFont="1" applyFill="1" applyBorder="1" applyAlignment="1">
      <alignment horizontal="left"/>
    </xf>
    <xf numFmtId="0" fontId="6" fillId="2" borderId="3" xfId="0" applyFont="1" applyFill="1" applyBorder="1" applyAlignment="1">
      <alignment horizontal="left"/>
    </xf>
    <xf numFmtId="0" fontId="5" fillId="0" borderId="23" xfId="0" applyFont="1" applyBorder="1"/>
    <xf numFmtId="164" fontId="5" fillId="0" borderId="23" xfId="1" applyNumberFormat="1" applyFont="1" applyBorder="1"/>
    <xf numFmtId="3" fontId="4" fillId="0" borderId="23" xfId="0" applyNumberFormat="1" applyFont="1" applyBorder="1"/>
    <xf numFmtId="164" fontId="4" fillId="0" borderId="23" xfId="1" applyNumberFormat="1" applyFont="1" applyBorder="1"/>
    <xf numFmtId="0" fontId="5" fillId="0" borderId="24" xfId="0" applyFont="1" applyBorder="1"/>
    <xf numFmtId="164" fontId="5" fillId="0" borderId="24" xfId="1" applyNumberFormat="1" applyFont="1" applyBorder="1"/>
    <xf numFmtId="3" fontId="4" fillId="0" borderId="24" xfId="0" applyNumberFormat="1" applyFont="1" applyBorder="1"/>
    <xf numFmtId="164" fontId="4" fillId="0" borderId="24" xfId="1" applyNumberFormat="1" applyFont="1" applyBorder="1"/>
    <xf numFmtId="0" fontId="5" fillId="0" borderId="25" xfId="0" applyFont="1" applyBorder="1"/>
    <xf numFmtId="164" fontId="5" fillId="0" borderId="25" xfId="1" applyNumberFormat="1" applyFont="1" applyBorder="1"/>
    <xf numFmtId="3" fontId="4" fillId="0" borderId="25" xfId="0" applyNumberFormat="1" applyFont="1" applyBorder="1"/>
    <xf numFmtId="164" fontId="4" fillId="0" borderId="25" xfId="1" applyNumberFormat="1" applyFont="1" applyBorder="1"/>
    <xf numFmtId="0" fontId="4" fillId="0" borderId="24" xfId="0" applyFont="1" applyBorder="1" applyAlignment="1">
      <alignment horizontal="left" wrapText="1" indent="1"/>
    </xf>
    <xf numFmtId="164" fontId="5" fillId="0" borderId="27" xfId="1" applyNumberFormat="1" applyFont="1" applyBorder="1"/>
    <xf numFmtId="164" fontId="5" fillId="0" borderId="28" xfId="1" applyNumberFormat="1" applyFont="1" applyBorder="1"/>
    <xf numFmtId="164" fontId="5" fillId="0" borderId="29" xfId="1" applyNumberFormat="1" applyFont="1" applyBorder="1"/>
    <xf numFmtId="164" fontId="6" fillId="2" borderId="31" xfId="1" applyNumberFormat="1" applyFont="1" applyFill="1" applyBorder="1"/>
    <xf numFmtId="164" fontId="6" fillId="2" borderId="30" xfId="1" applyNumberFormat="1" applyFont="1" applyFill="1" applyBorder="1"/>
    <xf numFmtId="164" fontId="6" fillId="2" borderId="32" xfId="1" applyNumberFormat="1" applyFont="1" applyFill="1" applyBorder="1"/>
    <xf numFmtId="164" fontId="6" fillId="2" borderId="33" xfId="1" applyNumberFormat="1" applyFont="1" applyFill="1" applyBorder="1"/>
    <xf numFmtId="3" fontId="5" fillId="0" borderId="35" xfId="0" applyNumberFormat="1" applyFont="1" applyBorder="1"/>
    <xf numFmtId="3" fontId="5" fillId="0" borderId="34" xfId="0" applyNumberFormat="1" applyFont="1" applyBorder="1"/>
    <xf numFmtId="3" fontId="5" fillId="0" borderId="36" xfId="0" applyNumberFormat="1" applyFont="1" applyBorder="1"/>
    <xf numFmtId="3" fontId="5" fillId="0" borderId="37" xfId="0" applyNumberFormat="1" applyFont="1" applyBorder="1"/>
    <xf numFmtId="0" fontId="5" fillId="2" borderId="3" xfId="0" applyFont="1" applyFill="1" applyBorder="1" applyAlignment="1">
      <alignment wrapText="1"/>
    </xf>
    <xf numFmtId="3" fontId="5" fillId="2" borderId="1" xfId="0" applyNumberFormat="1" applyFont="1" applyFill="1" applyBorder="1"/>
    <xf numFmtId="3" fontId="5" fillId="2" borderId="2" xfId="0" applyNumberFormat="1" applyFont="1" applyFill="1" applyBorder="1"/>
    <xf numFmtId="0" fontId="4" fillId="0" borderId="30" xfId="0" applyFont="1" applyBorder="1" applyAlignment="1">
      <alignment horizontal="left" wrapText="1" indent="1"/>
    </xf>
    <xf numFmtId="164" fontId="5" fillId="0" borderId="31" xfId="1" applyNumberFormat="1" applyFont="1" applyBorder="1"/>
    <xf numFmtId="164" fontId="5" fillId="0" borderId="30" xfId="1" applyNumberFormat="1" applyFont="1" applyBorder="1"/>
    <xf numFmtId="164" fontId="5" fillId="0" borderId="32" xfId="1" applyNumberFormat="1" applyFont="1" applyBorder="1"/>
    <xf numFmtId="164" fontId="5" fillId="0" borderId="33" xfId="1" applyNumberFormat="1" applyFont="1" applyBorder="1"/>
    <xf numFmtId="3" fontId="15" fillId="7" borderId="15" xfId="0" applyNumberFormat="1" applyFont="1" applyFill="1" applyBorder="1"/>
    <xf numFmtId="3" fontId="6" fillId="2" borderId="12" xfId="0" applyNumberFormat="1" applyFont="1" applyFill="1" applyBorder="1"/>
    <xf numFmtId="3" fontId="6" fillId="2" borderId="0" xfId="0" applyNumberFormat="1" applyFont="1" applyFill="1" applyBorder="1"/>
    <xf numFmtId="3" fontId="15" fillId="7" borderId="0" xfId="0" applyNumberFormat="1" applyFont="1" applyFill="1" applyBorder="1"/>
    <xf numFmtId="3" fontId="15" fillId="7" borderId="4" xfId="0" applyNumberFormat="1" applyFont="1" applyFill="1" applyBorder="1"/>
    <xf numFmtId="164" fontId="15" fillId="7" borderId="1" xfId="1" applyNumberFormat="1" applyFont="1" applyFill="1" applyBorder="1"/>
    <xf numFmtId="164" fontId="15" fillId="7" borderId="3" xfId="1" applyNumberFormat="1" applyFont="1" applyFill="1" applyBorder="1"/>
    <xf numFmtId="164" fontId="15" fillId="7" borderId="5" xfId="1" applyNumberFormat="1" applyFont="1" applyFill="1" applyBorder="1"/>
    <xf numFmtId="164" fontId="15" fillId="7" borderId="2" xfId="1" applyNumberFormat="1" applyFont="1" applyFill="1" applyBorder="1"/>
    <xf numFmtId="0" fontId="4" fillId="0" borderId="34" xfId="0" applyFont="1" applyBorder="1" applyAlignment="1">
      <alignment horizontal="left" wrapText="1" indent="1"/>
    </xf>
    <xf numFmtId="0" fontId="5" fillId="0" borderId="12" xfId="0" applyFont="1" applyBorder="1" applyAlignment="1">
      <alignment wrapText="1"/>
    </xf>
    <xf numFmtId="3" fontId="5" fillId="0" borderId="0" xfId="0" applyNumberFormat="1" applyFont="1" applyBorder="1"/>
    <xf numFmtId="3" fontId="5" fillId="0" borderId="4" xfId="0" applyNumberFormat="1" applyFont="1" applyBorder="1"/>
    <xf numFmtId="0" fontId="6" fillId="2" borderId="12" xfId="0" applyFont="1" applyFill="1" applyBorder="1" applyAlignment="1">
      <alignment wrapText="1"/>
    </xf>
    <xf numFmtId="164" fontId="6" fillId="2" borderId="15" xfId="1" applyNumberFormat="1" applyFont="1" applyFill="1" applyBorder="1"/>
    <xf numFmtId="164" fontId="6" fillId="2" borderId="12" xfId="1" applyNumberFormat="1" applyFont="1" applyFill="1" applyBorder="1"/>
    <xf numFmtId="164" fontId="6" fillId="2" borderId="0" xfId="1" applyNumberFormat="1" applyFont="1" applyFill="1" applyBorder="1"/>
    <xf numFmtId="164" fontId="6" fillId="2" borderId="4" xfId="1" applyNumberFormat="1" applyFont="1" applyFill="1" applyBorder="1"/>
    <xf numFmtId="164" fontId="5" fillId="0" borderId="1" xfId="1" applyNumberFormat="1" applyFont="1" applyBorder="1"/>
    <xf numFmtId="164" fontId="5" fillId="0" borderId="5" xfId="1" applyNumberFormat="1" applyFont="1" applyBorder="1"/>
    <xf numFmtId="164" fontId="5" fillId="0" borderId="2" xfId="1" applyNumberFormat="1" applyFont="1" applyBorder="1"/>
    <xf numFmtId="0" fontId="5" fillId="0" borderId="10" xfId="0" applyFont="1" applyBorder="1" applyAlignment="1">
      <alignment wrapText="1"/>
    </xf>
    <xf numFmtId="3" fontId="5" fillId="0" borderId="26" xfId="0" applyNumberFormat="1" applyFont="1" applyBorder="1"/>
    <xf numFmtId="3" fontId="5" fillId="0" borderId="10" xfId="0" applyNumberFormat="1" applyFont="1" applyBorder="1"/>
    <xf numFmtId="3" fontId="5" fillId="0" borderId="21" xfId="0" applyNumberFormat="1" applyFont="1" applyBorder="1"/>
    <xf numFmtId="3" fontId="5" fillId="0" borderId="22" xfId="0" applyNumberFormat="1" applyFont="1" applyBorder="1"/>
    <xf numFmtId="0" fontId="7" fillId="2" borderId="30" xfId="0" applyFont="1" applyFill="1" applyBorder="1" applyAlignment="1">
      <alignment horizontal="left" indent="1"/>
    </xf>
    <xf numFmtId="164" fontId="6" fillId="2" borderId="1" xfId="1" applyNumberFormat="1" applyFont="1" applyFill="1" applyBorder="1"/>
    <xf numFmtId="164" fontId="6" fillId="2" borderId="5" xfId="1" applyNumberFormat="1" applyFont="1" applyFill="1" applyBorder="1"/>
    <xf numFmtId="164" fontId="6" fillId="2" borderId="2" xfId="1" applyNumberFormat="1" applyFont="1" applyFill="1" applyBorder="1"/>
    <xf numFmtId="0" fontId="4" fillId="0" borderId="34" xfId="0" applyFont="1" applyBorder="1" applyAlignment="1">
      <alignment horizontal="left" indent="1"/>
    </xf>
    <xf numFmtId="0" fontId="5" fillId="0" borderId="3" xfId="0" applyFont="1" applyFill="1" applyBorder="1" applyAlignment="1">
      <alignment wrapText="1"/>
    </xf>
    <xf numFmtId="3" fontId="5" fillId="0" borderId="1" xfId="0" applyNumberFormat="1" applyFont="1" applyFill="1" applyBorder="1"/>
    <xf numFmtId="3" fontId="5" fillId="0" borderId="5" xfId="0" applyNumberFormat="1" applyFont="1" applyFill="1" applyBorder="1"/>
    <xf numFmtId="3" fontId="5" fillId="0" borderId="2" xfId="0" applyNumberFormat="1" applyFont="1" applyFill="1" applyBorder="1"/>
    <xf numFmtId="164" fontId="5" fillId="0" borderId="23" xfId="1" applyNumberFormat="1" applyFont="1" applyBorder="1" applyAlignment="1">
      <alignment horizontal="right"/>
    </xf>
    <xf numFmtId="164" fontId="4" fillId="0" borderId="24" xfId="1" applyNumberFormat="1" applyFont="1" applyBorder="1" applyAlignment="1">
      <alignment horizontal="right"/>
    </xf>
    <xf numFmtId="164" fontId="5" fillId="0" borderId="24" xfId="1" applyNumberFormat="1" applyFont="1" applyBorder="1" applyAlignment="1">
      <alignment horizontal="right"/>
    </xf>
    <xf numFmtId="164" fontId="4" fillId="0" borderId="25" xfId="1" applyNumberFormat="1" applyFont="1" applyBorder="1" applyAlignment="1">
      <alignment horizontal="right"/>
    </xf>
    <xf numFmtId="164" fontId="4" fillId="0" borderId="23" xfId="1" applyNumberFormat="1" applyFont="1" applyBorder="1" applyAlignment="1">
      <alignment horizontal="right"/>
    </xf>
    <xf numFmtId="0" fontId="5" fillId="0" borderId="2" xfId="0" applyFont="1" applyFill="1" applyBorder="1" applyAlignment="1">
      <alignment horizontal="right"/>
    </xf>
    <xf numFmtId="0" fontId="5" fillId="0" borderId="5" xfId="0" applyFont="1" applyFill="1" applyBorder="1" applyAlignment="1">
      <alignment horizontal="right"/>
    </xf>
    <xf numFmtId="0" fontId="5" fillId="0" borderId="3" xfId="0" applyFont="1" applyFill="1" applyBorder="1" applyAlignment="1">
      <alignment horizontal="right"/>
    </xf>
    <xf numFmtId="3" fontId="6" fillId="2" borderId="3" xfId="0" applyNumberFormat="1" applyFont="1" applyFill="1" applyBorder="1" applyAlignment="1">
      <alignment horizontal="right" wrapText="1"/>
    </xf>
    <xf numFmtId="3" fontId="5" fillId="2" borderId="3" xfId="0" applyNumberFormat="1" applyFont="1" applyFill="1" applyBorder="1" applyAlignment="1">
      <alignment horizontal="right"/>
    </xf>
    <xf numFmtId="3" fontId="15" fillId="0" borderId="0" xfId="0" applyNumberFormat="1" applyFont="1" applyFill="1" applyBorder="1" applyAlignment="1">
      <alignment horizontal="right"/>
    </xf>
    <xf numFmtId="3" fontId="5" fillId="0" borderId="3" xfId="0" applyNumberFormat="1" applyFont="1" applyFill="1" applyBorder="1" applyAlignment="1">
      <alignment horizontal="right"/>
    </xf>
    <xf numFmtId="3" fontId="15" fillId="0" borderId="16" xfId="0" applyNumberFormat="1" applyFont="1" applyFill="1" applyBorder="1" applyAlignment="1">
      <alignment horizontal="right"/>
    </xf>
    <xf numFmtId="165" fontId="6" fillId="2" borderId="3" xfId="0" applyNumberFormat="1" applyFont="1" applyFill="1" applyBorder="1" applyAlignment="1">
      <alignment horizontal="right"/>
    </xf>
    <xf numFmtId="166" fontId="6" fillId="2" borderId="3" xfId="0" applyNumberFormat="1" applyFont="1" applyFill="1" applyBorder="1" applyAlignment="1">
      <alignment horizontal="right"/>
    </xf>
    <xf numFmtId="3" fontId="4" fillId="0" borderId="0" xfId="0" applyNumberFormat="1" applyFont="1" applyFill="1" applyAlignment="1">
      <alignment horizontal="right"/>
    </xf>
    <xf numFmtId="3" fontId="4" fillId="0" borderId="3" xfId="0" applyNumberFormat="1" applyFont="1" applyFill="1" applyBorder="1" applyAlignment="1">
      <alignment horizontal="right"/>
    </xf>
    <xf numFmtId="0" fontId="5" fillId="0" borderId="0" xfId="0" applyNumberFormat="1" applyFont="1" applyFill="1" applyAlignment="1">
      <alignment horizontal="right"/>
    </xf>
    <xf numFmtId="165" fontId="7" fillId="2" borderId="3" xfId="0" applyNumberFormat="1" applyFont="1" applyFill="1" applyBorder="1" applyAlignment="1">
      <alignment horizontal="right"/>
    </xf>
    <xf numFmtId="166" fontId="7" fillId="2" borderId="3" xfId="0" applyNumberFormat="1" applyFont="1" applyFill="1" applyBorder="1" applyAlignment="1">
      <alignment horizontal="right"/>
    </xf>
    <xf numFmtId="0" fontId="4" fillId="0" borderId="0" xfId="0" applyNumberFormat="1" applyFont="1" applyFill="1" applyAlignment="1">
      <alignment horizontal="right"/>
    </xf>
    <xf numFmtId="3" fontId="8" fillId="0" borderId="5" xfId="0" applyNumberFormat="1" applyFont="1" applyFill="1" applyBorder="1" applyAlignment="1">
      <alignment horizontal="right"/>
    </xf>
    <xf numFmtId="3" fontId="8" fillId="0" borderId="3" xfId="0" applyNumberFormat="1" applyFont="1" applyFill="1" applyBorder="1" applyAlignment="1">
      <alignment horizontal="right"/>
    </xf>
    <xf numFmtId="165" fontId="5" fillId="2" borderId="3" xfId="0" applyNumberFormat="1" applyFont="1" applyFill="1" applyBorder="1" applyAlignment="1">
      <alignment horizontal="right"/>
    </xf>
    <xf numFmtId="165" fontId="4" fillId="2" borderId="3" xfId="0" applyNumberFormat="1" applyFont="1" applyFill="1" applyBorder="1" applyAlignment="1">
      <alignment horizontal="right"/>
    </xf>
    <xf numFmtId="166" fontId="4" fillId="2" borderId="3" xfId="0" applyNumberFormat="1" applyFont="1" applyFill="1" applyBorder="1" applyAlignment="1">
      <alignment horizontal="right"/>
    </xf>
    <xf numFmtId="166" fontId="5" fillId="2" borderId="3" xfId="0" applyNumberFormat="1" applyFont="1" applyFill="1" applyBorder="1" applyAlignment="1">
      <alignment horizontal="right"/>
    </xf>
    <xf numFmtId="165" fontId="10" fillId="2" borderId="3" xfId="7" applyNumberFormat="1" applyFont="1" applyFill="1" applyBorder="1" applyAlignment="1">
      <alignment horizontal="right" vertical="top"/>
    </xf>
    <xf numFmtId="165" fontId="10" fillId="4" borderId="3" xfId="7" applyNumberFormat="1" applyFont="1" applyFill="1" applyBorder="1" applyAlignment="1">
      <alignment horizontal="right" vertical="top"/>
    </xf>
    <xf numFmtId="165" fontId="10" fillId="2" borderId="3" xfId="7" applyNumberFormat="1" applyFont="1" applyFill="1" applyBorder="1" applyAlignment="1">
      <alignment horizontal="right"/>
    </xf>
    <xf numFmtId="165" fontId="10" fillId="4" borderId="3" xfId="7" applyNumberFormat="1" applyFont="1" applyFill="1" applyBorder="1" applyAlignment="1">
      <alignment horizontal="right"/>
    </xf>
    <xf numFmtId="165" fontId="10" fillId="5" borderId="3" xfId="7" applyNumberFormat="1" applyFont="1" applyFill="1" applyBorder="1" applyAlignment="1">
      <alignment horizontal="right"/>
    </xf>
    <xf numFmtId="0" fontId="9" fillId="3" borderId="23" xfId="6" applyFont="1" applyFill="1" applyBorder="1" applyAlignment="1">
      <alignment horizontal="left" vertical="top"/>
    </xf>
    <xf numFmtId="165" fontId="9" fillId="0" borderId="23" xfId="7" applyNumberFormat="1" applyFont="1" applyFill="1" applyBorder="1" applyAlignment="1">
      <alignment horizontal="right" vertical="top"/>
    </xf>
    <xf numFmtId="3" fontId="9" fillId="0" borderId="23" xfId="6" applyNumberFormat="1" applyFont="1" applyFill="1" applyBorder="1" applyAlignment="1">
      <alignment vertical="top"/>
    </xf>
    <xf numFmtId="164" fontId="9" fillId="0" borderId="23" xfId="7" applyNumberFormat="1" applyFont="1" applyFill="1" applyBorder="1" applyAlignment="1">
      <alignment vertical="top"/>
    </xf>
    <xf numFmtId="165" fontId="9" fillId="0" borderId="23" xfId="7" applyNumberFormat="1" applyFont="1" applyFill="1" applyBorder="1" applyAlignment="1">
      <alignment horizontal="right"/>
    </xf>
    <xf numFmtId="0" fontId="9" fillId="3" borderId="24" xfId="6" applyFont="1" applyFill="1" applyBorder="1" applyAlignment="1">
      <alignment horizontal="left" vertical="top"/>
    </xf>
    <xf numFmtId="165" fontId="9" fillId="0" borderId="24" xfId="7" applyNumberFormat="1" applyFont="1" applyFill="1" applyBorder="1" applyAlignment="1">
      <alignment horizontal="right" vertical="top"/>
    </xf>
    <xf numFmtId="3" fontId="9" fillId="0" borderId="24" xfId="6" applyNumberFormat="1" applyFont="1" applyFill="1" applyBorder="1" applyAlignment="1">
      <alignment vertical="top"/>
    </xf>
    <xf numFmtId="164" fontId="9" fillId="0" borderId="24" xfId="7" applyNumberFormat="1" applyFont="1" applyFill="1" applyBorder="1" applyAlignment="1">
      <alignment vertical="top"/>
    </xf>
    <xf numFmtId="165" fontId="9" fillId="0" borderId="24" xfId="7" applyNumberFormat="1" applyFont="1" applyFill="1" applyBorder="1" applyAlignment="1">
      <alignment horizontal="right"/>
    </xf>
    <xf numFmtId="0" fontId="9" fillId="3" borderId="25" xfId="6" applyFont="1" applyFill="1" applyBorder="1" applyAlignment="1">
      <alignment horizontal="left" vertical="top"/>
    </xf>
    <xf numFmtId="165" fontId="9" fillId="0" borderId="25" xfId="7" applyNumberFormat="1" applyFont="1" applyFill="1" applyBorder="1" applyAlignment="1">
      <alignment horizontal="right" vertical="top"/>
    </xf>
    <xf numFmtId="3" fontId="9" fillId="0" borderId="25" xfId="6" applyNumberFormat="1" applyFont="1" applyFill="1" applyBorder="1" applyAlignment="1">
      <alignment vertical="top"/>
    </xf>
    <xf numFmtId="164" fontId="9" fillId="0" borderId="25" xfId="7" applyNumberFormat="1" applyFont="1" applyFill="1" applyBorder="1" applyAlignment="1">
      <alignment vertical="top"/>
    </xf>
    <xf numFmtId="165" fontId="9" fillId="0" borderId="25" xfId="7" applyNumberFormat="1" applyFont="1" applyFill="1" applyBorder="1" applyAlignment="1">
      <alignment horizontal="right"/>
    </xf>
    <xf numFmtId="164" fontId="10" fillId="4" borderId="3" xfId="1" applyNumberFormat="1" applyFont="1" applyFill="1" applyBorder="1" applyAlignment="1">
      <alignment horizontal="right" vertical="top"/>
    </xf>
    <xf numFmtId="3" fontId="10" fillId="4" borderId="3" xfId="7" applyNumberFormat="1" applyFont="1" applyFill="1" applyBorder="1" applyAlignment="1">
      <alignment horizontal="right" vertical="top"/>
    </xf>
    <xf numFmtId="3" fontId="6" fillId="2" borderId="3" xfId="0" applyNumberFormat="1" applyFont="1" applyFill="1" applyBorder="1" applyAlignment="1">
      <alignment horizontal="right"/>
    </xf>
    <xf numFmtId="164" fontId="6" fillId="2" borderId="3" xfId="0" applyNumberFormat="1" applyFont="1" applyFill="1" applyBorder="1" applyAlignment="1">
      <alignment horizontal="right"/>
    </xf>
    <xf numFmtId="3" fontId="5" fillId="0" borderId="3" xfId="0" applyNumberFormat="1" applyFont="1" applyBorder="1" applyAlignment="1">
      <alignment horizontal="right"/>
    </xf>
    <xf numFmtId="3" fontId="15" fillId="2" borderId="3" xfId="0" applyNumberFormat="1" applyFont="1" applyFill="1" applyBorder="1" applyAlignment="1">
      <alignment horizontal="right"/>
    </xf>
    <xf numFmtId="165" fontId="6" fillId="5" borderId="3" xfId="0" applyNumberFormat="1" applyFont="1" applyFill="1" applyBorder="1" applyAlignment="1">
      <alignment horizontal="right"/>
    </xf>
    <xf numFmtId="3" fontId="15" fillId="5" borderId="3" xfId="0" applyNumberFormat="1" applyFont="1" applyFill="1" applyBorder="1" applyAlignment="1">
      <alignment horizontal="right"/>
    </xf>
    <xf numFmtId="164" fontId="6" fillId="5" borderId="3" xfId="0" applyNumberFormat="1" applyFont="1" applyFill="1" applyBorder="1" applyAlignment="1">
      <alignment horizontal="right"/>
    </xf>
    <xf numFmtId="165" fontId="5" fillId="2" borderId="3" xfId="0" quotePrefix="1" applyNumberFormat="1" applyFont="1" applyFill="1" applyBorder="1" applyAlignment="1">
      <alignment horizontal="right"/>
    </xf>
    <xf numFmtId="3" fontId="15" fillId="6" borderId="3" xfId="0" applyNumberFormat="1" applyFont="1" applyFill="1" applyBorder="1" applyAlignment="1">
      <alignment horizontal="right"/>
    </xf>
    <xf numFmtId="0" fontId="9" fillId="0" borderId="23" xfId="6" applyFont="1" applyFill="1" applyBorder="1" applyAlignment="1">
      <alignment horizontal="left" vertical="center"/>
    </xf>
    <xf numFmtId="165" fontId="5" fillId="0" borderId="23" xfId="0" applyNumberFormat="1" applyFont="1" applyBorder="1" applyAlignment="1">
      <alignment horizontal="right"/>
    </xf>
    <xf numFmtId="3" fontId="5" fillId="0" borderId="23" xfId="0" applyNumberFormat="1" applyFont="1" applyBorder="1" applyAlignment="1">
      <alignment horizontal="right"/>
    </xf>
    <xf numFmtId="164" fontId="5" fillId="0" borderId="23" xfId="0" applyNumberFormat="1" applyFont="1" applyBorder="1" applyAlignment="1">
      <alignment horizontal="right"/>
    </xf>
    <xf numFmtId="0" fontId="9" fillId="0" borderId="24" xfId="6" applyFont="1" applyFill="1" applyBorder="1" applyAlignment="1">
      <alignment horizontal="left" vertical="center"/>
    </xf>
    <xf numFmtId="165" fontId="5" fillId="0" borderId="24" xfId="0" applyNumberFormat="1" applyFont="1" applyBorder="1" applyAlignment="1">
      <alignment horizontal="right"/>
    </xf>
    <xf numFmtId="3" fontId="5" fillId="0" borderId="24" xfId="0" applyNumberFormat="1" applyFont="1" applyBorder="1" applyAlignment="1">
      <alignment horizontal="right"/>
    </xf>
    <xf numFmtId="164" fontId="5" fillId="0" borderId="24" xfId="0" applyNumberFormat="1" applyFont="1" applyBorder="1" applyAlignment="1">
      <alignment horizontal="right"/>
    </xf>
    <xf numFmtId="0" fontId="9" fillId="0" borderId="25" xfId="6" applyFont="1" applyFill="1" applyBorder="1" applyAlignment="1">
      <alignment horizontal="left" vertical="center"/>
    </xf>
    <xf numFmtId="165" fontId="5" fillId="0" borderId="25" xfId="0" applyNumberFormat="1" applyFont="1" applyBorder="1" applyAlignment="1">
      <alignment horizontal="right"/>
    </xf>
    <xf numFmtId="3" fontId="5" fillId="0" borderId="25" xfId="0" applyNumberFormat="1" applyFont="1" applyBorder="1" applyAlignment="1">
      <alignment horizontal="right"/>
    </xf>
    <xf numFmtId="164" fontId="5" fillId="0" borderId="25" xfId="0" applyNumberFormat="1" applyFont="1" applyBorder="1" applyAlignment="1">
      <alignment horizontal="right"/>
    </xf>
    <xf numFmtId="165" fontId="5" fillId="0" borderId="23" xfId="0" quotePrefix="1" applyNumberFormat="1" applyFont="1" applyBorder="1" applyAlignment="1">
      <alignment horizontal="right"/>
    </xf>
    <xf numFmtId="165" fontId="5" fillId="0" borderId="25" xfId="0" quotePrefix="1" applyNumberFormat="1" applyFont="1" applyBorder="1" applyAlignment="1">
      <alignment horizontal="right"/>
    </xf>
    <xf numFmtId="164" fontId="10" fillId="4" borderId="3" xfId="7" applyNumberFormat="1" applyFont="1" applyFill="1" applyBorder="1" applyAlignment="1">
      <alignment horizontal="right" vertical="top"/>
    </xf>
    <xf numFmtId="0" fontId="6" fillId="4" borderId="3" xfId="3" applyFont="1" applyFill="1" applyBorder="1" applyAlignment="1">
      <alignment wrapText="1"/>
    </xf>
    <xf numFmtId="3" fontId="5" fillId="0" borderId="3" xfId="3" applyNumberFormat="1" applyFont="1" applyFill="1" applyBorder="1" applyAlignment="1">
      <alignment horizontal="right" vertical="center"/>
    </xf>
    <xf numFmtId="164" fontId="5" fillId="0" borderId="3" xfId="5" quotePrefix="1" applyNumberFormat="1" applyFont="1" applyFill="1" applyBorder="1" applyAlignment="1">
      <alignment horizontal="right" vertical="center"/>
    </xf>
    <xf numFmtId="3" fontId="6" fillId="0" borderId="3" xfId="3" applyNumberFormat="1" applyFont="1" applyFill="1" applyBorder="1" applyAlignment="1">
      <alignment horizontal="right" vertical="center"/>
    </xf>
    <xf numFmtId="164" fontId="6" fillId="0" borderId="3" xfId="5" applyNumberFormat="1" applyFont="1" applyFill="1" applyBorder="1" applyAlignment="1">
      <alignment horizontal="right" vertical="center"/>
    </xf>
    <xf numFmtId="3" fontId="5" fillId="0" borderId="3" xfId="3" applyNumberFormat="1" applyFont="1" applyFill="1" applyBorder="1" applyAlignment="1">
      <alignment horizontal="right" vertical="center" wrapText="1"/>
    </xf>
    <xf numFmtId="164" fontId="5" fillId="0" borderId="3" xfId="5" quotePrefix="1" applyNumberFormat="1" applyFont="1" applyFill="1" applyBorder="1" applyAlignment="1">
      <alignment horizontal="right" vertical="center" wrapText="1"/>
    </xf>
    <xf numFmtId="164" fontId="5" fillId="0" borderId="3" xfId="5" applyNumberFormat="1" applyFont="1" applyFill="1" applyBorder="1" applyAlignment="1">
      <alignment horizontal="right" vertical="center"/>
    </xf>
    <xf numFmtId="164" fontId="6" fillId="0" borderId="3" xfId="5" quotePrefix="1" applyNumberFormat="1" applyFont="1" applyFill="1" applyBorder="1" applyAlignment="1">
      <alignment horizontal="right" vertical="center"/>
    </xf>
    <xf numFmtId="3" fontId="6" fillId="2" borderId="3" xfId="3" applyNumberFormat="1" applyFont="1" applyFill="1" applyBorder="1" applyAlignment="1">
      <alignment horizontal="right" vertical="center"/>
    </xf>
    <xf numFmtId="164" fontId="6" fillId="2" borderId="3" xfId="5" applyNumberFormat="1" applyFont="1" applyFill="1" applyBorder="1" applyAlignment="1">
      <alignment horizontal="right" vertical="center"/>
    </xf>
    <xf numFmtId="3" fontId="6" fillId="4" borderId="3" xfId="3" applyNumberFormat="1" applyFont="1" applyFill="1" applyBorder="1" applyAlignment="1">
      <alignment horizontal="right"/>
    </xf>
    <xf numFmtId="164" fontId="6" fillId="4" borderId="3" xfId="1" applyNumberFormat="1" applyFont="1" applyFill="1" applyBorder="1" applyAlignment="1">
      <alignment horizontal="right"/>
    </xf>
    <xf numFmtId="3" fontId="6" fillId="0" borderId="3" xfId="5" applyNumberFormat="1" applyFont="1" applyFill="1" applyBorder="1" applyAlignment="1">
      <alignment horizontal="right" vertical="center"/>
    </xf>
    <xf numFmtId="3" fontId="5" fillId="0" borderId="5" xfId="0" applyNumberFormat="1" applyFont="1" applyBorder="1" applyAlignment="1">
      <alignment horizontal="right"/>
    </xf>
    <xf numFmtId="3" fontId="5" fillId="0" borderId="2" xfId="0" applyNumberFormat="1" applyFont="1" applyBorder="1" applyAlignment="1">
      <alignment horizontal="right"/>
    </xf>
    <xf numFmtId="3" fontId="6" fillId="4" borderId="3" xfId="3" applyNumberFormat="1" applyFont="1" applyFill="1" applyBorder="1" applyAlignment="1">
      <alignment horizontal="right" vertical="center"/>
    </xf>
    <xf numFmtId="164" fontId="6" fillId="4" borderId="3" xfId="1" applyNumberFormat="1" applyFont="1" applyFill="1" applyBorder="1" applyAlignment="1">
      <alignment horizontal="right" vertical="center"/>
    </xf>
    <xf numFmtId="0" fontId="5" fillId="0" borderId="3" xfId="0" applyFont="1" applyBorder="1" applyAlignment="1">
      <alignment horizontal="left"/>
    </xf>
    <xf numFmtId="0" fontId="5" fillId="0" borderId="23" xfId="4" applyFont="1" applyFill="1" applyBorder="1"/>
    <xf numFmtId="3" fontId="5" fillId="0" borderId="23" xfId="3" applyNumberFormat="1" applyFont="1" applyFill="1" applyBorder="1" applyAlignment="1">
      <alignment horizontal="right" vertical="center"/>
    </xf>
    <xf numFmtId="164" fontId="5" fillId="0" borderId="23" xfId="5" quotePrefix="1" applyNumberFormat="1" applyFont="1" applyFill="1" applyBorder="1" applyAlignment="1">
      <alignment horizontal="right" vertical="center"/>
    </xf>
    <xf numFmtId="0" fontId="5" fillId="0" borderId="25" xfId="4" applyFont="1" applyFill="1" applyBorder="1"/>
    <xf numFmtId="3" fontId="5" fillId="0" borderId="25" xfId="3" applyNumberFormat="1" applyFont="1" applyFill="1" applyBorder="1" applyAlignment="1">
      <alignment horizontal="right" vertical="center"/>
    </xf>
    <xf numFmtId="164" fontId="5" fillId="0" borderId="25" xfId="5" quotePrefix="1" applyNumberFormat="1" applyFont="1" applyFill="1" applyBorder="1" applyAlignment="1">
      <alignment horizontal="right" vertical="center"/>
    </xf>
    <xf numFmtId="0" fontId="5" fillId="0" borderId="24" xfId="4" applyFont="1" applyFill="1" applyBorder="1"/>
    <xf numFmtId="3" fontId="5" fillId="0" borderId="24" xfId="3" applyNumberFormat="1" applyFont="1" applyFill="1" applyBorder="1" applyAlignment="1">
      <alignment horizontal="right" vertical="center"/>
    </xf>
    <xf numFmtId="164" fontId="5" fillId="0" borderId="24" xfId="5" quotePrefix="1" applyNumberFormat="1" applyFont="1" applyFill="1" applyBorder="1" applyAlignment="1">
      <alignment horizontal="right" vertical="center"/>
    </xf>
    <xf numFmtId="164" fontId="5" fillId="0" borderId="23" xfId="5" applyNumberFormat="1" applyFont="1" applyFill="1" applyBorder="1" applyAlignment="1">
      <alignment horizontal="right" vertical="center"/>
    </xf>
    <xf numFmtId="164" fontId="5" fillId="0" borderId="24" xfId="5" applyNumberFormat="1" applyFont="1" applyFill="1" applyBorder="1" applyAlignment="1">
      <alignment horizontal="right" vertical="center"/>
    </xf>
    <xf numFmtId="0" fontId="5" fillId="0" borderId="23" xfId="3" applyFont="1" applyBorder="1"/>
    <xf numFmtId="0" fontId="0" fillId="0" borderId="28" xfId="0" applyFont="1" applyBorder="1" applyAlignment="1">
      <alignment horizontal="right"/>
    </xf>
    <xf numFmtId="0" fontId="0" fillId="0" borderId="24" xfId="0" applyFont="1" applyBorder="1" applyAlignment="1">
      <alignment horizontal="right"/>
    </xf>
    <xf numFmtId="0" fontId="24" fillId="0" borderId="0" xfId="8" applyFont="1"/>
    <xf numFmtId="0" fontId="24" fillId="0" borderId="0" xfId="8" applyFont="1" applyAlignment="1">
      <alignment horizontal="left"/>
    </xf>
    <xf numFmtId="0" fontId="24" fillId="0" borderId="0" xfId="8" applyFont="1" applyFill="1" applyBorder="1" applyAlignment="1">
      <alignment horizontal="left"/>
    </xf>
    <xf numFmtId="0" fontId="24" fillId="0" borderId="0" xfId="8" applyFont="1" applyAlignment="1"/>
    <xf numFmtId="0" fontId="23" fillId="0" borderId="0" xfId="8" applyFont="1" applyAlignment="1"/>
    <xf numFmtId="0" fontId="24" fillId="0" borderId="0" xfId="8" applyFont="1" applyFill="1" applyBorder="1" applyAlignment="1"/>
    <xf numFmtId="0" fontId="23" fillId="0" borderId="0" xfId="8" applyFont="1" applyFill="1" applyBorder="1" applyAlignment="1"/>
    <xf numFmtId="0" fontId="25" fillId="0" borderId="0" xfId="0" applyFont="1"/>
    <xf numFmtId="0" fontId="5" fillId="0" borderId="23" xfId="0" applyFont="1" applyBorder="1" applyAlignment="1">
      <alignment horizontal="left"/>
    </xf>
    <xf numFmtId="0" fontId="4" fillId="0" borderId="24" xfId="0" applyFont="1" applyBorder="1" applyAlignment="1">
      <alignment horizontal="left"/>
    </xf>
    <xf numFmtId="0" fontId="5" fillId="0" borderId="24" xfId="0" applyFont="1" applyBorder="1" applyAlignment="1">
      <alignment horizontal="left"/>
    </xf>
    <xf numFmtId="0" fontId="4" fillId="0" borderId="25" xfId="0" applyFont="1" applyBorder="1" applyAlignment="1">
      <alignment horizontal="left"/>
    </xf>
    <xf numFmtId="0" fontId="4" fillId="0" borderId="23" xfId="0" applyFont="1" applyBorder="1" applyAlignment="1">
      <alignment horizontal="left"/>
    </xf>
    <xf numFmtId="0" fontId="4" fillId="0" borderId="23" xfId="0" applyFont="1" applyFill="1" applyBorder="1" applyAlignment="1">
      <alignment horizontal="left"/>
    </xf>
    <xf numFmtId="0" fontId="4" fillId="0" borderId="25" xfId="0" applyFont="1" applyFill="1" applyBorder="1" applyAlignment="1">
      <alignment horizontal="left"/>
    </xf>
    <xf numFmtId="0" fontId="5" fillId="0" borderId="25" xfId="0" applyFont="1" applyBorder="1" applyAlignment="1">
      <alignment horizontal="left"/>
    </xf>
    <xf numFmtId="0" fontId="5" fillId="0" borderId="0" xfId="0" applyFont="1" applyAlignment="1">
      <alignment vertical="top" wrapText="1"/>
    </xf>
    <xf numFmtId="0" fontId="4" fillId="0" borderId="0" xfId="0" applyFont="1" applyBorder="1"/>
    <xf numFmtId="0" fontId="10" fillId="4" borderId="3" xfId="6" applyFont="1" applyFill="1" applyBorder="1" applyAlignment="1">
      <alignment horizontal="left" vertical="center"/>
    </xf>
    <xf numFmtId="0" fontId="5" fillId="0" borderId="0" xfId="0" applyFont="1" applyBorder="1" applyAlignment="1">
      <alignment vertical="center" wrapText="1"/>
    </xf>
    <xf numFmtId="0" fontId="5" fillId="0" borderId="3" xfId="0" applyFont="1" applyBorder="1" applyAlignment="1">
      <alignment horizontal="center" vertical="center" wrapText="1"/>
    </xf>
    <xf numFmtId="0" fontId="4" fillId="0" borderId="19" xfId="0" applyFont="1" applyBorder="1" applyAlignment="1">
      <alignment horizontal="left"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center" wrapText="1"/>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0" fillId="0" borderId="11" xfId="0"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0" fillId="0" borderId="12" xfId="0" applyBorder="1" applyAlignment="1"/>
    <xf numFmtId="0" fontId="0" fillId="0" borderId="11" xfId="0" applyBorder="1" applyAlignment="1"/>
    <xf numFmtId="0" fontId="5" fillId="0" borderId="0" xfId="0" applyFont="1" applyAlignment="1">
      <alignment horizontal="left" vertical="top" wrapText="1"/>
    </xf>
    <xf numFmtId="0" fontId="4" fillId="0" borderId="21" xfId="0" applyFont="1" applyBorder="1" applyAlignment="1">
      <alignment horizontal="left" vertical="top"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3"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Fill="1" applyBorder="1"/>
    <xf numFmtId="0" fontId="4" fillId="0" borderId="0" xfId="0" applyFont="1" applyBorder="1" applyAlignment="1">
      <alignment horizontal="left" vertical="top" wrapText="1"/>
    </xf>
    <xf numFmtId="0" fontId="4" fillId="0" borderId="1" xfId="0" applyFont="1" applyBorder="1" applyAlignment="1">
      <alignment horizontal="left"/>
    </xf>
    <xf numFmtId="0" fontId="4" fillId="0" borderId="2" xfId="0" applyFont="1" applyBorder="1" applyAlignment="1">
      <alignment horizontal="left"/>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pplyBorder="1" applyAlignment="1">
      <alignment horizontal="left" vertical="center" wrapText="1"/>
    </xf>
    <xf numFmtId="0" fontId="6" fillId="0" borderId="1"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0" xfId="6" applyFont="1" applyAlignment="1">
      <alignment horizontal="left"/>
    </xf>
    <xf numFmtId="0" fontId="9" fillId="3" borderId="10" xfId="6" applyFont="1" applyFill="1" applyBorder="1" applyAlignment="1">
      <alignment horizontal="center" vertical="center"/>
    </xf>
    <xf numFmtId="0" fontId="9" fillId="3" borderId="11" xfId="6" applyFont="1" applyFill="1" applyBorder="1" applyAlignment="1">
      <alignment horizontal="center" vertical="center"/>
    </xf>
    <xf numFmtId="0" fontId="9" fillId="3" borderId="1" xfId="6" applyFont="1" applyFill="1" applyBorder="1" applyAlignment="1">
      <alignment horizontal="center" vertical="center"/>
    </xf>
    <xf numFmtId="0" fontId="9" fillId="3" borderId="5" xfId="6" applyFont="1" applyFill="1" applyBorder="1" applyAlignment="1">
      <alignment horizontal="center" vertical="center"/>
    </xf>
    <xf numFmtId="0" fontId="9" fillId="3" borderId="2" xfId="6" applyFont="1" applyFill="1" applyBorder="1" applyAlignment="1">
      <alignment horizontal="center" vertical="center"/>
    </xf>
    <xf numFmtId="0" fontId="9" fillId="0" borderId="3" xfId="6" applyFont="1" applyFill="1" applyBorder="1" applyAlignment="1">
      <alignment horizontal="center" vertical="center"/>
    </xf>
    <xf numFmtId="166" fontId="9" fillId="0" borderId="1" xfId="6" applyNumberFormat="1" applyFont="1" applyFill="1" applyBorder="1" applyAlignment="1">
      <alignment horizontal="center" vertical="center"/>
    </xf>
    <xf numFmtId="166" fontId="9" fillId="0" borderId="5" xfId="6" applyNumberFormat="1" applyFont="1" applyFill="1" applyBorder="1" applyAlignment="1">
      <alignment horizontal="center" vertical="center"/>
    </xf>
    <xf numFmtId="166" fontId="9" fillId="0" borderId="2" xfId="6" applyNumberFormat="1" applyFont="1" applyFill="1" applyBorder="1" applyAlignment="1">
      <alignment horizontal="center" vertical="center"/>
    </xf>
    <xf numFmtId="0" fontId="5" fillId="0" borderId="0" xfId="0" applyFont="1" applyFill="1" applyAlignment="1">
      <alignment horizontal="left" vertical="top" wrapText="1"/>
    </xf>
  </cellXfs>
  <cellStyles count="9">
    <cellStyle name="Lien hypertexte" xfId="8" builtinId="8"/>
    <cellStyle name="Normal" xfId="0" builtinId="0"/>
    <cellStyle name="Normal 2" xfId="4"/>
    <cellStyle name="Normal 3" xfId="6"/>
    <cellStyle name="Normal 4" xfId="3"/>
    <cellStyle name="Normal_dipl et niveau2" xfId="2"/>
    <cellStyle name="Pourcentage" xfId="1" builtinId="5"/>
    <cellStyle name="Pourcentage 2" xfId="5"/>
    <cellStyle name="Pourcentag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167639</xdr:colOff>
      <xdr:row>5</xdr:row>
      <xdr:rowOff>14313</xdr:rowOff>
    </xdr:from>
    <xdr:to>
      <xdr:col>6</xdr:col>
      <xdr:colOff>295389</xdr:colOff>
      <xdr:row>26</xdr:row>
      <xdr:rowOff>106680</xdr:rowOff>
    </xdr:to>
    <xdr:pic>
      <xdr:nvPicPr>
        <xdr:cNvPr id="2" name="Image 1"/>
        <xdr:cNvPicPr>
          <a:picLocks noChangeAspect="1"/>
        </xdr:cNvPicPr>
      </xdr:nvPicPr>
      <xdr:blipFill>
        <a:blip xmlns:r="http://schemas.openxmlformats.org/officeDocument/2006/relationships" r:embed="rId1"/>
        <a:stretch>
          <a:fillRect/>
        </a:stretch>
      </xdr:blipFill>
      <xdr:spPr>
        <a:xfrm>
          <a:off x="167639" y="814413"/>
          <a:ext cx="4882630" cy="345278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heetViews>
  <sheetFormatPr baseColWidth="10" defaultRowHeight="12.6" x14ac:dyDescent="0.25"/>
  <cols>
    <col min="1" max="1" width="14.5546875" customWidth="1"/>
  </cols>
  <sheetData>
    <row r="1" spans="1:15" ht="13.8" x14ac:dyDescent="0.25">
      <c r="A1" s="327" t="s">
        <v>290</v>
      </c>
      <c r="B1" s="89"/>
      <c r="C1" s="31"/>
      <c r="D1" s="31"/>
      <c r="E1" s="31"/>
      <c r="F1" s="31"/>
      <c r="G1" s="31"/>
      <c r="H1" s="31"/>
      <c r="I1" s="31"/>
      <c r="J1" s="31"/>
      <c r="K1" s="31"/>
      <c r="L1" s="31"/>
      <c r="M1" s="31"/>
      <c r="N1" s="31"/>
      <c r="O1" s="31"/>
    </row>
    <row r="2" spans="1:15" x14ac:dyDescent="0.25">
      <c r="A2" s="31"/>
      <c r="B2" s="31"/>
      <c r="C2" s="31"/>
      <c r="D2" s="31"/>
      <c r="E2" s="31"/>
      <c r="F2" s="31"/>
      <c r="G2" s="31"/>
      <c r="H2" s="31"/>
      <c r="I2" s="31"/>
      <c r="J2" s="31"/>
      <c r="K2" s="31"/>
      <c r="L2" s="31"/>
      <c r="M2" s="31"/>
      <c r="N2" s="31"/>
      <c r="O2" s="31"/>
    </row>
    <row r="3" spans="1:15" x14ac:dyDescent="0.25">
      <c r="A3" s="89" t="s">
        <v>254</v>
      </c>
      <c r="B3" s="134" t="s">
        <v>259</v>
      </c>
      <c r="C3" s="31"/>
      <c r="D3" s="31"/>
      <c r="E3" s="31"/>
      <c r="F3" s="31"/>
      <c r="G3" s="31"/>
      <c r="H3" s="31"/>
      <c r="I3" s="31"/>
      <c r="J3" s="31"/>
      <c r="K3" s="31"/>
      <c r="L3" s="31"/>
      <c r="M3" s="31"/>
      <c r="N3" s="31"/>
      <c r="O3" s="31"/>
    </row>
    <row r="4" spans="1:15" ht="7.95" customHeight="1" x14ac:dyDescent="0.25">
      <c r="A4" s="31"/>
      <c r="B4" s="31"/>
      <c r="C4" s="31"/>
      <c r="D4" s="31"/>
      <c r="E4" s="31"/>
      <c r="F4" s="31"/>
      <c r="G4" s="31"/>
      <c r="H4" s="31"/>
      <c r="I4" s="31"/>
      <c r="J4" s="31"/>
      <c r="K4" s="31"/>
      <c r="L4" s="31"/>
      <c r="M4" s="31"/>
      <c r="N4" s="31"/>
      <c r="O4" s="31"/>
    </row>
    <row r="5" spans="1:15" x14ac:dyDescent="0.25">
      <c r="A5" s="89" t="s">
        <v>274</v>
      </c>
      <c r="B5" s="324" t="s">
        <v>275</v>
      </c>
      <c r="C5" s="323"/>
      <c r="D5" s="323"/>
      <c r="E5" s="323"/>
      <c r="F5" s="323"/>
      <c r="G5" s="323"/>
      <c r="H5" s="323"/>
      <c r="I5" s="323"/>
      <c r="J5" s="323"/>
      <c r="K5" s="323"/>
      <c r="L5" s="323"/>
      <c r="M5" s="323"/>
      <c r="N5" s="323"/>
      <c r="O5" s="323"/>
    </row>
    <row r="6" spans="1:15" ht="7.95" customHeight="1" x14ac:dyDescent="0.25">
      <c r="A6" s="89"/>
      <c r="B6" s="320"/>
      <c r="C6" s="89"/>
      <c r="D6" s="89"/>
      <c r="E6" s="89"/>
      <c r="F6" s="89"/>
      <c r="G6" s="89"/>
      <c r="H6" s="89"/>
      <c r="I6" s="89"/>
      <c r="J6" s="89"/>
      <c r="K6" s="89"/>
      <c r="L6" s="89"/>
      <c r="M6" s="89"/>
      <c r="N6" s="31"/>
      <c r="O6" s="31"/>
    </row>
    <row r="7" spans="1:15" x14ac:dyDescent="0.25">
      <c r="A7" s="89" t="s">
        <v>279</v>
      </c>
      <c r="B7" s="324" t="s">
        <v>278</v>
      </c>
      <c r="C7" s="323"/>
      <c r="D7" s="323"/>
      <c r="E7" s="323"/>
      <c r="F7" s="323"/>
      <c r="G7" s="323"/>
      <c r="H7" s="323"/>
      <c r="I7" s="323"/>
      <c r="J7" s="323"/>
      <c r="K7" s="323"/>
      <c r="L7" s="323"/>
      <c r="M7" s="323"/>
      <c r="N7" s="31"/>
      <c r="O7" s="31"/>
    </row>
    <row r="8" spans="1:15" ht="7.95" customHeight="1" x14ac:dyDescent="0.25">
      <c r="A8" s="89"/>
      <c r="B8" s="320"/>
      <c r="C8" s="89"/>
      <c r="D8" s="89"/>
      <c r="E8" s="89"/>
      <c r="F8" s="89"/>
      <c r="G8" s="89"/>
      <c r="H8" s="89"/>
      <c r="I8" s="89"/>
      <c r="J8" s="89"/>
      <c r="K8" s="89"/>
      <c r="L8" s="89"/>
      <c r="M8" s="89"/>
      <c r="N8" s="31"/>
      <c r="O8" s="31"/>
    </row>
    <row r="9" spans="1:15" x14ac:dyDescent="0.25">
      <c r="A9" s="89" t="s">
        <v>282</v>
      </c>
      <c r="B9" s="324" t="s">
        <v>281</v>
      </c>
      <c r="C9" s="323"/>
      <c r="D9" s="323"/>
      <c r="E9" s="323"/>
      <c r="F9" s="323"/>
      <c r="G9" s="323"/>
      <c r="H9" s="323"/>
      <c r="I9" s="323"/>
      <c r="J9" s="323"/>
      <c r="K9" s="323"/>
      <c r="L9" s="323"/>
      <c r="M9" s="89"/>
      <c r="N9" s="31"/>
      <c r="O9" s="31"/>
    </row>
    <row r="10" spans="1:15" ht="7.95" customHeight="1" x14ac:dyDescent="0.25">
      <c r="A10" s="89"/>
      <c r="B10" s="320"/>
      <c r="C10" s="89"/>
      <c r="D10" s="89"/>
      <c r="E10" s="89"/>
      <c r="F10" s="89"/>
      <c r="G10" s="89"/>
      <c r="H10" s="89"/>
      <c r="I10" s="89"/>
      <c r="J10" s="89"/>
      <c r="K10" s="89"/>
      <c r="L10" s="89"/>
      <c r="M10" s="89"/>
      <c r="N10" s="31"/>
      <c r="O10" s="31"/>
    </row>
    <row r="11" spans="1:15" x14ac:dyDescent="0.25">
      <c r="A11" s="89" t="s">
        <v>286</v>
      </c>
      <c r="B11" s="324" t="s">
        <v>237</v>
      </c>
      <c r="C11" s="323"/>
      <c r="D11" s="323"/>
      <c r="E11" s="323"/>
      <c r="F11" s="323"/>
      <c r="G11" s="323"/>
      <c r="H11" s="323"/>
      <c r="I11" s="323"/>
      <c r="J11" s="89"/>
      <c r="K11" s="89"/>
      <c r="L11" s="89"/>
      <c r="M11" s="89"/>
      <c r="N11" s="31"/>
      <c r="O11" s="31"/>
    </row>
    <row r="12" spans="1:15" ht="7.95" customHeight="1" x14ac:dyDescent="0.25">
      <c r="A12" s="89"/>
      <c r="B12" s="320"/>
      <c r="C12" s="89"/>
      <c r="D12" s="89"/>
      <c r="E12" s="89"/>
      <c r="F12" s="89"/>
      <c r="G12" s="89"/>
      <c r="H12" s="89"/>
      <c r="I12" s="89"/>
      <c r="J12" s="89"/>
      <c r="K12" s="89"/>
      <c r="L12" s="89"/>
      <c r="M12" s="89"/>
      <c r="N12" s="31"/>
      <c r="O12" s="31"/>
    </row>
    <row r="13" spans="1:15" x14ac:dyDescent="0.25">
      <c r="A13" s="89" t="s">
        <v>206</v>
      </c>
      <c r="B13" s="324" t="s">
        <v>284</v>
      </c>
      <c r="C13" s="323"/>
      <c r="D13" s="323"/>
      <c r="E13" s="323"/>
      <c r="F13" s="323"/>
      <c r="G13" s="323"/>
      <c r="H13" s="323"/>
      <c r="I13" s="323"/>
      <c r="J13" s="323"/>
      <c r="K13" s="89"/>
      <c r="L13" s="89"/>
      <c r="M13" s="89"/>
      <c r="N13" s="31"/>
      <c r="O13" s="31"/>
    </row>
    <row r="14" spans="1:15" ht="7.95" customHeight="1" x14ac:dyDescent="0.25">
      <c r="A14" s="89"/>
      <c r="B14" s="320"/>
      <c r="C14" s="89"/>
      <c r="D14" s="89"/>
      <c r="E14" s="89"/>
      <c r="F14" s="89"/>
      <c r="G14" s="89"/>
      <c r="H14" s="89"/>
      <c r="I14" s="89"/>
      <c r="J14" s="89"/>
      <c r="K14" s="89"/>
      <c r="L14" s="89"/>
      <c r="M14" s="89"/>
      <c r="N14" s="31"/>
      <c r="O14" s="31"/>
    </row>
    <row r="15" spans="1:15" x14ac:dyDescent="0.25">
      <c r="A15" s="89" t="s">
        <v>205</v>
      </c>
      <c r="B15" s="324" t="s">
        <v>327</v>
      </c>
      <c r="C15" s="323"/>
      <c r="D15" s="323"/>
      <c r="E15" s="323"/>
      <c r="F15" s="323"/>
      <c r="G15" s="323"/>
      <c r="H15" s="323"/>
      <c r="I15" s="323"/>
      <c r="J15" s="89"/>
      <c r="K15" s="89"/>
      <c r="L15" s="89"/>
      <c r="M15" s="89"/>
      <c r="N15" s="31"/>
      <c r="O15" s="31"/>
    </row>
    <row r="16" spans="1:15" ht="7.95" customHeight="1" x14ac:dyDescent="0.25">
      <c r="A16" s="89"/>
      <c r="B16" s="321"/>
      <c r="C16" s="321"/>
      <c r="D16" s="321"/>
      <c r="E16" s="321"/>
      <c r="F16" s="321"/>
      <c r="G16" s="321"/>
      <c r="H16" s="89"/>
      <c r="I16" s="89"/>
      <c r="J16" s="89"/>
      <c r="K16" s="89"/>
      <c r="L16" s="89"/>
      <c r="M16" s="89"/>
      <c r="N16" s="31"/>
      <c r="O16" s="31"/>
    </row>
    <row r="17" spans="1:15" ht="13.5" customHeight="1" x14ac:dyDescent="0.25">
      <c r="A17" s="89" t="s">
        <v>289</v>
      </c>
      <c r="B17" s="326" t="s">
        <v>288</v>
      </c>
      <c r="C17" s="325"/>
      <c r="D17" s="325"/>
      <c r="E17" s="325"/>
      <c r="F17" s="325"/>
      <c r="G17" s="325"/>
      <c r="H17" s="325"/>
      <c r="I17" s="325"/>
      <c r="J17" s="325"/>
      <c r="K17" s="325"/>
      <c r="L17" s="325"/>
      <c r="M17" s="325"/>
      <c r="N17" s="325"/>
      <c r="O17" s="325"/>
    </row>
    <row r="18" spans="1:15" ht="7.95" customHeight="1" x14ac:dyDescent="0.25">
      <c r="A18" s="89"/>
      <c r="B18" s="322"/>
      <c r="C18" s="322"/>
      <c r="D18" s="322"/>
      <c r="E18" s="322"/>
      <c r="F18" s="322"/>
      <c r="G18" s="322"/>
      <c r="H18" s="322"/>
      <c r="I18" s="322"/>
      <c r="J18" s="322"/>
      <c r="K18" s="322"/>
      <c r="L18" s="322"/>
      <c r="M18" s="322"/>
      <c r="N18" s="322"/>
      <c r="O18" s="322"/>
    </row>
    <row r="19" spans="1:15" x14ac:dyDescent="0.25">
      <c r="A19" s="89" t="s">
        <v>273</v>
      </c>
      <c r="B19" s="324" t="s">
        <v>315</v>
      </c>
      <c r="C19" s="324"/>
      <c r="D19" s="324"/>
      <c r="E19" s="324"/>
      <c r="F19" s="324"/>
      <c r="G19" s="324"/>
      <c r="H19" s="324"/>
      <c r="I19" s="324"/>
      <c r="J19" s="324"/>
      <c r="K19" s="89"/>
      <c r="L19" s="89"/>
      <c r="M19" s="89"/>
      <c r="N19" s="31"/>
      <c r="O19" s="31"/>
    </row>
    <row r="20" spans="1:15" ht="7.95" customHeight="1" x14ac:dyDescent="0.25">
      <c r="A20" s="31"/>
      <c r="B20" s="31"/>
      <c r="C20" s="31"/>
      <c r="D20" s="31"/>
      <c r="E20" s="31"/>
      <c r="F20" s="31"/>
      <c r="G20" s="31"/>
      <c r="H20" s="31"/>
      <c r="I20" s="31"/>
      <c r="J20" s="31"/>
      <c r="K20" s="31"/>
      <c r="L20" s="31"/>
      <c r="M20" s="31"/>
      <c r="N20" s="31"/>
      <c r="O20" s="31"/>
    </row>
    <row r="21" spans="1:15" x14ac:dyDescent="0.25">
      <c r="A21" s="89" t="s">
        <v>272</v>
      </c>
      <c r="B21" s="324" t="s">
        <v>325</v>
      </c>
      <c r="C21" s="31"/>
      <c r="D21" s="31"/>
      <c r="E21" s="31"/>
      <c r="F21" s="31"/>
      <c r="G21" s="31"/>
      <c r="H21" s="31"/>
      <c r="I21" s="31"/>
      <c r="J21" s="31"/>
      <c r="K21" s="31"/>
      <c r="L21" s="31"/>
      <c r="M21" s="31"/>
      <c r="N21" s="31"/>
      <c r="O21" s="31"/>
    </row>
    <row r="22" spans="1:15" x14ac:dyDescent="0.25">
      <c r="A22" s="31"/>
      <c r="B22" s="31"/>
      <c r="C22" s="31"/>
      <c r="D22" s="31"/>
      <c r="E22" s="31"/>
      <c r="F22" s="31"/>
      <c r="G22" s="31"/>
      <c r="H22" s="31"/>
      <c r="I22" s="31"/>
      <c r="J22" s="31"/>
      <c r="K22" s="31"/>
      <c r="L22" s="31"/>
      <c r="M22" s="31"/>
      <c r="N22" s="31"/>
      <c r="O22" s="31"/>
    </row>
    <row r="23" spans="1:15" x14ac:dyDescent="0.25">
      <c r="A23" s="31"/>
      <c r="B23" s="31"/>
      <c r="C23" s="31"/>
      <c r="D23" s="31"/>
      <c r="E23" s="31"/>
      <c r="F23" s="31"/>
      <c r="G23" s="31"/>
      <c r="H23" s="31"/>
      <c r="I23" s="31"/>
      <c r="J23" s="31"/>
      <c r="K23" s="31"/>
      <c r="L23" s="31"/>
      <c r="M23" s="31"/>
      <c r="N23" s="31"/>
      <c r="O23" s="31"/>
    </row>
    <row r="24" spans="1:15" ht="13.2" x14ac:dyDescent="0.25">
      <c r="A24" s="1"/>
      <c r="B24" s="1"/>
      <c r="C24" s="1"/>
      <c r="D24" s="1"/>
      <c r="E24" s="1"/>
      <c r="F24" s="1"/>
      <c r="G24" s="1"/>
      <c r="H24" s="1"/>
      <c r="I24" s="1"/>
      <c r="J24" s="1"/>
      <c r="K24" s="1"/>
      <c r="L24" s="1"/>
      <c r="M24" s="1"/>
      <c r="N24" s="1"/>
      <c r="O24" s="1"/>
    </row>
  </sheetData>
  <hyperlinks>
    <hyperlink ref="B3" location="'Tableau 1'!A1" display="Etudiants inscrits à l'université à la rentrée 2019-2020 selon le cursus"/>
    <hyperlink ref="B21" location="Annexe!A1" display="Effectifs universitaires en 2019-2020 par université et par académie"/>
    <hyperlink ref="B5" location="'Tableau 2a'!A1" display="Répartition par grands champs disciplinaires en 2019-2020"/>
    <hyperlink ref="B7" location="'Tableau 2b'!A1" display="Répartition par discipline et cursus LMD des effectifs universitaires en 2019-2020 pour les disciplines générales (hors IUT et santé)"/>
    <hyperlink ref="B9" location="'Tableau 2c'!A1" display="Répartition par spécialité de DUT des effectifs universitaires en 2019-2020 pour les IUT (cursus licence)"/>
    <hyperlink ref="B13" location="'Tableau 3'!A1" display="Effectifs et proportions de nouveaux bacheliers qui entrent à l'université"/>
    <hyperlink ref="B11" location="'Tableau 2d'!A1" display="Répartition par diplôme des effectifs universitaires en 2019-2020 pour les disciplines de santé "/>
    <hyperlink ref="B15" location="'Tableau 4'!A1" display="Proportion de  femmes à l'université en 2019-2020"/>
    <hyperlink ref="B17" location="'Tableau 5'!A1" display="Etudiants étrangers en mobilité internationale entrante et part de non-bacheliers parmi ceux-ci, dans les effectifs universitaires en 2019-2020, par cursus et discipline"/>
    <hyperlink ref="B19" location="Carte!A1" display="Evolution des nouvelles inscriptions en première année en 2019-2020 par université et par académi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2.6" x14ac:dyDescent="0.25"/>
  <sheetData>
    <row r="1" spans="1:1" x14ac:dyDescent="0.25">
      <c r="A1" s="89" t="s">
        <v>314</v>
      </c>
    </row>
    <row r="2" spans="1:1" x14ac:dyDescent="0.25">
      <c r="A2" s="131" t="s">
        <v>328</v>
      </c>
    </row>
    <row r="3" spans="1:1" x14ac:dyDescent="0.25">
      <c r="A3" s="76" t="s">
        <v>189</v>
      </c>
    </row>
    <row r="4" spans="1:1" x14ac:dyDescent="0.25">
      <c r="A4" s="76" t="s">
        <v>234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heetViews>
  <sheetFormatPr baseColWidth="10" defaultRowHeight="12.6" x14ac:dyDescent="0.25"/>
  <cols>
    <col min="1" max="1" width="42.5546875" customWidth="1"/>
    <col min="2" max="2" width="9.5546875" customWidth="1"/>
    <col min="3" max="3" width="9.21875" customWidth="1"/>
    <col min="4" max="5" width="11" customWidth="1"/>
    <col min="6" max="6" width="9.21875" customWidth="1"/>
  </cols>
  <sheetData>
    <row r="1" spans="1:7" x14ac:dyDescent="0.25">
      <c r="A1" s="89" t="s">
        <v>313</v>
      </c>
    </row>
    <row r="2" spans="1:7" x14ac:dyDescent="0.25">
      <c r="A2" s="133" t="s">
        <v>331</v>
      </c>
    </row>
    <row r="3" spans="1:7" x14ac:dyDescent="0.25">
      <c r="A3" s="76" t="s">
        <v>189</v>
      </c>
    </row>
    <row r="4" spans="1:7" x14ac:dyDescent="0.25">
      <c r="A4" s="76" t="s">
        <v>234</v>
      </c>
    </row>
    <row r="6" spans="1:7" ht="57" x14ac:dyDescent="0.25">
      <c r="A6" s="77" t="s">
        <v>79</v>
      </c>
      <c r="B6" s="78" t="s">
        <v>18</v>
      </c>
      <c r="C6" s="79" t="s">
        <v>19</v>
      </c>
      <c r="D6" s="77" t="s">
        <v>324</v>
      </c>
      <c r="E6" s="80" t="s">
        <v>80</v>
      </c>
      <c r="F6" s="79" t="s">
        <v>19</v>
      </c>
      <c r="G6" s="77" t="s">
        <v>324</v>
      </c>
    </row>
    <row r="7" spans="1:7" x14ac:dyDescent="0.25">
      <c r="A7" s="306" t="s">
        <v>81</v>
      </c>
      <c r="B7" s="307">
        <v>64562</v>
      </c>
      <c r="C7" s="308">
        <v>2.5835769670776661E-2</v>
      </c>
      <c r="D7" s="308">
        <v>2.5459515071480122E-2</v>
      </c>
      <c r="E7" s="307">
        <v>12671</v>
      </c>
      <c r="F7" s="308">
        <v>1.506048225586798E-2</v>
      </c>
      <c r="G7" s="308">
        <v>2.1035716894310132E-2</v>
      </c>
    </row>
    <row r="8" spans="1:7" x14ac:dyDescent="0.25">
      <c r="A8" s="309" t="s">
        <v>83</v>
      </c>
      <c r="B8" s="310">
        <v>6946</v>
      </c>
      <c r="C8" s="311">
        <v>-1.1504170261719873E-3</v>
      </c>
      <c r="D8" s="311">
        <v>3.9886039886039889E-3</v>
      </c>
      <c r="E8" s="310">
        <v>1983</v>
      </c>
      <c r="F8" s="311">
        <v>-2.1706956092747903E-2</v>
      </c>
      <c r="G8" s="311">
        <v>-2.0143884892086329E-2</v>
      </c>
    </row>
    <row r="9" spans="1:7" x14ac:dyDescent="0.25">
      <c r="A9" s="57" t="s">
        <v>84</v>
      </c>
      <c r="B9" s="290">
        <v>74157</v>
      </c>
      <c r="C9" s="291">
        <v>1.7647623883300628E-2</v>
      </c>
      <c r="D9" s="291">
        <v>1.8023534423087163E-2</v>
      </c>
      <c r="E9" s="290">
        <v>14654</v>
      </c>
      <c r="F9" s="291">
        <v>9.9241902136457619E-3</v>
      </c>
      <c r="G9" s="291">
        <v>1.5593306288032455E-2</v>
      </c>
    </row>
    <row r="10" spans="1:7" x14ac:dyDescent="0.25">
      <c r="A10" s="56" t="s">
        <v>85</v>
      </c>
      <c r="B10" s="288">
        <v>26792</v>
      </c>
      <c r="C10" s="289">
        <v>1.3504823151125401E-2</v>
      </c>
      <c r="D10" s="289">
        <v>3.8447012614245789E-2</v>
      </c>
      <c r="E10" s="288">
        <v>6702</v>
      </c>
      <c r="F10" s="289">
        <v>4.0449438202247194E-3</v>
      </c>
      <c r="G10" s="289">
        <v>5.4550889254222086E-2</v>
      </c>
    </row>
    <row r="11" spans="1:7" x14ac:dyDescent="0.25">
      <c r="A11" s="57" t="s">
        <v>86</v>
      </c>
      <c r="B11" s="290">
        <v>28626</v>
      </c>
      <c r="C11" s="291">
        <v>1.1412217786100413E-2</v>
      </c>
      <c r="D11" s="291">
        <v>3.4713892612714313E-2</v>
      </c>
      <c r="E11" s="290">
        <v>6702</v>
      </c>
      <c r="F11" s="291">
        <v>4.0449438202247194E-3</v>
      </c>
      <c r="G11" s="291">
        <v>5.4550889254222086E-2</v>
      </c>
    </row>
    <row r="12" spans="1:7" s="30" customFormat="1" x14ac:dyDescent="0.25">
      <c r="A12" s="60" t="s">
        <v>191</v>
      </c>
      <c r="B12" s="292">
        <v>1997</v>
      </c>
      <c r="C12" s="293">
        <v>4.336468129571578E-2</v>
      </c>
      <c r="D12" s="293">
        <v>4.336468129571578E-2</v>
      </c>
      <c r="E12" s="292"/>
      <c r="F12" s="293"/>
      <c r="G12" s="293"/>
    </row>
    <row r="13" spans="1:7" x14ac:dyDescent="0.25">
      <c r="A13" s="56" t="s">
        <v>87</v>
      </c>
      <c r="B13" s="288">
        <v>20562</v>
      </c>
      <c r="C13" s="289">
        <v>1.9384264538198404E-2</v>
      </c>
      <c r="D13" s="289">
        <v>1.590409781258955E-2</v>
      </c>
      <c r="E13" s="288">
        <v>4553</v>
      </c>
      <c r="F13" s="289">
        <v>-2.2331973373416362E-2</v>
      </c>
      <c r="G13" s="289">
        <v>-3.6203522504892366E-2</v>
      </c>
    </row>
    <row r="14" spans="1:7" x14ac:dyDescent="0.25">
      <c r="A14" s="57" t="s">
        <v>88</v>
      </c>
      <c r="B14" s="290">
        <v>23552</v>
      </c>
      <c r="C14" s="291">
        <v>1.7321066044663297E-2</v>
      </c>
      <c r="D14" s="291">
        <v>1.4340663935111632E-2</v>
      </c>
      <c r="E14" s="290">
        <v>4553</v>
      </c>
      <c r="F14" s="291">
        <v>-2.2331973373416362E-2</v>
      </c>
      <c r="G14" s="291">
        <v>-3.6203522504892366E-2</v>
      </c>
    </row>
    <row r="15" spans="1:7" x14ac:dyDescent="0.25">
      <c r="A15" s="306" t="s">
        <v>89</v>
      </c>
      <c r="B15" s="307">
        <v>48447</v>
      </c>
      <c r="C15" s="308">
        <v>-4.5409714802334186E-3</v>
      </c>
      <c r="D15" s="308">
        <v>-2.6336112156194929E-3</v>
      </c>
      <c r="E15" s="307">
        <v>9061</v>
      </c>
      <c r="F15" s="308">
        <v>-3.8620689655172416E-2</v>
      </c>
      <c r="G15" s="308">
        <v>-2.5925212027756359E-2</v>
      </c>
    </row>
    <row r="16" spans="1:7" x14ac:dyDescent="0.25">
      <c r="A16" s="312" t="s">
        <v>90</v>
      </c>
      <c r="B16" s="313">
        <v>15301</v>
      </c>
      <c r="C16" s="314">
        <v>-7.8459343794579171E-3</v>
      </c>
      <c r="D16" s="314">
        <v>-1.0991093424294107E-2</v>
      </c>
      <c r="E16" s="313">
        <v>3657</v>
      </c>
      <c r="F16" s="314">
        <v>-4.8979591836734691E-3</v>
      </c>
      <c r="G16" s="314">
        <v>-1.8641470888661901E-2</v>
      </c>
    </row>
    <row r="17" spans="1:7" x14ac:dyDescent="0.25">
      <c r="A17" s="309" t="s">
        <v>91</v>
      </c>
      <c r="B17" s="310">
        <v>12619</v>
      </c>
      <c r="C17" s="311">
        <v>3.2482408771068567E-2</v>
      </c>
      <c r="D17" s="311">
        <v>3.2308534772745055E-2</v>
      </c>
      <c r="E17" s="310">
        <v>3060</v>
      </c>
      <c r="F17" s="311">
        <v>-7.4690051406108252E-2</v>
      </c>
      <c r="G17" s="311">
        <v>-6.003855687138529E-2</v>
      </c>
    </row>
    <row r="18" spans="1:7" x14ac:dyDescent="0.25">
      <c r="A18" s="57" t="s">
        <v>92</v>
      </c>
      <c r="B18" s="290">
        <v>78736</v>
      </c>
      <c r="C18" s="291">
        <v>-3.2155969110013926E-3</v>
      </c>
      <c r="D18" s="291">
        <v>-2.4818749770762778E-3</v>
      </c>
      <c r="E18" s="290">
        <v>15778</v>
      </c>
      <c r="F18" s="291">
        <v>-3.8337295056987873E-2</v>
      </c>
      <c r="G18" s="291">
        <v>-3.1244769290855325E-2</v>
      </c>
    </row>
    <row r="19" spans="1:7" x14ac:dyDescent="0.25">
      <c r="A19" s="56" t="s">
        <v>94</v>
      </c>
      <c r="B19" s="288">
        <v>32052</v>
      </c>
      <c r="C19" s="289">
        <v>3.8054215111571719E-2</v>
      </c>
      <c r="D19" s="289">
        <v>3.895819654191289E-2</v>
      </c>
      <c r="E19" s="288">
        <v>6503</v>
      </c>
      <c r="F19" s="289">
        <v>-5.0489596083231336E-3</v>
      </c>
      <c r="G19" s="289">
        <v>-5.1417454141189549E-3</v>
      </c>
    </row>
    <row r="20" spans="1:7" x14ac:dyDescent="0.25">
      <c r="A20" s="57" t="s">
        <v>95</v>
      </c>
      <c r="B20" s="290">
        <v>33118</v>
      </c>
      <c r="C20" s="291">
        <v>3.6589564618610911E-2</v>
      </c>
      <c r="D20" s="291">
        <v>3.7513235516563305E-2</v>
      </c>
      <c r="E20" s="290">
        <v>6503</v>
      </c>
      <c r="F20" s="291">
        <v>-5.0489596083231336E-3</v>
      </c>
      <c r="G20" s="291">
        <v>-5.1417454141189549E-3</v>
      </c>
    </row>
    <row r="21" spans="1:7" x14ac:dyDescent="0.25">
      <c r="A21" s="56" t="s">
        <v>96</v>
      </c>
      <c r="B21" s="288">
        <v>3941</v>
      </c>
      <c r="C21" s="289">
        <v>1.9136281355055598E-2</v>
      </c>
      <c r="D21" s="289">
        <v>1.723700887198986E-2</v>
      </c>
      <c r="E21" s="288">
        <v>1031</v>
      </c>
      <c r="F21" s="289">
        <v>1.2770137524557957E-2</v>
      </c>
      <c r="G21" s="289">
        <v>5.6444026340545629E-3</v>
      </c>
    </row>
    <row r="22" spans="1:7" x14ac:dyDescent="0.25">
      <c r="A22" s="57" t="s">
        <v>97</v>
      </c>
      <c r="B22" s="290">
        <v>4274</v>
      </c>
      <c r="C22" s="291">
        <v>2.2243482420473571E-2</v>
      </c>
      <c r="D22" s="291">
        <v>2.0427330359239257E-2</v>
      </c>
      <c r="E22" s="290">
        <v>1031</v>
      </c>
      <c r="F22" s="291">
        <v>1.2770137524557957E-2</v>
      </c>
      <c r="G22" s="291">
        <v>5.6444026340545629E-3</v>
      </c>
    </row>
    <row r="23" spans="1:7" x14ac:dyDescent="0.25">
      <c r="A23" s="306" t="s">
        <v>220</v>
      </c>
      <c r="B23" s="307">
        <v>12079</v>
      </c>
      <c r="C23" s="315">
        <v>2.3470598203694289E-2</v>
      </c>
      <c r="D23" s="315">
        <v>2.3613625143985521E-2</v>
      </c>
      <c r="E23" s="307">
        <v>2324</v>
      </c>
      <c r="F23" s="315">
        <v>-6.6291683406990765E-2</v>
      </c>
      <c r="G23" s="315">
        <v>-4.8381094157052475E-2</v>
      </c>
    </row>
    <row r="24" spans="1:7" x14ac:dyDescent="0.25">
      <c r="A24" s="312" t="s">
        <v>98</v>
      </c>
      <c r="B24" s="313">
        <v>1364</v>
      </c>
      <c r="C24" s="314">
        <v>5.1584377302873984E-3</v>
      </c>
      <c r="D24" s="314">
        <v>5.1584377302873984E-3</v>
      </c>
      <c r="E24" s="316"/>
      <c r="F24" s="314"/>
      <c r="G24" s="314"/>
    </row>
    <row r="25" spans="1:7" x14ac:dyDescent="0.25">
      <c r="A25" s="312" t="s">
        <v>101</v>
      </c>
      <c r="B25" s="313">
        <v>23148</v>
      </c>
      <c r="C25" s="314">
        <v>-1.6150969058143488E-2</v>
      </c>
      <c r="D25" s="314">
        <v>-1.5906006107906344E-2</v>
      </c>
      <c r="E25" s="313">
        <v>4208</v>
      </c>
      <c r="F25" s="314">
        <v>-4.8609541035496272E-2</v>
      </c>
      <c r="G25" s="314">
        <v>-5.2218735992828329E-2</v>
      </c>
    </row>
    <row r="26" spans="1:7" x14ac:dyDescent="0.25">
      <c r="A26" s="312" t="s">
        <v>99</v>
      </c>
      <c r="B26" s="313">
        <v>29546</v>
      </c>
      <c r="C26" s="314">
        <v>3.3474413235859944E-2</v>
      </c>
      <c r="D26" s="314">
        <v>2.3455771082679874E-2</v>
      </c>
      <c r="E26" s="313">
        <v>6789</v>
      </c>
      <c r="F26" s="314">
        <v>-1.0205569324974486E-2</v>
      </c>
      <c r="G26" s="314">
        <v>-2.6449071468767585E-2</v>
      </c>
    </row>
    <row r="27" spans="1:7" x14ac:dyDescent="0.25">
      <c r="A27" s="309" t="s">
        <v>100</v>
      </c>
      <c r="B27" s="310">
        <v>21592</v>
      </c>
      <c r="C27" s="311">
        <v>1.1429642121041785E-2</v>
      </c>
      <c r="D27" s="311">
        <v>1.0210210210210209E-2</v>
      </c>
      <c r="E27" s="310">
        <v>5178</v>
      </c>
      <c r="F27" s="311">
        <v>-2.942830365510778E-2</v>
      </c>
      <c r="G27" s="311">
        <v>-3.0457778588364036E-2</v>
      </c>
    </row>
    <row r="28" spans="1:7" x14ac:dyDescent="0.25">
      <c r="A28" s="57" t="s">
        <v>102</v>
      </c>
      <c r="B28" s="290">
        <v>92153</v>
      </c>
      <c r="C28" s="291">
        <v>1.1603143936067446E-2</v>
      </c>
      <c r="D28" s="291">
        <v>8.3875162548764631E-3</v>
      </c>
      <c r="E28" s="290">
        <v>18499</v>
      </c>
      <c r="F28" s="291">
        <v>-3.1770124568198471E-2</v>
      </c>
      <c r="G28" s="291">
        <v>-3.6372847011144883E-2</v>
      </c>
    </row>
    <row r="29" spans="1:7" x14ac:dyDescent="0.25">
      <c r="A29" s="56" t="s">
        <v>103</v>
      </c>
      <c r="B29" s="288">
        <v>27900</v>
      </c>
      <c r="C29" s="289">
        <v>2.9824302377085485E-2</v>
      </c>
      <c r="D29" s="289">
        <v>3.3116082437907347E-2</v>
      </c>
      <c r="E29" s="288">
        <v>6408</v>
      </c>
      <c r="F29" s="289">
        <v>2.6599906117978408E-3</v>
      </c>
      <c r="G29" s="289">
        <v>3.2253540877857242E-3</v>
      </c>
    </row>
    <row r="30" spans="1:7" x14ac:dyDescent="0.25">
      <c r="A30" s="57" t="s">
        <v>104</v>
      </c>
      <c r="B30" s="290">
        <v>29182</v>
      </c>
      <c r="C30" s="291">
        <v>2.3534776051348603E-2</v>
      </c>
      <c r="D30" s="291">
        <v>2.6942692256073011E-2</v>
      </c>
      <c r="E30" s="290">
        <v>6408</v>
      </c>
      <c r="F30" s="291">
        <v>2.6599906117978408E-3</v>
      </c>
      <c r="G30" s="291">
        <v>3.2253540877857242E-3</v>
      </c>
    </row>
    <row r="31" spans="1:7" x14ac:dyDescent="0.25">
      <c r="A31" s="306" t="s">
        <v>221</v>
      </c>
      <c r="B31" s="307">
        <v>46353</v>
      </c>
      <c r="C31" s="315">
        <v>9.3415207734517895E-3</v>
      </c>
      <c r="D31" s="315">
        <v>9.618636901741924E-3</v>
      </c>
      <c r="E31" s="307">
        <v>9832</v>
      </c>
      <c r="F31" s="315">
        <v>-1.6799999999999999E-2</v>
      </c>
      <c r="G31" s="315">
        <v>-1.7238183503243742E-2</v>
      </c>
    </row>
    <row r="32" spans="1:7" x14ac:dyDescent="0.25">
      <c r="A32" s="309" t="s">
        <v>105</v>
      </c>
      <c r="B32" s="310">
        <v>13733</v>
      </c>
      <c r="C32" s="311">
        <v>3.4423018981620972E-2</v>
      </c>
      <c r="D32" s="311">
        <v>3.1923326367370469E-2</v>
      </c>
      <c r="E32" s="310">
        <v>3244</v>
      </c>
      <c r="F32" s="311">
        <v>2.0125786163522012E-2</v>
      </c>
      <c r="G32" s="311">
        <v>2.0589076351158135E-2</v>
      </c>
    </row>
    <row r="33" spans="1:7" x14ac:dyDescent="0.25">
      <c r="A33" s="59" t="s">
        <v>106</v>
      </c>
      <c r="B33" s="290">
        <v>61936</v>
      </c>
      <c r="C33" s="291">
        <v>1.1266041863958463E-2</v>
      </c>
      <c r="D33" s="291">
        <v>1.1102851629841681E-2</v>
      </c>
      <c r="E33" s="290">
        <v>13076</v>
      </c>
      <c r="F33" s="291">
        <v>-7.8907435508345971E-3</v>
      </c>
      <c r="G33" s="291">
        <v>-7.9792818646321831E-3</v>
      </c>
    </row>
    <row r="34" spans="1:7" x14ac:dyDescent="0.25">
      <c r="A34" s="317" t="s">
        <v>225</v>
      </c>
      <c r="B34" s="307">
        <v>1542</v>
      </c>
      <c r="C34" s="315"/>
      <c r="D34" s="315"/>
      <c r="E34" s="307">
        <v>139</v>
      </c>
      <c r="F34" s="315"/>
      <c r="G34" s="315"/>
    </row>
    <row r="35" spans="1:7" x14ac:dyDescent="0.25">
      <c r="A35" s="312" t="s">
        <v>107</v>
      </c>
      <c r="B35" s="313">
        <v>12157</v>
      </c>
      <c r="C35" s="314">
        <v>5.3831484049930649E-2</v>
      </c>
      <c r="D35" s="314">
        <v>5.6811396400238849E-2</v>
      </c>
      <c r="E35" s="313">
        <v>3181</v>
      </c>
      <c r="F35" s="314">
        <v>2.5798129635601418E-2</v>
      </c>
      <c r="G35" s="314">
        <v>3.7418147801683815E-2</v>
      </c>
    </row>
    <row r="36" spans="1:7" x14ac:dyDescent="0.25">
      <c r="A36" s="312" t="s">
        <v>226</v>
      </c>
      <c r="B36" s="313">
        <v>66220</v>
      </c>
      <c r="C36" s="314">
        <v>7.3437592911934349E-3</v>
      </c>
      <c r="D36" s="314">
        <v>6.2753413470493001E-3</v>
      </c>
      <c r="E36" s="313">
        <v>13422</v>
      </c>
      <c r="F36" s="314">
        <v>3.9555385205059412E-2</v>
      </c>
      <c r="G36" s="314">
        <v>2.7292348395182065E-2</v>
      </c>
    </row>
    <row r="37" spans="1:7" x14ac:dyDescent="0.25">
      <c r="A37" s="312" t="s">
        <v>108</v>
      </c>
      <c r="B37" s="313">
        <v>9668</v>
      </c>
      <c r="C37" s="314">
        <v>6.2884784520668424E-2</v>
      </c>
      <c r="D37" s="314">
        <v>6.3545513795350853E-2</v>
      </c>
      <c r="E37" s="313">
        <v>2543</v>
      </c>
      <c r="F37" s="314">
        <v>-5.4751662104028159E-3</v>
      </c>
      <c r="G37" s="314">
        <v>1.5349194167306216E-3</v>
      </c>
    </row>
    <row r="38" spans="1:7" x14ac:dyDescent="0.25">
      <c r="A38" s="309" t="s">
        <v>240</v>
      </c>
      <c r="B38" s="310">
        <v>12352</v>
      </c>
      <c r="C38" s="311">
        <v>4.9626104690686609E-2</v>
      </c>
      <c r="D38" s="311">
        <v>5.2761951944513254E-2</v>
      </c>
      <c r="E38" s="310">
        <v>2742</v>
      </c>
      <c r="F38" s="311">
        <v>-1.1891891891891892E-2</v>
      </c>
      <c r="G38" s="311">
        <v>-1.0141987829614604E-3</v>
      </c>
    </row>
    <row r="39" spans="1:7" x14ac:dyDescent="0.25">
      <c r="A39" s="57" t="s">
        <v>109</v>
      </c>
      <c r="B39" s="290">
        <v>107400</v>
      </c>
      <c r="C39" s="291">
        <v>2.1611749486340461E-2</v>
      </c>
      <c r="D39" s="291">
        <v>2.1505674210735293E-2</v>
      </c>
      <c r="E39" s="290">
        <v>22027</v>
      </c>
      <c r="F39" s="291">
        <v>2.5561039202905297E-2</v>
      </c>
      <c r="G39" s="291">
        <v>2.2175153453790956E-2</v>
      </c>
    </row>
    <row r="40" spans="1:7" x14ac:dyDescent="0.25">
      <c r="A40" s="56" t="s">
        <v>110</v>
      </c>
      <c r="B40" s="288">
        <v>16858</v>
      </c>
      <c r="C40" s="289">
        <v>2.9307607766516058E-2</v>
      </c>
      <c r="D40" s="289">
        <v>3.2308151687070769E-2</v>
      </c>
      <c r="E40" s="288">
        <v>3835</v>
      </c>
      <c r="F40" s="289">
        <v>2.2394028259130897E-2</v>
      </c>
      <c r="G40" s="289">
        <v>2.2474747474747474E-2</v>
      </c>
    </row>
    <row r="41" spans="1:7" x14ac:dyDescent="0.25">
      <c r="A41" s="57" t="s">
        <v>111</v>
      </c>
      <c r="B41" s="290">
        <v>17455</v>
      </c>
      <c r="C41" s="291">
        <v>2.7974087161366314E-2</v>
      </c>
      <c r="D41" s="291">
        <v>3.0898714475125381E-2</v>
      </c>
      <c r="E41" s="290">
        <v>3835</v>
      </c>
      <c r="F41" s="291">
        <v>2.2394028259130897E-2</v>
      </c>
      <c r="G41" s="291">
        <v>2.2474747474747474E-2</v>
      </c>
    </row>
    <row r="42" spans="1:7" x14ac:dyDescent="0.25">
      <c r="A42" s="306" t="s">
        <v>227</v>
      </c>
      <c r="B42" s="307">
        <v>1714</v>
      </c>
      <c r="C42" s="315"/>
      <c r="D42" s="315"/>
      <c r="E42" s="307">
        <v>174</v>
      </c>
      <c r="F42" s="315"/>
      <c r="G42" s="315"/>
    </row>
    <row r="43" spans="1:7" x14ac:dyDescent="0.25">
      <c r="A43" s="312" t="s">
        <v>112</v>
      </c>
      <c r="B43" s="313">
        <v>37468</v>
      </c>
      <c r="C43" s="314">
        <v>2.6492424865072191E-2</v>
      </c>
      <c r="D43" s="314">
        <v>2.4053463698772624E-2</v>
      </c>
      <c r="E43" s="313">
        <v>6365</v>
      </c>
      <c r="F43" s="314">
        <v>1.2889879057924889E-2</v>
      </c>
      <c r="G43" s="314">
        <v>8.5983349256175783E-3</v>
      </c>
    </row>
    <row r="44" spans="1:7" x14ac:dyDescent="0.25">
      <c r="A44" s="312" t="s">
        <v>228</v>
      </c>
      <c r="B44" s="313">
        <v>26998</v>
      </c>
      <c r="C44" s="314">
        <v>-1.5498559868330819E-2</v>
      </c>
      <c r="D44" s="314">
        <v>-1.4001866915588745E-2</v>
      </c>
      <c r="E44" s="313">
        <v>5048</v>
      </c>
      <c r="F44" s="314">
        <v>-0.17634069400630914</v>
      </c>
      <c r="G44" s="314">
        <v>-0.15645854960699984</v>
      </c>
    </row>
    <row r="45" spans="1:7" x14ac:dyDescent="0.25">
      <c r="A45" s="312" t="s">
        <v>113</v>
      </c>
      <c r="B45" s="313">
        <v>25710</v>
      </c>
      <c r="C45" s="314">
        <v>-5.9482001755926252E-2</v>
      </c>
      <c r="D45" s="314">
        <v>-5.4449011135700984E-2</v>
      </c>
      <c r="E45" s="313">
        <v>4357</v>
      </c>
      <c r="F45" s="314">
        <v>-5.5495339258616952E-2</v>
      </c>
      <c r="G45" s="314">
        <v>-4.9971499144974348E-2</v>
      </c>
    </row>
    <row r="46" spans="1:7" x14ac:dyDescent="0.25">
      <c r="A46" s="309" t="s">
        <v>114</v>
      </c>
      <c r="B46" s="310">
        <v>18240</v>
      </c>
      <c r="C46" s="311">
        <v>-1.9038399483704421E-2</v>
      </c>
      <c r="D46" s="311">
        <v>-1.8122431777473396E-2</v>
      </c>
      <c r="E46" s="310">
        <v>4615</v>
      </c>
      <c r="F46" s="311">
        <v>-3.9941751612232158E-2</v>
      </c>
      <c r="G46" s="311">
        <v>-3.1885213232363492E-2</v>
      </c>
    </row>
    <row r="47" spans="1:7" x14ac:dyDescent="0.25">
      <c r="A47" s="57" t="s">
        <v>115</v>
      </c>
      <c r="B47" s="290">
        <v>114555</v>
      </c>
      <c r="C47" s="291">
        <v>-1.5055113235774594E-2</v>
      </c>
      <c r="D47" s="291">
        <v>-1.3887507047391636E-2</v>
      </c>
      <c r="E47" s="290">
        <v>20559</v>
      </c>
      <c r="F47" s="291">
        <v>-6.7365269461077848E-2</v>
      </c>
      <c r="G47" s="291">
        <v>-5.8108496570982708E-2</v>
      </c>
    </row>
    <row r="48" spans="1:7" x14ac:dyDescent="0.25">
      <c r="A48" s="306" t="s">
        <v>116</v>
      </c>
      <c r="B48" s="307">
        <v>42481</v>
      </c>
      <c r="C48" s="308">
        <v>2.8371541310610277E-2</v>
      </c>
      <c r="D48" s="308">
        <v>2.8502108213789366E-2</v>
      </c>
      <c r="E48" s="307">
        <v>7171</v>
      </c>
      <c r="F48" s="308">
        <v>3.6121947695419737E-2</v>
      </c>
      <c r="G48" s="308">
        <v>3.144070045104802E-2</v>
      </c>
    </row>
    <row r="49" spans="1:7" x14ac:dyDescent="0.25">
      <c r="A49" s="312" t="s">
        <v>117</v>
      </c>
      <c r="B49" s="313">
        <v>20975</v>
      </c>
      <c r="C49" s="314">
        <v>7.3384166624021294E-2</v>
      </c>
      <c r="D49" s="314">
        <v>6.9804787474281121E-2</v>
      </c>
      <c r="E49" s="313">
        <v>4808</v>
      </c>
      <c r="F49" s="314">
        <v>5.2769870812349462E-2</v>
      </c>
      <c r="G49" s="314">
        <v>4.499579478553406E-2</v>
      </c>
    </row>
    <row r="50" spans="1:7" x14ac:dyDescent="0.25">
      <c r="A50" s="312" t="s">
        <v>118</v>
      </c>
      <c r="B50" s="313">
        <v>4836</v>
      </c>
      <c r="C50" s="314">
        <v>7.3712255772646534E-2</v>
      </c>
      <c r="D50" s="314">
        <v>4.9877350776778413E-2</v>
      </c>
      <c r="E50" s="313">
        <v>1575</v>
      </c>
      <c r="F50" s="314">
        <v>6.3532401524777639E-4</v>
      </c>
      <c r="G50" s="314">
        <v>-3.1163049526989426E-2</v>
      </c>
    </row>
    <row r="51" spans="1:7" x14ac:dyDescent="0.25">
      <c r="A51" s="309" t="s">
        <v>119</v>
      </c>
      <c r="B51" s="310">
        <v>8768</v>
      </c>
      <c r="C51" s="311">
        <v>-7.808079665044698E-3</v>
      </c>
      <c r="D51" s="311">
        <v>-9.187513836617223E-3</v>
      </c>
      <c r="E51" s="310">
        <v>1957</v>
      </c>
      <c r="F51" s="311">
        <v>-6.09404990403071E-2</v>
      </c>
      <c r="G51" s="311">
        <v>-6.4442413162705672E-2</v>
      </c>
    </row>
    <row r="52" spans="1:7" x14ac:dyDescent="0.25">
      <c r="A52" s="57" t="s">
        <v>120</v>
      </c>
      <c r="B52" s="290">
        <v>79642</v>
      </c>
      <c r="C52" s="291">
        <v>3.3452714626803694E-2</v>
      </c>
      <c r="D52" s="291">
        <v>3.1207769736925194E-2</v>
      </c>
      <c r="E52" s="290">
        <v>15511</v>
      </c>
      <c r="F52" s="291">
        <v>2.4098771952990889E-2</v>
      </c>
      <c r="G52" s="291">
        <v>1.5602924012531482E-2</v>
      </c>
    </row>
    <row r="53" spans="1:7" x14ac:dyDescent="0.25">
      <c r="A53" s="56" t="s">
        <v>121</v>
      </c>
      <c r="B53" s="288">
        <v>58759</v>
      </c>
      <c r="C53" s="289">
        <v>1.6697235007094163E-2</v>
      </c>
      <c r="D53" s="289">
        <v>1.3719102632993014E-2</v>
      </c>
      <c r="E53" s="288">
        <v>11704</v>
      </c>
      <c r="F53" s="289">
        <v>-7.2101111205360932E-3</v>
      </c>
      <c r="G53" s="289">
        <v>-1.5466750412184973E-2</v>
      </c>
    </row>
    <row r="54" spans="1:7" x14ac:dyDescent="0.25">
      <c r="A54" s="57" t="s">
        <v>122</v>
      </c>
      <c r="B54" s="290">
        <v>60891</v>
      </c>
      <c r="C54" s="291">
        <v>1.5256102440976391E-2</v>
      </c>
      <c r="D54" s="291">
        <v>1.2424271876113649E-2</v>
      </c>
      <c r="E54" s="290">
        <v>11704</v>
      </c>
      <c r="F54" s="291">
        <v>-7.2101111205360932E-3</v>
      </c>
      <c r="G54" s="291">
        <v>-1.5466750412184973E-2</v>
      </c>
    </row>
    <row r="55" spans="1:7" x14ac:dyDescent="0.25">
      <c r="A55" s="306" t="s">
        <v>123</v>
      </c>
      <c r="B55" s="307">
        <v>24213</v>
      </c>
      <c r="C55" s="308">
        <v>5.1413435233835597E-2</v>
      </c>
      <c r="D55" s="308">
        <v>4.8452734209410764E-2</v>
      </c>
      <c r="E55" s="307">
        <v>5534</v>
      </c>
      <c r="F55" s="308">
        <v>8.4460121497158536E-2</v>
      </c>
      <c r="G55" s="308">
        <v>8.8010441916837587E-2</v>
      </c>
    </row>
    <row r="56" spans="1:7" x14ac:dyDescent="0.25">
      <c r="A56" s="312" t="s">
        <v>124</v>
      </c>
      <c r="B56" s="313">
        <v>10029</v>
      </c>
      <c r="C56" s="314">
        <v>3.2959110104027189E-2</v>
      </c>
      <c r="D56" s="314">
        <v>2.9932627526467758E-2</v>
      </c>
      <c r="E56" s="313">
        <v>2781</v>
      </c>
      <c r="F56" s="314">
        <v>6.9615384615384621E-2</v>
      </c>
      <c r="G56" s="314">
        <v>5.145565335138795E-2</v>
      </c>
    </row>
    <row r="57" spans="1:7" x14ac:dyDescent="0.25">
      <c r="A57" s="309" t="s">
        <v>125</v>
      </c>
      <c r="B57" s="310">
        <v>36473</v>
      </c>
      <c r="C57" s="311">
        <v>2.2884707070140505E-2</v>
      </c>
      <c r="D57" s="311">
        <v>1.8566078116639913E-2</v>
      </c>
      <c r="E57" s="310">
        <v>7985</v>
      </c>
      <c r="F57" s="311">
        <v>-2.9297349866277658E-2</v>
      </c>
      <c r="G57" s="311">
        <v>-3.9196418823015611E-2</v>
      </c>
    </row>
    <row r="58" spans="1:7" x14ac:dyDescent="0.25">
      <c r="A58" s="57" t="s">
        <v>126</v>
      </c>
      <c r="B58" s="290">
        <v>74275</v>
      </c>
      <c r="C58" s="291">
        <v>3.2443252109367396E-2</v>
      </c>
      <c r="D58" s="291">
        <v>2.88491062250524E-2</v>
      </c>
      <c r="E58" s="290">
        <v>16300</v>
      </c>
      <c r="F58" s="291">
        <v>2.3290853160901501E-2</v>
      </c>
      <c r="G58" s="291">
        <v>1.5163653009842069E-2</v>
      </c>
    </row>
    <row r="59" spans="1:7" x14ac:dyDescent="0.25">
      <c r="A59" s="306" t="s">
        <v>222</v>
      </c>
      <c r="B59" s="307">
        <v>28407</v>
      </c>
      <c r="C59" s="315">
        <v>4.5618502015701296E-3</v>
      </c>
      <c r="D59" s="315">
        <v>-2.4375805272138456E-4</v>
      </c>
      <c r="E59" s="307">
        <v>5844</v>
      </c>
      <c r="F59" s="315">
        <v>1.7114495978093444E-4</v>
      </c>
      <c r="G59" s="315">
        <v>-5.1435208229633315E-3</v>
      </c>
    </row>
    <row r="60" spans="1:7" x14ac:dyDescent="0.25">
      <c r="A60" s="309" t="s">
        <v>127</v>
      </c>
      <c r="B60" s="310">
        <v>10280</v>
      </c>
      <c r="C60" s="311">
        <v>7.8585667820795305E-2</v>
      </c>
      <c r="D60" s="311">
        <v>6.991525423728813E-2</v>
      </c>
      <c r="E60" s="310">
        <v>2543</v>
      </c>
      <c r="F60" s="311">
        <v>6.5800502933780383E-2</v>
      </c>
      <c r="G60" s="311">
        <v>4.8929663608562692E-2</v>
      </c>
    </row>
    <row r="61" spans="1:7" x14ac:dyDescent="0.25">
      <c r="A61" s="57" t="s">
        <v>128</v>
      </c>
      <c r="B61" s="290">
        <v>39977</v>
      </c>
      <c r="C61" s="291">
        <v>2.1071720474049857E-2</v>
      </c>
      <c r="D61" s="291">
        <v>1.5836085259681776E-2</v>
      </c>
      <c r="E61" s="290">
        <v>8387</v>
      </c>
      <c r="F61" s="291">
        <v>1.9200388868635315E-2</v>
      </c>
      <c r="G61" s="291">
        <v>1.1222954992479463E-2</v>
      </c>
    </row>
    <row r="62" spans="1:7" x14ac:dyDescent="0.25">
      <c r="A62" s="306" t="s">
        <v>129</v>
      </c>
      <c r="B62" s="307">
        <v>16555</v>
      </c>
      <c r="C62" s="308">
        <v>1.4337356779609093E-2</v>
      </c>
      <c r="D62" s="308">
        <v>1.5103985128383873E-2</v>
      </c>
      <c r="E62" s="307">
        <v>3975</v>
      </c>
      <c r="F62" s="308">
        <v>-8.5576259489302961E-2</v>
      </c>
      <c r="G62" s="308">
        <v>-6.5271446332366354E-2</v>
      </c>
    </row>
    <row r="63" spans="1:7" x14ac:dyDescent="0.25">
      <c r="A63" s="309" t="s">
        <v>130</v>
      </c>
      <c r="B63" s="310">
        <v>25637</v>
      </c>
      <c r="C63" s="311">
        <v>1.8472906403940888E-2</v>
      </c>
      <c r="D63" s="311">
        <v>1.8755262956441858E-2</v>
      </c>
      <c r="E63" s="310">
        <v>5890</v>
      </c>
      <c r="F63" s="311">
        <v>-4.0581670612106864E-3</v>
      </c>
      <c r="G63" s="311">
        <v>1.8776404318572994E-3</v>
      </c>
    </row>
    <row r="64" spans="1:7" x14ac:dyDescent="0.25">
      <c r="A64" s="57" t="s">
        <v>131</v>
      </c>
      <c r="B64" s="290">
        <v>44229</v>
      </c>
      <c r="C64" s="291">
        <v>1.1920014642628351E-2</v>
      </c>
      <c r="D64" s="291">
        <v>1.2556250685983976E-2</v>
      </c>
      <c r="E64" s="290">
        <v>9865</v>
      </c>
      <c r="F64" s="291">
        <v>-3.8592729753435341E-2</v>
      </c>
      <c r="G64" s="291">
        <v>-2.7012570205937416E-2</v>
      </c>
    </row>
    <row r="65" spans="1:7" x14ac:dyDescent="0.25">
      <c r="A65" s="306" t="s">
        <v>146</v>
      </c>
      <c r="B65" s="307">
        <v>7445</v>
      </c>
      <c r="C65" s="315">
        <v>-2.2965879265091863E-2</v>
      </c>
      <c r="D65" s="315">
        <v>-1.4602280005123607E-2</v>
      </c>
      <c r="E65" s="307">
        <v>1821</v>
      </c>
      <c r="F65" s="315">
        <v>-9.5829195630585895E-2</v>
      </c>
      <c r="G65" s="315">
        <v>-5.9715639810426539E-2</v>
      </c>
    </row>
    <row r="66" spans="1:7" x14ac:dyDescent="0.25">
      <c r="A66" s="312" t="s">
        <v>147</v>
      </c>
      <c r="B66" s="313">
        <v>28876</v>
      </c>
      <c r="C66" s="314">
        <v>3.2687218367784848E-2</v>
      </c>
      <c r="D66" s="314">
        <v>2.6548978885427482E-2</v>
      </c>
      <c r="E66" s="313">
        <v>6648</v>
      </c>
      <c r="F66" s="314">
        <v>3.1177291763610983E-2</v>
      </c>
      <c r="G66" s="314">
        <v>2.4773152815785682E-2</v>
      </c>
    </row>
    <row r="67" spans="1:7" x14ac:dyDescent="0.25">
      <c r="A67" s="309" t="s">
        <v>93</v>
      </c>
      <c r="B67" s="310">
        <v>27507</v>
      </c>
      <c r="C67" s="311">
        <v>2.3478196160142878E-2</v>
      </c>
      <c r="D67" s="311">
        <v>2.1862435381964387E-2</v>
      </c>
      <c r="E67" s="310">
        <v>6602</v>
      </c>
      <c r="F67" s="311">
        <v>-8.7087087087087088E-3</v>
      </c>
      <c r="G67" s="311">
        <v>-8.5362440526168485E-3</v>
      </c>
    </row>
    <row r="68" spans="1:7" x14ac:dyDescent="0.25">
      <c r="A68" s="57" t="s">
        <v>238</v>
      </c>
      <c r="B68" s="290">
        <v>66809</v>
      </c>
      <c r="C68" s="295">
        <v>1.8895836510599361E-2</v>
      </c>
      <c r="D68" s="295">
        <v>1.6714697406340056E-2</v>
      </c>
      <c r="E68" s="290">
        <v>15071</v>
      </c>
      <c r="F68" s="295">
        <v>-3.3066596124594933E-3</v>
      </c>
      <c r="G68" s="295">
        <v>-9.2598308537564049E-4</v>
      </c>
    </row>
    <row r="69" spans="1:7" x14ac:dyDescent="0.25">
      <c r="A69" s="306" t="s">
        <v>223</v>
      </c>
      <c r="B69" s="307">
        <v>53979</v>
      </c>
      <c r="C69" s="315">
        <v>-3.2790410148900703E-2</v>
      </c>
      <c r="D69" s="315">
        <v>-3.1313890296538346E-2</v>
      </c>
      <c r="E69" s="307">
        <v>8294</v>
      </c>
      <c r="F69" s="315">
        <v>-3.8711172925359298E-2</v>
      </c>
      <c r="G69" s="315">
        <v>-2.7077888133821223E-2</v>
      </c>
    </row>
    <row r="70" spans="1:7" x14ac:dyDescent="0.25">
      <c r="A70" s="312" t="s">
        <v>224</v>
      </c>
      <c r="B70" s="313">
        <v>650</v>
      </c>
      <c r="C70" s="316">
        <v>-0.1514360313315927</v>
      </c>
      <c r="D70" s="316">
        <v>-0.1514360313315927</v>
      </c>
      <c r="E70" s="313">
        <v>145</v>
      </c>
      <c r="F70" s="316">
        <v>-2.6845637583892617E-2</v>
      </c>
      <c r="G70" s="316">
        <v>-2.6845637583892617E-2</v>
      </c>
    </row>
    <row r="71" spans="1:7" x14ac:dyDescent="0.25">
      <c r="A71" s="312" t="s">
        <v>132</v>
      </c>
      <c r="B71" s="313">
        <v>68</v>
      </c>
      <c r="C71" s="316">
        <v>-0.28299999999999997</v>
      </c>
      <c r="D71" s="316">
        <v>-0.28299999999999997</v>
      </c>
      <c r="E71" s="318"/>
      <c r="F71" s="319"/>
      <c r="G71" s="319"/>
    </row>
    <row r="72" spans="1:7" x14ac:dyDescent="0.25">
      <c r="A72" s="312" t="s">
        <v>133</v>
      </c>
      <c r="B72" s="313">
        <v>40261</v>
      </c>
      <c r="C72" s="314">
        <v>5.2684144818976276E-3</v>
      </c>
      <c r="D72" s="314">
        <v>-9.1290852656563819E-5</v>
      </c>
      <c r="E72" s="313">
        <v>5762</v>
      </c>
      <c r="F72" s="314">
        <v>4.1199855439103719E-2</v>
      </c>
      <c r="G72" s="314">
        <v>3.6368359527211326E-3</v>
      </c>
    </row>
    <row r="73" spans="1:7" x14ac:dyDescent="0.25">
      <c r="A73" s="312" t="s">
        <v>134</v>
      </c>
      <c r="B73" s="313">
        <v>17560</v>
      </c>
      <c r="C73" s="314">
        <v>9.7176700592260367E-3</v>
      </c>
      <c r="D73" s="314">
        <v>1.1147953350102904E-2</v>
      </c>
      <c r="E73" s="313">
        <v>2582</v>
      </c>
      <c r="F73" s="314">
        <v>-0.1211708645336964</v>
      </c>
      <c r="G73" s="314">
        <v>-0.1139792155548106</v>
      </c>
    </row>
    <row r="74" spans="1:7" x14ac:dyDescent="0.25">
      <c r="A74" s="312" t="s">
        <v>135</v>
      </c>
      <c r="B74" s="313">
        <v>15978</v>
      </c>
      <c r="C74" s="314">
        <v>-8.9933635179557155E-3</v>
      </c>
      <c r="D74" s="314">
        <v>-9.9009900990099011E-3</v>
      </c>
      <c r="E74" s="313">
        <v>2813</v>
      </c>
      <c r="F74" s="314">
        <v>-8.5500650195058522E-2</v>
      </c>
      <c r="G74" s="314">
        <v>-7.5547332716620411E-2</v>
      </c>
    </row>
    <row r="75" spans="1:7" x14ac:dyDescent="0.25">
      <c r="A75" s="309" t="s">
        <v>190</v>
      </c>
      <c r="B75" s="310">
        <v>45343</v>
      </c>
      <c r="C75" s="311">
        <v>-2.5719810915341642E-2</v>
      </c>
      <c r="D75" s="311">
        <v>-4.5873968492123031E-2</v>
      </c>
      <c r="E75" s="310">
        <v>7087</v>
      </c>
      <c r="F75" s="311">
        <v>0.11413299795629618</v>
      </c>
      <c r="G75" s="311">
        <v>-1.5791041811500647E-2</v>
      </c>
    </row>
    <row r="76" spans="1:7" x14ac:dyDescent="0.25">
      <c r="A76" s="57" t="s">
        <v>136</v>
      </c>
      <c r="B76" s="290">
        <v>176732</v>
      </c>
      <c r="C76" s="295">
        <v>-1.7609783212896052E-2</v>
      </c>
      <c r="D76" s="295">
        <v>-2.3847533865474117E-2</v>
      </c>
      <c r="E76" s="290">
        <v>26683</v>
      </c>
      <c r="F76" s="295">
        <v>-1.1241849658997227E-4</v>
      </c>
      <c r="G76" s="295">
        <v>-2.9043550492464695E-2</v>
      </c>
    </row>
    <row r="77" spans="1:7" x14ac:dyDescent="0.25">
      <c r="A77" s="306" t="s">
        <v>137</v>
      </c>
      <c r="B77" s="307">
        <v>8281</v>
      </c>
      <c r="C77" s="315">
        <v>1.8072289156626505E-2</v>
      </c>
      <c r="D77" s="315">
        <v>1.6638533879913191E-2</v>
      </c>
      <c r="E77" s="307">
        <v>2008</v>
      </c>
      <c r="F77" s="315">
        <v>5.5082623935903859E-3</v>
      </c>
      <c r="G77" s="315">
        <v>4.7984644913627637E-4</v>
      </c>
    </row>
    <row r="78" spans="1:7" x14ac:dyDescent="0.25">
      <c r="A78" s="309" t="s">
        <v>138</v>
      </c>
      <c r="B78" s="310">
        <v>25448</v>
      </c>
      <c r="C78" s="311">
        <v>1.7309614231461122E-2</v>
      </c>
      <c r="D78" s="311">
        <v>1.6458016458016457E-2</v>
      </c>
      <c r="E78" s="310">
        <v>5509</v>
      </c>
      <c r="F78" s="311">
        <v>-1.7653352353780315E-2</v>
      </c>
      <c r="G78" s="311">
        <v>-1.797715053763441E-2</v>
      </c>
    </row>
    <row r="79" spans="1:7" x14ac:dyDescent="0.25">
      <c r="A79" s="57" t="s">
        <v>139</v>
      </c>
      <c r="B79" s="290">
        <v>35127</v>
      </c>
      <c r="C79" s="295">
        <v>1.9060052219321149E-2</v>
      </c>
      <c r="D79" s="295">
        <v>1.8067846607669618E-2</v>
      </c>
      <c r="E79" s="290">
        <v>7517</v>
      </c>
      <c r="F79" s="295">
        <v>-1.1571334648257724E-2</v>
      </c>
      <c r="G79" s="295">
        <v>-1.3190642110502738E-2</v>
      </c>
    </row>
    <row r="80" spans="1:7" x14ac:dyDescent="0.25">
      <c r="A80" s="56" t="s">
        <v>140</v>
      </c>
      <c r="B80" s="288">
        <v>23295</v>
      </c>
      <c r="C80" s="289">
        <v>3.0934678704195431E-2</v>
      </c>
      <c r="D80" s="289">
        <v>2.9056103918301074E-2</v>
      </c>
      <c r="E80" s="288">
        <v>5485</v>
      </c>
      <c r="F80" s="294">
        <v>-1.242347857400072E-2</v>
      </c>
      <c r="G80" s="294">
        <v>-1.3837945981993997E-2</v>
      </c>
    </row>
    <row r="81" spans="1:7" x14ac:dyDescent="0.25">
      <c r="A81" s="57" t="s">
        <v>141</v>
      </c>
      <c r="B81" s="290">
        <v>24431</v>
      </c>
      <c r="C81" s="295">
        <v>2.9540665823851665E-2</v>
      </c>
      <c r="D81" s="295">
        <v>2.7794758935485185E-2</v>
      </c>
      <c r="E81" s="290">
        <v>5485</v>
      </c>
      <c r="F81" s="295">
        <v>-1.242347857400072E-2</v>
      </c>
      <c r="G81" s="295">
        <v>-1.3837945981993997E-2</v>
      </c>
    </row>
    <row r="82" spans="1:7" x14ac:dyDescent="0.25">
      <c r="A82" s="306" t="s">
        <v>229</v>
      </c>
      <c r="B82" s="307">
        <v>1305</v>
      </c>
      <c r="C82" s="315"/>
      <c r="D82" s="315"/>
      <c r="E82" s="307">
        <v>121</v>
      </c>
      <c r="F82" s="315"/>
      <c r="G82" s="315"/>
    </row>
    <row r="83" spans="1:7" x14ac:dyDescent="0.25">
      <c r="A83" s="312" t="s">
        <v>142</v>
      </c>
      <c r="B83" s="313">
        <v>20506</v>
      </c>
      <c r="C83" s="316">
        <v>3.3516455823799203E-2</v>
      </c>
      <c r="D83" s="316">
        <v>3.0392301271664948E-2</v>
      </c>
      <c r="E83" s="313">
        <v>4748</v>
      </c>
      <c r="F83" s="316">
        <v>1.7573939134162022E-2</v>
      </c>
      <c r="G83" s="316">
        <v>8.2511571744817869E-3</v>
      </c>
    </row>
    <row r="84" spans="1:7" x14ac:dyDescent="0.25">
      <c r="A84" s="312" t="s">
        <v>143</v>
      </c>
      <c r="B84" s="313">
        <v>9311</v>
      </c>
      <c r="C84" s="314">
        <v>4.4771095152603232E-2</v>
      </c>
      <c r="D84" s="314">
        <v>3.1117397454031116E-2</v>
      </c>
      <c r="E84" s="313">
        <v>2077</v>
      </c>
      <c r="F84" s="314">
        <v>-6.9027341999103542E-2</v>
      </c>
      <c r="G84" s="314">
        <v>-6.1022776106574993E-2</v>
      </c>
    </row>
    <row r="85" spans="1:7" x14ac:dyDescent="0.25">
      <c r="A85" s="312" t="s">
        <v>230</v>
      </c>
      <c r="B85" s="313">
        <v>26692</v>
      </c>
      <c r="C85" s="314">
        <v>2.8696355085243975E-2</v>
      </c>
      <c r="D85" s="314">
        <v>2.9169018058690745E-2</v>
      </c>
      <c r="E85" s="313">
        <v>4803</v>
      </c>
      <c r="F85" s="314">
        <v>4.388382446470214E-2</v>
      </c>
      <c r="G85" s="314">
        <v>2.8418527403579995E-2</v>
      </c>
    </row>
    <row r="86" spans="1:7" x14ac:dyDescent="0.25">
      <c r="A86" s="309" t="s">
        <v>144</v>
      </c>
      <c r="B86" s="310">
        <v>20435</v>
      </c>
      <c r="C86" s="311">
        <v>4.7693971875307304E-3</v>
      </c>
      <c r="D86" s="311">
        <v>-7.2320524564871511E-4</v>
      </c>
      <c r="E86" s="310">
        <v>5279</v>
      </c>
      <c r="F86" s="311">
        <v>-4.018181818181818E-2</v>
      </c>
      <c r="G86" s="311">
        <v>-5.2696293694010188E-2</v>
      </c>
    </row>
    <row r="87" spans="1:7" x14ac:dyDescent="0.25">
      <c r="A87" s="57" t="s">
        <v>145</v>
      </c>
      <c r="B87" s="290">
        <v>80886</v>
      </c>
      <c r="C87" s="295">
        <v>2.0360278534665457E-2</v>
      </c>
      <c r="D87" s="295">
        <v>1.7018721819251126E-2</v>
      </c>
      <c r="E87" s="290">
        <v>17028</v>
      </c>
      <c r="F87" s="295">
        <v>-5.0251256281407036E-3</v>
      </c>
      <c r="G87" s="295">
        <v>-1.3418079096045197E-2</v>
      </c>
    </row>
    <row r="88" spans="1:7" x14ac:dyDescent="0.25">
      <c r="A88" s="306" t="s">
        <v>148</v>
      </c>
      <c r="B88" s="307">
        <v>10237</v>
      </c>
      <c r="C88" s="315">
        <v>2.0739854422175689E-2</v>
      </c>
      <c r="D88" s="315">
        <v>1.733824099186362E-2</v>
      </c>
      <c r="E88" s="307">
        <v>2405</v>
      </c>
      <c r="F88" s="315">
        <v>-2.4885939444214021E-3</v>
      </c>
      <c r="G88" s="315">
        <v>-1.0920436817472699E-2</v>
      </c>
    </row>
    <row r="89" spans="1:7" x14ac:dyDescent="0.25">
      <c r="A89" s="309" t="s">
        <v>149</v>
      </c>
      <c r="B89" s="310">
        <v>49532</v>
      </c>
      <c r="C89" s="311">
        <v>1.8443507761899867E-2</v>
      </c>
      <c r="D89" s="311">
        <v>1.9662752785389953E-2</v>
      </c>
      <c r="E89" s="310">
        <v>8289</v>
      </c>
      <c r="F89" s="311">
        <v>-6.0284543043163735E-4</v>
      </c>
      <c r="G89" s="311">
        <v>9.2273485269594221E-3</v>
      </c>
    </row>
    <row r="90" spans="1:7" x14ac:dyDescent="0.25">
      <c r="A90" s="57" t="s">
        <v>150</v>
      </c>
      <c r="B90" s="290">
        <v>61492</v>
      </c>
      <c r="C90" s="295">
        <v>1.6766427461225569E-2</v>
      </c>
      <c r="D90" s="295">
        <v>1.7237771804735156E-2</v>
      </c>
      <c r="E90" s="290">
        <v>10694</v>
      </c>
      <c r="F90" s="295">
        <v>-1.0275572162540868E-3</v>
      </c>
      <c r="G90" s="295">
        <v>4.758197075871615E-3</v>
      </c>
    </row>
    <row r="91" spans="1:7" x14ac:dyDescent="0.25">
      <c r="A91" s="306" t="s">
        <v>151</v>
      </c>
      <c r="B91" s="307">
        <v>3790</v>
      </c>
      <c r="C91" s="315">
        <v>5.5717697001857252E-3</v>
      </c>
      <c r="D91" s="315">
        <v>1.2817290776577029E-2</v>
      </c>
      <c r="E91" s="307">
        <v>1129</v>
      </c>
      <c r="F91" s="315">
        <v>1.7746228926353151E-3</v>
      </c>
      <c r="G91" s="315">
        <v>9.6852300242130755E-3</v>
      </c>
    </row>
    <row r="92" spans="1:7" x14ac:dyDescent="0.25">
      <c r="A92" s="312" t="s">
        <v>152</v>
      </c>
      <c r="B92" s="313">
        <v>20805</v>
      </c>
      <c r="C92" s="314">
        <v>3.1340405014464801E-3</v>
      </c>
      <c r="D92" s="314">
        <v>5.135387488328665E-4</v>
      </c>
      <c r="E92" s="313">
        <v>3988</v>
      </c>
      <c r="F92" s="314">
        <v>-1.21377260341838E-2</v>
      </c>
      <c r="G92" s="314">
        <v>-2.5571396243494002E-2</v>
      </c>
    </row>
    <row r="93" spans="1:7" x14ac:dyDescent="0.25">
      <c r="A93" s="312" t="s">
        <v>153</v>
      </c>
      <c r="B93" s="313">
        <v>26955</v>
      </c>
      <c r="C93" s="314">
        <v>2.0095367847411442E-2</v>
      </c>
      <c r="D93" s="314">
        <v>1.816362086221596E-2</v>
      </c>
      <c r="E93" s="313">
        <v>5634</v>
      </c>
      <c r="F93" s="314">
        <v>9.5469570289714173E-2</v>
      </c>
      <c r="G93" s="314">
        <v>9.0007347538574575E-2</v>
      </c>
    </row>
    <row r="94" spans="1:7" x14ac:dyDescent="0.25">
      <c r="A94" s="309" t="s">
        <v>154</v>
      </c>
      <c r="B94" s="310">
        <v>29914</v>
      </c>
      <c r="C94" s="311">
        <v>-3.1989336887704098E-3</v>
      </c>
      <c r="D94" s="311">
        <v>-5.1504044489383213E-3</v>
      </c>
      <c r="E94" s="310">
        <v>6213</v>
      </c>
      <c r="F94" s="311">
        <v>-4.1673345087353741E-3</v>
      </c>
      <c r="G94" s="311">
        <v>-7.8973346495557744E-3</v>
      </c>
    </row>
    <row r="95" spans="1:7" x14ac:dyDescent="0.25">
      <c r="A95" s="57" t="s">
        <v>155</v>
      </c>
      <c r="B95" s="290">
        <v>84490</v>
      </c>
      <c r="C95" s="295">
        <v>6.5762824942219257E-3</v>
      </c>
      <c r="D95" s="295">
        <v>4.8265321366598099E-3</v>
      </c>
      <c r="E95" s="290">
        <v>16964</v>
      </c>
      <c r="F95" s="295">
        <v>2.5262903420766349E-2</v>
      </c>
      <c r="G95" s="295">
        <v>1.8303743197933271E-2</v>
      </c>
    </row>
    <row r="96" spans="1:7" x14ac:dyDescent="0.25">
      <c r="A96" s="306" t="s">
        <v>231</v>
      </c>
      <c r="B96" s="307">
        <v>17034</v>
      </c>
      <c r="C96" s="315">
        <v>0.11669070407761899</v>
      </c>
      <c r="D96" s="315">
        <v>0.11575086861407798</v>
      </c>
      <c r="E96" s="307">
        <v>4265</v>
      </c>
      <c r="F96" s="315">
        <v>8.3862770012706478E-2</v>
      </c>
      <c r="G96" s="315">
        <v>7.9056190707856966E-2</v>
      </c>
    </row>
    <row r="97" spans="1:7" x14ac:dyDescent="0.25">
      <c r="A97" s="312" t="s">
        <v>156</v>
      </c>
      <c r="B97" s="313">
        <v>9461</v>
      </c>
      <c r="C97" s="314">
        <v>2.4139424117774411E-2</v>
      </c>
      <c r="D97" s="314">
        <v>2.2368281564719601E-2</v>
      </c>
      <c r="E97" s="313">
        <v>2755</v>
      </c>
      <c r="F97" s="314">
        <v>-4.3402777777777776E-2</v>
      </c>
      <c r="G97" s="314">
        <v>-4.871538204871538E-2</v>
      </c>
    </row>
    <row r="98" spans="1:7" x14ac:dyDescent="0.25">
      <c r="A98" s="312" t="s">
        <v>157</v>
      </c>
      <c r="B98" s="313">
        <v>30656</v>
      </c>
      <c r="C98" s="314">
        <v>2.9001074113856069E-2</v>
      </c>
      <c r="D98" s="314">
        <v>1.8256921233524626E-2</v>
      </c>
      <c r="E98" s="313">
        <v>5869</v>
      </c>
      <c r="F98" s="314">
        <v>-3.9129011132940407E-2</v>
      </c>
      <c r="G98" s="314">
        <v>-5.6440147853284051E-2</v>
      </c>
    </row>
    <row r="99" spans="1:7" x14ac:dyDescent="0.25">
      <c r="A99" s="312" t="s">
        <v>232</v>
      </c>
      <c r="B99" s="313">
        <v>32242</v>
      </c>
      <c r="C99" s="314">
        <v>8.5710710710710705E-3</v>
      </c>
      <c r="D99" s="314">
        <v>1.2494793835901709E-3</v>
      </c>
      <c r="E99" s="313">
        <v>3861</v>
      </c>
      <c r="F99" s="314">
        <v>-5.4371785451873621E-2</v>
      </c>
      <c r="G99" s="314">
        <v>-7.719856744926383E-2</v>
      </c>
    </row>
    <row r="100" spans="1:7" x14ac:dyDescent="0.25">
      <c r="A100" s="309" t="s">
        <v>158</v>
      </c>
      <c r="B100" s="310">
        <v>15144</v>
      </c>
      <c r="C100" s="311">
        <v>7.1157810733523978E-3</v>
      </c>
      <c r="D100" s="311">
        <v>5.8744652321052297E-3</v>
      </c>
      <c r="E100" s="310">
        <v>3378</v>
      </c>
      <c r="F100" s="311">
        <v>-2.8193325661680091E-2</v>
      </c>
      <c r="G100" s="311">
        <v>-4.0551078762672214E-2</v>
      </c>
    </row>
    <row r="101" spans="1:7" x14ac:dyDescent="0.25">
      <c r="A101" s="57" t="s">
        <v>159</v>
      </c>
      <c r="B101" s="290">
        <v>109391</v>
      </c>
      <c r="C101" s="295">
        <v>2.6846645577343686E-2</v>
      </c>
      <c r="D101" s="295">
        <v>2.0997068503498011E-2</v>
      </c>
      <c r="E101" s="290">
        <v>20128</v>
      </c>
      <c r="F101" s="295">
        <v>-1.7283468411287962E-2</v>
      </c>
      <c r="G101" s="295">
        <v>-3.3108842059526397E-2</v>
      </c>
    </row>
    <row r="102" spans="1:7" x14ac:dyDescent="0.25">
      <c r="A102" s="68" t="s">
        <v>209</v>
      </c>
      <c r="B102" s="296">
        <v>1603516</v>
      </c>
      <c r="C102" s="297">
        <v>1.2038307492480003E-2</v>
      </c>
      <c r="D102" s="297">
        <v>1.0332426648727961E-2</v>
      </c>
      <c r="E102" s="296">
        <v>314962</v>
      </c>
      <c r="F102" s="297">
        <v>-6.1782153224788586E-3</v>
      </c>
      <c r="G102" s="297">
        <v>-9.9905126067331741E-3</v>
      </c>
    </row>
    <row r="103" spans="1:7" x14ac:dyDescent="0.25">
      <c r="A103" s="59" t="s">
        <v>210</v>
      </c>
      <c r="B103" s="290">
        <v>1123</v>
      </c>
      <c r="C103" s="291">
        <v>8.3976833976833976E-2</v>
      </c>
      <c r="D103" s="291">
        <v>8.3976833976833976E-2</v>
      </c>
      <c r="E103" s="290">
        <v>454</v>
      </c>
      <c r="F103" s="291">
        <v>0.50331125827814571</v>
      </c>
      <c r="G103" s="291">
        <v>0.50331125827814571</v>
      </c>
    </row>
    <row r="104" spans="1:7" x14ac:dyDescent="0.25">
      <c r="A104" s="58" t="s">
        <v>160</v>
      </c>
      <c r="B104" s="288">
        <v>10033</v>
      </c>
      <c r="C104" s="294">
        <v>4.3799417394923011E-2</v>
      </c>
      <c r="D104" s="294">
        <v>4.4719123706160185E-2</v>
      </c>
      <c r="E104" s="288">
        <v>2792</v>
      </c>
      <c r="F104" s="294">
        <v>3.0638612033960871E-2</v>
      </c>
      <c r="G104" s="294">
        <v>4.0781357093899934E-2</v>
      </c>
    </row>
    <row r="105" spans="1:7" x14ac:dyDescent="0.25">
      <c r="A105" s="59" t="s">
        <v>211</v>
      </c>
      <c r="B105" s="290">
        <v>10985</v>
      </c>
      <c r="C105" s="295">
        <v>3.1358557881889022E-2</v>
      </c>
      <c r="D105" s="295">
        <v>3.257506824385805E-2</v>
      </c>
      <c r="E105" s="290">
        <v>2792</v>
      </c>
      <c r="F105" s="295">
        <v>3.0638612033960871E-2</v>
      </c>
      <c r="G105" s="295">
        <v>4.0781357093899934E-2</v>
      </c>
    </row>
    <row r="106" spans="1:7" x14ac:dyDescent="0.25">
      <c r="A106" s="58" t="s">
        <v>161</v>
      </c>
      <c r="B106" s="288">
        <v>3127</v>
      </c>
      <c r="C106" s="294">
        <v>9.0306834030683403E-2</v>
      </c>
      <c r="D106" s="294">
        <v>9.2529129540781352E-2</v>
      </c>
      <c r="E106" s="288">
        <v>1082</v>
      </c>
      <c r="F106" s="294">
        <v>2.5592417061611375E-2</v>
      </c>
      <c r="G106" s="294">
        <v>3.4354688950789226E-2</v>
      </c>
    </row>
    <row r="107" spans="1:7" x14ac:dyDescent="0.25">
      <c r="A107" s="59" t="s">
        <v>212</v>
      </c>
      <c r="B107" s="290">
        <v>3802</v>
      </c>
      <c r="C107" s="295">
        <v>5.5817828381005276E-2</v>
      </c>
      <c r="D107" s="295">
        <v>5.8066283210079429E-2</v>
      </c>
      <c r="E107" s="290">
        <v>1082</v>
      </c>
      <c r="F107" s="295">
        <v>2.5592417061611375E-2</v>
      </c>
      <c r="G107" s="295">
        <v>3.4354688950789226E-2</v>
      </c>
    </row>
    <row r="108" spans="1:7" x14ac:dyDescent="0.25">
      <c r="A108" s="58" t="s">
        <v>162</v>
      </c>
      <c r="B108" s="288">
        <v>14448</v>
      </c>
      <c r="C108" s="294">
        <v>4.8856624319419235E-2</v>
      </c>
      <c r="D108" s="294">
        <v>4.2550183771557816E-2</v>
      </c>
      <c r="E108" s="288">
        <v>4947</v>
      </c>
      <c r="F108" s="294">
        <v>4.3670886075949364E-2</v>
      </c>
      <c r="G108" s="294">
        <v>2.9985912658482591E-2</v>
      </c>
    </row>
    <row r="109" spans="1:7" x14ac:dyDescent="0.25">
      <c r="A109" s="59" t="s">
        <v>213</v>
      </c>
      <c r="B109" s="290">
        <v>15924</v>
      </c>
      <c r="C109" s="295">
        <v>5.0881013660661258E-2</v>
      </c>
      <c r="D109" s="295">
        <v>4.5085662759242563E-2</v>
      </c>
      <c r="E109" s="290">
        <v>4947</v>
      </c>
      <c r="F109" s="295">
        <v>4.3670886075949364E-2</v>
      </c>
      <c r="G109" s="295">
        <v>2.9985912658482591E-2</v>
      </c>
    </row>
    <row r="110" spans="1:7" x14ac:dyDescent="0.25">
      <c r="A110" s="68" t="s">
        <v>235</v>
      </c>
      <c r="B110" s="296">
        <v>31834</v>
      </c>
      <c r="C110" s="297">
        <v>4.5760651752570547E-2</v>
      </c>
      <c r="D110" s="297">
        <v>4.3489408069736883E-2</v>
      </c>
      <c r="E110" s="296">
        <v>9275</v>
      </c>
      <c r="F110" s="297">
        <v>5.3259141494435613E-2</v>
      </c>
      <c r="G110" s="297">
        <v>4.9320094970861213E-2</v>
      </c>
    </row>
    <row r="111" spans="1:7" x14ac:dyDescent="0.25">
      <c r="A111" s="69" t="s">
        <v>236</v>
      </c>
      <c r="B111" s="298">
        <v>1635350</v>
      </c>
      <c r="C111" s="299">
        <v>1.2673983192590423E-2</v>
      </c>
      <c r="D111" s="299">
        <v>1.0951076540933191E-2</v>
      </c>
      <c r="E111" s="298">
        <v>324237</v>
      </c>
      <c r="F111" s="299">
        <v>-4.5713268207020624E-3</v>
      </c>
      <c r="G111" s="299">
        <v>-8.4515088379595402E-3</v>
      </c>
    </row>
    <row r="112" spans="1:7" x14ac:dyDescent="0.25">
      <c r="A112" s="305" t="s">
        <v>264</v>
      </c>
      <c r="B112" s="265">
        <v>24808</v>
      </c>
      <c r="C112" s="300" t="s">
        <v>82</v>
      </c>
      <c r="D112" s="300" t="s">
        <v>82</v>
      </c>
      <c r="E112" s="301">
        <v>4803</v>
      </c>
      <c r="F112" s="291" t="s">
        <v>82</v>
      </c>
      <c r="G112" s="291" t="s">
        <v>82</v>
      </c>
    </row>
    <row r="113" spans="1:7" x14ac:dyDescent="0.25">
      <c r="A113" s="305" t="s">
        <v>265</v>
      </c>
      <c r="B113" s="265">
        <v>29954</v>
      </c>
      <c r="C113" s="300" t="s">
        <v>82</v>
      </c>
      <c r="D113" s="300" t="s">
        <v>82</v>
      </c>
      <c r="E113" s="301">
        <v>5851</v>
      </c>
      <c r="F113" s="291" t="s">
        <v>82</v>
      </c>
      <c r="G113" s="291" t="s">
        <v>82</v>
      </c>
    </row>
    <row r="114" spans="1:7" x14ac:dyDescent="0.25">
      <c r="A114" s="305" t="s">
        <v>266</v>
      </c>
      <c r="B114" s="265">
        <v>53979</v>
      </c>
      <c r="C114" s="300" t="s">
        <v>82</v>
      </c>
      <c r="D114" s="300" t="s">
        <v>82</v>
      </c>
      <c r="E114" s="301">
        <v>8294</v>
      </c>
      <c r="F114" s="291" t="s">
        <v>82</v>
      </c>
      <c r="G114" s="291" t="s">
        <v>82</v>
      </c>
    </row>
    <row r="115" spans="1:7" x14ac:dyDescent="0.25">
      <c r="A115" s="305" t="s">
        <v>267</v>
      </c>
      <c r="B115" s="265">
        <v>54560</v>
      </c>
      <c r="C115" s="300" t="s">
        <v>82</v>
      </c>
      <c r="D115" s="300" t="s">
        <v>82</v>
      </c>
      <c r="E115" s="301">
        <v>10151</v>
      </c>
      <c r="F115" s="291" t="s">
        <v>82</v>
      </c>
      <c r="G115" s="291" t="s">
        <v>82</v>
      </c>
    </row>
    <row r="116" spans="1:7" x14ac:dyDescent="0.25">
      <c r="A116" s="305" t="s">
        <v>268</v>
      </c>
      <c r="B116" s="265">
        <v>15367</v>
      </c>
      <c r="C116" s="300" t="s">
        <v>82</v>
      </c>
      <c r="D116" s="300" t="s">
        <v>82</v>
      </c>
      <c r="E116" s="301">
        <v>2665</v>
      </c>
      <c r="F116" s="291" t="s">
        <v>82</v>
      </c>
      <c r="G116" s="291" t="s">
        <v>82</v>
      </c>
    </row>
    <row r="117" spans="1:7" x14ac:dyDescent="0.25">
      <c r="A117" s="305" t="s">
        <v>269</v>
      </c>
      <c r="B117" s="265">
        <v>42070</v>
      </c>
      <c r="C117" s="300" t="s">
        <v>82</v>
      </c>
      <c r="D117" s="300" t="s">
        <v>82</v>
      </c>
      <c r="E117" s="301">
        <v>3861</v>
      </c>
      <c r="F117" s="291" t="s">
        <v>82</v>
      </c>
      <c r="G117" s="291" t="s">
        <v>82</v>
      </c>
    </row>
    <row r="118" spans="1:7" x14ac:dyDescent="0.25">
      <c r="A118" s="305" t="s">
        <v>270</v>
      </c>
      <c r="B118" s="265">
        <v>17583</v>
      </c>
      <c r="C118" s="300" t="s">
        <v>82</v>
      </c>
      <c r="D118" s="300" t="s">
        <v>82</v>
      </c>
      <c r="E118" s="301">
        <v>1690</v>
      </c>
      <c r="F118" s="291" t="s">
        <v>82</v>
      </c>
      <c r="G118" s="291" t="s">
        <v>82</v>
      </c>
    </row>
    <row r="119" spans="1:7" x14ac:dyDescent="0.25">
      <c r="A119" s="305" t="s">
        <v>271</v>
      </c>
      <c r="B119" s="265">
        <v>12510</v>
      </c>
      <c r="C119" s="300" t="s">
        <v>82</v>
      </c>
      <c r="D119" s="300" t="s">
        <v>82</v>
      </c>
      <c r="E119" s="302">
        <v>2765</v>
      </c>
      <c r="F119" s="291" t="s">
        <v>82</v>
      </c>
      <c r="G119" s="291" t="s">
        <v>82</v>
      </c>
    </row>
    <row r="120" spans="1:7" ht="24" x14ac:dyDescent="0.25">
      <c r="A120" s="287" t="s">
        <v>332</v>
      </c>
      <c r="B120" s="303">
        <v>1675091</v>
      </c>
      <c r="C120" s="304" t="s">
        <v>82</v>
      </c>
      <c r="D120" s="304" t="s">
        <v>82</v>
      </c>
      <c r="E120" s="303">
        <v>327010</v>
      </c>
      <c r="F120" s="304" t="s">
        <v>82</v>
      </c>
      <c r="G120" s="304" t="s">
        <v>82</v>
      </c>
    </row>
    <row r="121" spans="1:7" x14ac:dyDescent="0.25">
      <c r="A121" s="81" t="s">
        <v>263</v>
      </c>
    </row>
    <row r="122" spans="1:7" x14ac:dyDescent="0.25">
      <c r="A122" s="357" t="s">
        <v>233</v>
      </c>
      <c r="B122" s="357"/>
      <c r="C122" s="357"/>
      <c r="D122" s="357"/>
      <c r="E122" s="357"/>
      <c r="F122" s="357"/>
      <c r="G122" s="357"/>
    </row>
    <row r="123" spans="1:7" x14ac:dyDescent="0.25">
      <c r="A123" s="357"/>
      <c r="B123" s="357"/>
      <c r="C123" s="357"/>
      <c r="D123" s="357"/>
      <c r="E123" s="357"/>
      <c r="F123" s="357"/>
      <c r="G123" s="357"/>
    </row>
    <row r="124" spans="1:7" x14ac:dyDescent="0.25">
      <c r="A124" s="392" t="s">
        <v>333</v>
      </c>
      <c r="B124" s="392"/>
      <c r="C124" s="392"/>
      <c r="D124" s="392"/>
      <c r="E124" s="392"/>
      <c r="F124" s="392"/>
      <c r="G124" s="392"/>
    </row>
    <row r="125" spans="1:7" ht="28.5" customHeight="1" x14ac:dyDescent="0.25">
      <c r="A125" s="392"/>
      <c r="B125" s="392"/>
      <c r="C125" s="392"/>
      <c r="D125" s="392"/>
      <c r="E125" s="392"/>
      <c r="F125" s="392"/>
      <c r="G125" s="392"/>
    </row>
    <row r="126" spans="1:7" x14ac:dyDescent="0.25">
      <c r="A126" s="31" t="s">
        <v>239</v>
      </c>
    </row>
    <row r="129" spans="1:11" ht="35.25" customHeight="1" x14ac:dyDescent="0.25">
      <c r="A129" s="377"/>
      <c r="B129" s="377"/>
      <c r="C129" s="377"/>
      <c r="D129" s="377"/>
      <c r="E129" s="377"/>
      <c r="F129" s="377"/>
      <c r="G129" s="377"/>
      <c r="H129" s="377"/>
      <c r="I129" s="377"/>
      <c r="J129" s="377"/>
      <c r="K129" s="377"/>
    </row>
  </sheetData>
  <mergeCells count="3">
    <mergeCell ref="A122:G123"/>
    <mergeCell ref="A124:G125"/>
    <mergeCell ref="A129:K12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4" workbookViewId="0">
      <selection activeCell="E18" sqref="E18"/>
    </sheetView>
  </sheetViews>
  <sheetFormatPr baseColWidth="10" defaultRowHeight="12.6" x14ac:dyDescent="0.25"/>
  <cols>
    <col min="1" max="1" width="32" customWidth="1"/>
    <col min="2" max="2" width="9.44140625" style="93" customWidth="1"/>
    <col min="3" max="3" width="9.33203125" style="93" bestFit="1" customWidth="1"/>
    <col min="4" max="4" width="9.44140625" style="93" customWidth="1"/>
    <col min="5" max="5" width="9" style="93" customWidth="1"/>
    <col min="6" max="6" width="8.6640625" style="93" customWidth="1"/>
    <col min="7" max="7" width="9.33203125" style="93" bestFit="1" customWidth="1"/>
    <col min="8" max="8" width="7.44140625" style="98" bestFit="1" customWidth="1"/>
    <col min="9" max="9" width="8.5546875" style="93" bestFit="1" customWidth="1"/>
    <col min="10" max="10" width="8.109375" style="93" bestFit="1" customWidth="1"/>
    <col min="11" max="11" width="9.33203125" style="93" bestFit="1" customWidth="1"/>
  </cols>
  <sheetData>
    <row r="1" spans="1:12" ht="14.4" x14ac:dyDescent="0.3">
      <c r="A1" s="83"/>
      <c r="B1" s="104"/>
      <c r="C1" s="104"/>
      <c r="D1" s="104"/>
      <c r="E1" s="104"/>
      <c r="F1" s="104"/>
      <c r="G1" s="104"/>
      <c r="H1" s="102"/>
      <c r="I1" s="104"/>
      <c r="J1" s="104"/>
      <c r="K1" s="105"/>
      <c r="L1" s="53"/>
    </row>
    <row r="2" spans="1:12" ht="14.4" x14ac:dyDescent="0.3">
      <c r="A2" s="31"/>
      <c r="B2" s="104"/>
      <c r="C2" s="104"/>
      <c r="D2" s="104"/>
      <c r="E2" s="104"/>
      <c r="F2" s="104"/>
      <c r="G2" s="104"/>
      <c r="H2" s="102"/>
      <c r="I2" s="104"/>
      <c r="J2" s="104"/>
      <c r="K2" s="105"/>
      <c r="L2" s="53"/>
    </row>
    <row r="3" spans="1:12" ht="14.4" x14ac:dyDescent="0.3">
      <c r="A3" s="76"/>
      <c r="B3" s="105"/>
      <c r="C3" s="105"/>
      <c r="D3" s="105"/>
      <c r="E3" s="105"/>
      <c r="F3" s="105"/>
      <c r="G3" s="105"/>
      <c r="H3" s="100"/>
      <c r="I3" s="105"/>
      <c r="J3" s="105"/>
      <c r="K3" s="105"/>
      <c r="L3" s="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baseColWidth="10" defaultRowHeight="12.6" x14ac:dyDescent="0.25"/>
  <cols>
    <col min="1" max="1" width="13.33203125" customWidth="1"/>
    <col min="2" max="2" width="27.88671875" customWidth="1"/>
    <col min="3" max="5" width="10" customWidth="1"/>
    <col min="7" max="7" width="36.44140625" customWidth="1"/>
    <col min="8" max="8" width="12.88671875" bestFit="1" customWidth="1"/>
  </cols>
  <sheetData>
    <row r="1" spans="1:5" x14ac:dyDescent="0.25">
      <c r="A1" s="132" t="s">
        <v>258</v>
      </c>
    </row>
    <row r="2" spans="1:5" x14ac:dyDescent="0.25">
      <c r="A2" s="133" t="s">
        <v>329</v>
      </c>
    </row>
    <row r="3" spans="1:5" x14ac:dyDescent="0.25">
      <c r="A3" s="76" t="s">
        <v>189</v>
      </c>
      <c r="B3" s="124"/>
      <c r="C3" s="124"/>
    </row>
    <row r="4" spans="1:5" x14ac:dyDescent="0.25">
      <c r="A4" s="76" t="s">
        <v>234</v>
      </c>
    </row>
    <row r="6" spans="1:5" x14ac:dyDescent="0.25">
      <c r="A6" s="342" t="s">
        <v>0</v>
      </c>
      <c r="B6" s="343"/>
      <c r="C6" s="130" t="s">
        <v>18</v>
      </c>
      <c r="D6" s="130" t="s">
        <v>217</v>
      </c>
      <c r="E6" s="130" t="s">
        <v>248</v>
      </c>
    </row>
    <row r="7" spans="1:5" x14ac:dyDescent="0.25">
      <c r="A7" s="344" t="s">
        <v>13</v>
      </c>
      <c r="B7" s="6" t="s">
        <v>247</v>
      </c>
      <c r="C7" s="95">
        <v>760689</v>
      </c>
      <c r="D7" s="129">
        <v>0.4651536368361513</v>
      </c>
      <c r="E7" s="129">
        <v>2.641432548072966E-2</v>
      </c>
    </row>
    <row r="8" spans="1:5" x14ac:dyDescent="0.25">
      <c r="A8" s="345"/>
      <c r="B8" s="328" t="s">
        <v>291</v>
      </c>
      <c r="C8" s="142">
        <v>708586</v>
      </c>
      <c r="D8" s="214">
        <v>0.43329317883021984</v>
      </c>
      <c r="E8" s="214">
        <v>2.8217778680674464E-2</v>
      </c>
    </row>
    <row r="9" spans="1:5" x14ac:dyDescent="0.25">
      <c r="A9" s="345"/>
      <c r="B9" s="329" t="s">
        <v>292</v>
      </c>
      <c r="C9" s="153">
        <v>202</v>
      </c>
      <c r="D9" s="215">
        <v>1.2352095881615555E-4</v>
      </c>
      <c r="E9" s="215" t="s">
        <v>245</v>
      </c>
    </row>
    <row r="10" spans="1:5" x14ac:dyDescent="0.25">
      <c r="A10" s="345"/>
      <c r="B10" s="330" t="s">
        <v>293</v>
      </c>
      <c r="C10" s="143">
        <v>52103</v>
      </c>
      <c r="D10" s="216">
        <v>3.1860458005931451E-2</v>
      </c>
      <c r="E10" s="216">
        <v>2.5012987512747003E-3</v>
      </c>
    </row>
    <row r="11" spans="1:5" x14ac:dyDescent="0.25">
      <c r="A11" s="345"/>
      <c r="B11" s="331" t="s">
        <v>294</v>
      </c>
      <c r="C11" s="157">
        <v>71</v>
      </c>
      <c r="D11" s="217">
        <v>4.3415782554193291E-5</v>
      </c>
      <c r="E11" s="217" t="s">
        <v>245</v>
      </c>
    </row>
    <row r="12" spans="1:5" x14ac:dyDescent="0.25">
      <c r="A12" s="345"/>
      <c r="B12" s="6" t="s">
        <v>17</v>
      </c>
      <c r="C12" s="95">
        <v>115042</v>
      </c>
      <c r="D12" s="129">
        <v>7.0347020515485983E-2</v>
      </c>
      <c r="E12" s="129">
        <v>-1.0825358337417563E-2</v>
      </c>
    </row>
    <row r="13" spans="1:5" x14ac:dyDescent="0.25">
      <c r="A13" s="345"/>
      <c r="B13" s="332" t="s">
        <v>294</v>
      </c>
      <c r="C13" s="149">
        <v>69659</v>
      </c>
      <c r="D13" s="218">
        <v>4.2595774604824659E-2</v>
      </c>
      <c r="E13" s="218">
        <v>-2.3275704931364712E-2</v>
      </c>
    </row>
    <row r="14" spans="1:5" x14ac:dyDescent="0.25">
      <c r="A14" s="345"/>
      <c r="B14" s="331" t="s">
        <v>295</v>
      </c>
      <c r="C14" s="157">
        <v>9790</v>
      </c>
      <c r="D14" s="217">
        <v>5.9864860733176385E-3</v>
      </c>
      <c r="E14" s="217">
        <v>-3.6132716353253914E-2</v>
      </c>
    </row>
    <row r="15" spans="1:5" x14ac:dyDescent="0.25">
      <c r="A15" s="345"/>
      <c r="B15" s="128" t="s">
        <v>241</v>
      </c>
      <c r="C15" s="95">
        <v>121734</v>
      </c>
      <c r="D15" s="129">
        <v>7.4439110893692484E-2</v>
      </c>
      <c r="E15" s="129">
        <v>7.398212512413108E-3</v>
      </c>
    </row>
    <row r="16" spans="1:5" x14ac:dyDescent="0.25">
      <c r="A16" s="346"/>
      <c r="B16" s="109" t="s">
        <v>250</v>
      </c>
      <c r="C16" s="15">
        <v>997465</v>
      </c>
      <c r="D16" s="18">
        <v>0.60993976824532969</v>
      </c>
      <c r="E16" s="18">
        <v>0.02</v>
      </c>
    </row>
    <row r="17" spans="1:5" x14ac:dyDescent="0.25">
      <c r="A17" s="344" t="s">
        <v>20</v>
      </c>
      <c r="B17" s="6" t="s">
        <v>244</v>
      </c>
      <c r="C17" s="95">
        <v>325756</v>
      </c>
      <c r="D17" s="40">
        <v>0.19919650227779986</v>
      </c>
      <c r="E17" s="40">
        <v>-4.2153850856679964E-3</v>
      </c>
    </row>
    <row r="18" spans="1:5" x14ac:dyDescent="0.25">
      <c r="A18" s="345"/>
      <c r="B18" s="128" t="s">
        <v>17</v>
      </c>
      <c r="C18" s="95">
        <v>256945</v>
      </c>
      <c r="D18" s="40">
        <v>0.157119271104045</v>
      </c>
      <c r="E18" s="40">
        <v>1.6967600471783993E-2</v>
      </c>
    </row>
    <row r="19" spans="1:5" x14ac:dyDescent="0.25">
      <c r="A19" s="345"/>
      <c r="B19" s="333" t="s">
        <v>296</v>
      </c>
      <c r="C19" s="149">
        <v>32860</v>
      </c>
      <c r="D19" s="150">
        <v>2.0093557953954812E-2</v>
      </c>
      <c r="E19" s="150">
        <v>3.466733839226676E-2</v>
      </c>
    </row>
    <row r="20" spans="1:5" x14ac:dyDescent="0.25">
      <c r="A20" s="345"/>
      <c r="B20" s="334" t="s">
        <v>297</v>
      </c>
      <c r="C20" s="157">
        <v>162907</v>
      </c>
      <c r="D20" s="158">
        <v>9.961598434585868E-2</v>
      </c>
      <c r="E20" s="158">
        <v>1.8856478122732844E-2</v>
      </c>
    </row>
    <row r="21" spans="1:5" x14ac:dyDescent="0.25">
      <c r="A21" s="346"/>
      <c r="B21" s="109" t="s">
        <v>249</v>
      </c>
      <c r="C21" s="15">
        <v>582701</v>
      </c>
      <c r="D21" s="18">
        <v>0.35631577338184489</v>
      </c>
      <c r="E21" s="18">
        <v>5.0155831477786041E-3</v>
      </c>
    </row>
    <row r="22" spans="1:5" x14ac:dyDescent="0.25">
      <c r="A22" s="344" t="s">
        <v>22</v>
      </c>
      <c r="B22" s="110" t="s">
        <v>243</v>
      </c>
      <c r="C22" s="95">
        <v>53914</v>
      </c>
      <c r="D22" s="40">
        <v>3.2967866206010943E-2</v>
      </c>
      <c r="E22" s="40">
        <v>-3.4370354449877315E-2</v>
      </c>
    </row>
    <row r="23" spans="1:5" x14ac:dyDescent="0.25">
      <c r="A23" s="345"/>
      <c r="B23" s="6" t="s">
        <v>242</v>
      </c>
      <c r="C23" s="95">
        <v>1270</v>
      </c>
      <c r="D23" s="40">
        <v>7.7659216681444344E-4</v>
      </c>
      <c r="E23" s="129" t="s">
        <v>245</v>
      </c>
    </row>
    <row r="24" spans="1:5" x14ac:dyDescent="0.25">
      <c r="A24" s="346"/>
      <c r="B24" s="109" t="s">
        <v>251</v>
      </c>
      <c r="C24" s="15">
        <v>55184</v>
      </c>
      <c r="D24" s="18">
        <v>3.3744458372825387E-2</v>
      </c>
      <c r="E24" s="18">
        <v>-2.9066084875782956E-2</v>
      </c>
    </row>
    <row r="25" spans="1:5" x14ac:dyDescent="0.25">
      <c r="A25" s="340" t="s">
        <v>30</v>
      </c>
      <c r="B25" s="65" t="s">
        <v>252</v>
      </c>
      <c r="C25" s="262">
        <v>1635350</v>
      </c>
      <c r="D25" s="261">
        <v>1</v>
      </c>
      <c r="E25" s="261">
        <v>1.2999999999999999E-2</v>
      </c>
    </row>
    <row r="26" spans="1:5" x14ac:dyDescent="0.25">
      <c r="A26" s="340"/>
      <c r="B26" s="65" t="s">
        <v>253</v>
      </c>
      <c r="C26" s="262">
        <v>1675100</v>
      </c>
      <c r="D26" s="261" t="s">
        <v>82</v>
      </c>
      <c r="E26" s="261" t="s">
        <v>82</v>
      </c>
    </row>
    <row r="27" spans="1:5" ht="70.95" customHeight="1" x14ac:dyDescent="0.25">
      <c r="A27" s="341" t="s">
        <v>320</v>
      </c>
      <c r="B27" s="341"/>
      <c r="C27" s="341"/>
      <c r="D27" s="341"/>
      <c r="E27" s="341"/>
    </row>
  </sheetData>
  <mergeCells count="6">
    <mergeCell ref="A25:A26"/>
    <mergeCell ref="A27:E27"/>
    <mergeCell ref="A6:B6"/>
    <mergeCell ref="A7:A16"/>
    <mergeCell ref="A17:A21"/>
    <mergeCell ref="A22: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heetViews>
  <sheetFormatPr baseColWidth="10" defaultColWidth="11.44140625" defaultRowHeight="11.4" x14ac:dyDescent="0.2"/>
  <cols>
    <col min="1" max="1" width="14.33203125" style="31" bestFit="1" customWidth="1"/>
    <col min="2" max="2" width="27.109375" style="31" bestFit="1" customWidth="1"/>
    <col min="3" max="3" width="13.33203125" style="31" customWidth="1"/>
    <col min="4" max="4" width="10.88671875" style="31" customWidth="1"/>
    <col min="5" max="5" width="13.109375" style="31" customWidth="1"/>
    <col min="6" max="9" width="10.88671875" style="31" customWidth="1"/>
    <col min="10" max="16384" width="11.44140625" style="31"/>
  </cols>
  <sheetData>
    <row r="1" spans="1:9" ht="12" x14ac:dyDescent="0.25">
      <c r="A1" s="89" t="s">
        <v>276</v>
      </c>
    </row>
    <row r="2" spans="1:9" x14ac:dyDescent="0.2">
      <c r="A2" s="131" t="s">
        <v>328</v>
      </c>
    </row>
    <row r="3" spans="1:9" x14ac:dyDescent="0.2">
      <c r="A3" s="76" t="s">
        <v>189</v>
      </c>
    </row>
    <row r="4" spans="1:9" x14ac:dyDescent="0.2">
      <c r="A4" s="76" t="s">
        <v>234</v>
      </c>
      <c r="I4" s="85"/>
    </row>
    <row r="6" spans="1:9" s="37" customFormat="1" ht="24" x14ac:dyDescent="0.2">
      <c r="A6" s="349"/>
      <c r="B6" s="349"/>
      <c r="C6" s="4" t="s">
        <v>1</v>
      </c>
      <c r="D6" s="4" t="s">
        <v>186</v>
      </c>
      <c r="E6" s="4" t="s">
        <v>188</v>
      </c>
      <c r="F6" s="4" t="s">
        <v>75</v>
      </c>
      <c r="G6" s="4" t="s">
        <v>11</v>
      </c>
      <c r="H6" s="4" t="s">
        <v>76</v>
      </c>
      <c r="I6" s="4" t="s">
        <v>77</v>
      </c>
    </row>
    <row r="7" spans="1:9" x14ac:dyDescent="0.2">
      <c r="A7" s="350" t="s">
        <v>13</v>
      </c>
      <c r="B7" s="200" t="s">
        <v>78</v>
      </c>
      <c r="C7" s="201">
        <v>128828</v>
      </c>
      <c r="D7" s="202">
        <v>170369</v>
      </c>
      <c r="E7" s="203">
        <v>341640</v>
      </c>
      <c r="F7" s="202">
        <v>233124</v>
      </c>
      <c r="G7" s="203">
        <v>53572</v>
      </c>
      <c r="H7" s="202">
        <v>69932</v>
      </c>
      <c r="I7" s="204">
        <v>997465</v>
      </c>
    </row>
    <row r="8" spans="1:9" x14ac:dyDescent="0.2">
      <c r="A8" s="351"/>
      <c r="B8" s="35" t="s">
        <v>19</v>
      </c>
      <c r="C8" s="197">
        <v>2.3573624871882474E-2</v>
      </c>
      <c r="D8" s="40">
        <v>1.0882012638324383E-2</v>
      </c>
      <c r="E8" s="198">
        <v>2.3290920854000433E-2</v>
      </c>
      <c r="F8" s="40">
        <v>2.2079197502718251E-2</v>
      </c>
      <c r="G8" s="198">
        <v>6.0306778822365167E-2</v>
      </c>
      <c r="H8" s="40">
        <v>-2.0299519479973663E-2</v>
      </c>
      <c r="I8" s="199">
        <v>1.9638049013855297E-2</v>
      </c>
    </row>
    <row r="9" spans="1:9" s="89" customFormat="1" ht="12" x14ac:dyDescent="0.25">
      <c r="A9" s="351"/>
      <c r="B9" s="70" t="s">
        <v>217</v>
      </c>
      <c r="C9" s="206">
        <v>0.12915540896171795</v>
      </c>
      <c r="D9" s="18">
        <v>0.17080198302697339</v>
      </c>
      <c r="E9" s="207">
        <v>0.34250825843513305</v>
      </c>
      <c r="F9" s="18">
        <v>0.23371647125463049</v>
      </c>
      <c r="G9" s="207">
        <v>5.3708150160657268E-2</v>
      </c>
      <c r="H9" s="18">
        <v>7.0109728160887855E-2</v>
      </c>
      <c r="I9" s="208">
        <v>1</v>
      </c>
    </row>
    <row r="10" spans="1:9" x14ac:dyDescent="0.2">
      <c r="A10" s="351"/>
      <c r="B10" s="209" t="s">
        <v>193</v>
      </c>
      <c r="C10" s="167">
        <v>2737</v>
      </c>
      <c r="D10" s="168">
        <v>47909</v>
      </c>
      <c r="E10" s="169">
        <v>11489</v>
      </c>
      <c r="F10" s="168">
        <v>59599</v>
      </c>
      <c r="G10" s="169"/>
      <c r="H10" s="168"/>
      <c r="I10" s="170">
        <v>121734</v>
      </c>
    </row>
    <row r="11" spans="1:9" ht="12" x14ac:dyDescent="0.25">
      <c r="A11" s="351"/>
      <c r="B11" s="205" t="s">
        <v>217</v>
      </c>
      <c r="C11" s="163">
        <v>2.2483447516716777E-2</v>
      </c>
      <c r="D11" s="164">
        <v>0.39355479980942054</v>
      </c>
      <c r="E11" s="165">
        <v>9.4377905926035455E-2</v>
      </c>
      <c r="F11" s="164">
        <v>0.48958384674782723</v>
      </c>
      <c r="G11" s="165">
        <v>0</v>
      </c>
      <c r="H11" s="164">
        <v>0</v>
      </c>
      <c r="I11" s="166">
        <v>1</v>
      </c>
    </row>
    <row r="12" spans="1:9" ht="12" x14ac:dyDescent="0.25">
      <c r="A12" s="351"/>
      <c r="B12" s="70" t="s">
        <v>200</v>
      </c>
      <c r="C12" s="206">
        <v>0.14398371189326403</v>
      </c>
      <c r="D12" s="18">
        <v>0.13983746150358958</v>
      </c>
      <c r="E12" s="207">
        <v>0.37700047160600686</v>
      </c>
      <c r="F12" s="18">
        <v>0.19814874658999168</v>
      </c>
      <c r="G12" s="207">
        <v>6.1174036319372044E-2</v>
      </c>
      <c r="H12" s="18">
        <v>7.9855572087775814E-2</v>
      </c>
      <c r="I12" s="208">
        <v>1</v>
      </c>
    </row>
    <row r="13" spans="1:9" x14ac:dyDescent="0.2">
      <c r="A13" s="352"/>
      <c r="B13" s="210" t="s">
        <v>216</v>
      </c>
      <c r="C13" s="211">
        <v>128893</v>
      </c>
      <c r="D13" s="74">
        <v>173094</v>
      </c>
      <c r="E13" s="212">
        <v>342699</v>
      </c>
      <c r="F13" s="74">
        <v>234319</v>
      </c>
      <c r="G13" s="212">
        <v>54058</v>
      </c>
      <c r="H13" s="74">
        <v>70299</v>
      </c>
      <c r="I13" s="213">
        <v>1003362</v>
      </c>
    </row>
    <row r="14" spans="1:9" x14ac:dyDescent="0.2">
      <c r="A14" s="350" t="s">
        <v>20</v>
      </c>
      <c r="B14" s="189" t="s">
        <v>78</v>
      </c>
      <c r="C14" s="123">
        <v>76736</v>
      </c>
      <c r="D14" s="111">
        <v>67391</v>
      </c>
      <c r="E14" s="190">
        <v>162409</v>
      </c>
      <c r="F14" s="111">
        <v>107514</v>
      </c>
      <c r="G14" s="190">
        <v>5744</v>
      </c>
      <c r="H14" s="111">
        <v>162907</v>
      </c>
      <c r="I14" s="191">
        <v>582701</v>
      </c>
    </row>
    <row r="15" spans="1:9" x14ac:dyDescent="0.2">
      <c r="A15" s="351"/>
      <c r="B15" s="35" t="s">
        <v>19</v>
      </c>
      <c r="C15" s="197">
        <v>2.6064065472932468E-5</v>
      </c>
      <c r="D15" s="40">
        <v>3.0960213149159757E-3</v>
      </c>
      <c r="E15" s="198">
        <v>-1.6638713466580284E-2</v>
      </c>
      <c r="F15" s="40">
        <v>2.4391638241515332E-2</v>
      </c>
      <c r="G15" s="198">
        <v>1.8981727869434094E-2</v>
      </c>
      <c r="H15" s="40">
        <v>1.7354866107114307E-2</v>
      </c>
      <c r="I15" s="199">
        <v>5.0155831477786041E-3</v>
      </c>
    </row>
    <row r="16" spans="1:9" ht="12" x14ac:dyDescent="0.25">
      <c r="A16" s="351"/>
      <c r="B16" s="192" t="s">
        <v>217</v>
      </c>
      <c r="C16" s="193">
        <v>0.13169018072733701</v>
      </c>
      <c r="D16" s="194">
        <v>0.11565279620251209</v>
      </c>
      <c r="E16" s="195">
        <v>0.27871755840473933</v>
      </c>
      <c r="F16" s="194">
        <v>0.18450972282525688</v>
      </c>
      <c r="G16" s="195">
        <v>9.8575427191647177E-3</v>
      </c>
      <c r="H16" s="194">
        <v>0.27957219912099002</v>
      </c>
      <c r="I16" s="196">
        <v>1</v>
      </c>
    </row>
    <row r="17" spans="1:9" x14ac:dyDescent="0.2">
      <c r="A17" s="352"/>
      <c r="B17" s="210" t="s">
        <v>216</v>
      </c>
      <c r="C17" s="211">
        <v>77471</v>
      </c>
      <c r="D17" s="74">
        <v>73516</v>
      </c>
      <c r="E17" s="212">
        <v>164860</v>
      </c>
      <c r="F17" s="74">
        <v>128544</v>
      </c>
      <c r="G17" s="212">
        <v>5745</v>
      </c>
      <c r="H17" s="74">
        <v>162907</v>
      </c>
      <c r="I17" s="213">
        <v>613043</v>
      </c>
    </row>
    <row r="18" spans="1:9" x14ac:dyDescent="0.2">
      <c r="A18" s="350" t="s">
        <v>22</v>
      </c>
      <c r="B18" s="189" t="s">
        <v>78</v>
      </c>
      <c r="C18" s="123">
        <v>6506</v>
      </c>
      <c r="D18" s="111">
        <v>2895</v>
      </c>
      <c r="E18" s="190">
        <v>18236</v>
      </c>
      <c r="F18" s="111">
        <v>25752</v>
      </c>
      <c r="G18" s="190">
        <v>525</v>
      </c>
      <c r="H18" s="111">
        <v>1270</v>
      </c>
      <c r="I18" s="191">
        <v>55184</v>
      </c>
    </row>
    <row r="19" spans="1:9" x14ac:dyDescent="0.2">
      <c r="A19" s="351"/>
      <c r="B19" s="35" t="s">
        <v>19</v>
      </c>
      <c r="C19" s="197">
        <v>-3.3571004159239456E-2</v>
      </c>
      <c r="D19" s="40">
        <v>-5.7310322370563334E-2</v>
      </c>
      <c r="E19" s="198">
        <v>-1.2615734473983432E-2</v>
      </c>
      <c r="F19" s="40">
        <v>-4.6681227557102134E-2</v>
      </c>
      <c r="G19" s="198">
        <v>-4.1970802919708027E-2</v>
      </c>
      <c r="H19" s="40">
        <v>0.2662013958125623</v>
      </c>
      <c r="I19" s="199">
        <v>-2.9066084875782956E-2</v>
      </c>
    </row>
    <row r="20" spans="1:9" ht="12" x14ac:dyDescent="0.25">
      <c r="A20" s="351"/>
      <c r="B20" s="192" t="s">
        <v>217</v>
      </c>
      <c r="C20" s="193">
        <v>0.11789649173673529</v>
      </c>
      <c r="D20" s="194">
        <v>5.2460858219773844E-2</v>
      </c>
      <c r="E20" s="195">
        <v>0.3304581037982024</v>
      </c>
      <c r="F20" s="194">
        <v>0.46665700202957378</v>
      </c>
      <c r="G20" s="195">
        <v>9.513627138300956E-3</v>
      </c>
      <c r="H20" s="194">
        <v>2.3013917077413744E-2</v>
      </c>
      <c r="I20" s="196">
        <v>1</v>
      </c>
    </row>
    <row r="21" spans="1:9" x14ac:dyDescent="0.2">
      <c r="A21" s="352"/>
      <c r="B21" s="210" t="s">
        <v>216</v>
      </c>
      <c r="C21" s="211">
        <v>6566</v>
      </c>
      <c r="D21" s="74">
        <v>3116</v>
      </c>
      <c r="E21" s="212">
        <v>19140</v>
      </c>
      <c r="F21" s="74">
        <v>28069</v>
      </c>
      <c r="G21" s="212">
        <v>525</v>
      </c>
      <c r="H21" s="74">
        <v>1270</v>
      </c>
      <c r="I21" s="213">
        <v>58686</v>
      </c>
    </row>
    <row r="22" spans="1:9" ht="12" x14ac:dyDescent="0.25">
      <c r="A22" s="353" t="s">
        <v>30</v>
      </c>
      <c r="B22" s="112" t="s">
        <v>78</v>
      </c>
      <c r="C22" s="179">
        <v>212070</v>
      </c>
      <c r="D22" s="180">
        <v>240655</v>
      </c>
      <c r="E22" s="181">
        <v>522285</v>
      </c>
      <c r="F22" s="180">
        <v>366390</v>
      </c>
      <c r="G22" s="182">
        <v>59841</v>
      </c>
      <c r="H22" s="180">
        <v>234109</v>
      </c>
      <c r="I22" s="183">
        <v>1635350</v>
      </c>
    </row>
    <row r="23" spans="1:9" ht="12" x14ac:dyDescent="0.25">
      <c r="A23" s="354"/>
      <c r="B23" s="171" t="s">
        <v>19</v>
      </c>
      <c r="C23" s="184">
        <v>1.3103899640275741E-2</v>
      </c>
      <c r="D23" s="185">
        <v>7.8144303129541147E-3</v>
      </c>
      <c r="E23" s="186">
        <v>9.2658795339040367E-3</v>
      </c>
      <c r="F23" s="185">
        <v>1.7594534168390939E-2</v>
      </c>
      <c r="G23" s="186">
        <v>5.5210721213189914E-2</v>
      </c>
      <c r="H23" s="185">
        <v>6.8684627030002748E-3</v>
      </c>
      <c r="I23" s="187">
        <v>1.2673983192590423E-2</v>
      </c>
    </row>
    <row r="24" spans="1:9" ht="12" x14ac:dyDescent="0.25">
      <c r="A24" s="354"/>
      <c r="B24" s="70" t="s">
        <v>217</v>
      </c>
      <c r="C24" s="184">
        <v>0.12967866206010945</v>
      </c>
      <c r="D24" s="185">
        <v>0.14715810071238572</v>
      </c>
      <c r="E24" s="186">
        <v>0.31937199987770204</v>
      </c>
      <c r="F24" s="185">
        <v>0.22404378267649128</v>
      </c>
      <c r="G24" s="186">
        <v>3.659216681444339E-2</v>
      </c>
      <c r="H24" s="185">
        <v>0.14315528785886814</v>
      </c>
      <c r="I24" s="187">
        <v>1</v>
      </c>
    </row>
    <row r="25" spans="1:9" x14ac:dyDescent="0.2">
      <c r="A25" s="354"/>
      <c r="B25" s="188" t="s">
        <v>38</v>
      </c>
      <c r="C25" s="167">
        <v>36695</v>
      </c>
      <c r="D25" s="168">
        <v>45592</v>
      </c>
      <c r="E25" s="169">
        <v>80845</v>
      </c>
      <c r="F25" s="168">
        <v>58499</v>
      </c>
      <c r="G25" s="169">
        <v>17962</v>
      </c>
      <c r="H25" s="168">
        <v>35905</v>
      </c>
      <c r="I25" s="170">
        <v>275498</v>
      </c>
    </row>
    <row r="26" spans="1:9" x14ac:dyDescent="0.2">
      <c r="A26" s="354"/>
      <c r="B26" s="159" t="s">
        <v>19</v>
      </c>
      <c r="C26" s="160">
        <v>1.944714543686623E-2</v>
      </c>
      <c r="D26" s="152">
        <v>-2.3412230909285639E-2</v>
      </c>
      <c r="E26" s="161">
        <v>-1.159023388309513E-2</v>
      </c>
      <c r="F26" s="152">
        <v>-2.9255583950084631E-2</v>
      </c>
      <c r="G26" s="161">
        <v>4.5092220864606972E-2</v>
      </c>
      <c r="H26" s="152">
        <v>-1.5330188679245283E-2</v>
      </c>
      <c r="I26" s="162">
        <v>-1.0374084903694869E-2</v>
      </c>
    </row>
    <row r="27" spans="1:9" x14ac:dyDescent="0.2">
      <c r="A27" s="355"/>
      <c r="B27" s="174" t="s">
        <v>217</v>
      </c>
      <c r="C27" s="175">
        <v>0.13319515931150136</v>
      </c>
      <c r="D27" s="176">
        <v>0.16548940464177597</v>
      </c>
      <c r="E27" s="177">
        <v>0.29345040617354756</v>
      </c>
      <c r="F27" s="176">
        <v>0.21233910953981516</v>
      </c>
      <c r="G27" s="177">
        <v>6.519829545042069E-2</v>
      </c>
      <c r="H27" s="176">
        <v>0.13032762488293925</v>
      </c>
      <c r="I27" s="178">
        <v>1</v>
      </c>
    </row>
    <row r="28" spans="1:9" x14ac:dyDescent="0.2">
      <c r="A28" s="356"/>
      <c r="B28" s="171" t="s">
        <v>262</v>
      </c>
      <c r="C28" s="172">
        <v>212930</v>
      </c>
      <c r="D28" s="17">
        <v>249726</v>
      </c>
      <c r="E28" s="122">
        <v>526699</v>
      </c>
      <c r="F28" s="17">
        <v>390932</v>
      </c>
      <c r="G28" s="122">
        <v>60328</v>
      </c>
      <c r="H28" s="17">
        <v>234476</v>
      </c>
      <c r="I28" s="173">
        <v>1675091</v>
      </c>
    </row>
    <row r="29" spans="1:9" ht="21.75" customHeight="1" x14ac:dyDescent="0.2">
      <c r="A29" s="347" t="s">
        <v>319</v>
      </c>
      <c r="B29" s="347"/>
      <c r="C29" s="347"/>
      <c r="D29" s="347"/>
      <c r="E29" s="347"/>
      <c r="F29" s="347"/>
      <c r="G29" s="347"/>
      <c r="H29" s="347"/>
      <c r="I29" s="347"/>
    </row>
    <row r="32" spans="1:9" ht="60.75" customHeight="1" x14ac:dyDescent="0.2">
      <c r="A32" s="348" t="s">
        <v>215</v>
      </c>
      <c r="B32" s="348"/>
      <c r="C32" s="348"/>
      <c r="D32" s="348"/>
      <c r="E32" s="348"/>
      <c r="F32" s="348"/>
      <c r="G32" s="348"/>
      <c r="H32" s="348"/>
      <c r="I32" s="348"/>
    </row>
    <row r="34" spans="3:9" x14ac:dyDescent="0.2">
      <c r="C34" s="86"/>
      <c r="D34" s="86"/>
      <c r="E34" s="86"/>
      <c r="F34" s="86"/>
      <c r="G34" s="86"/>
      <c r="H34" s="86"/>
      <c r="I34" s="86"/>
    </row>
    <row r="44" spans="3:9" x14ac:dyDescent="0.2">
      <c r="C44" s="86"/>
      <c r="D44" s="86"/>
      <c r="E44" s="86"/>
      <c r="F44" s="86"/>
      <c r="G44" s="86"/>
      <c r="H44" s="86"/>
      <c r="I44" s="86"/>
    </row>
  </sheetData>
  <mergeCells count="7">
    <mergeCell ref="A29:I29"/>
    <mergeCell ref="A32:I32"/>
    <mergeCell ref="A6:B6"/>
    <mergeCell ref="A7:A13"/>
    <mergeCell ref="A14:A17"/>
    <mergeCell ref="A18:A21"/>
    <mergeCell ref="A22:A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Normal="100" workbookViewId="0">
      <pane xSplit="2" topLeftCell="E1" activePane="topRight" state="frozen"/>
      <selection pane="topRight"/>
    </sheetView>
  </sheetViews>
  <sheetFormatPr baseColWidth="10" defaultRowHeight="12.6" x14ac:dyDescent="0.25"/>
  <cols>
    <col min="1" max="1" width="14.109375" customWidth="1"/>
    <col min="2" max="2" width="26.88671875" bestFit="1" customWidth="1"/>
    <col min="3" max="3" width="13.109375" bestFit="1" customWidth="1"/>
    <col min="4" max="4" width="17.109375" style="30" bestFit="1" customWidth="1"/>
    <col min="5" max="5" width="18.88671875" style="30" bestFit="1" customWidth="1"/>
    <col min="6" max="6" width="16.6640625" style="30" bestFit="1" customWidth="1"/>
    <col min="7" max="7" width="13.88671875" bestFit="1" customWidth="1"/>
    <col min="8" max="8" width="8" bestFit="1" customWidth="1"/>
    <col min="9" max="9" width="17.5546875" bestFit="1" customWidth="1"/>
    <col min="10" max="10" width="10.88671875" bestFit="1" customWidth="1"/>
    <col min="11" max="11" width="16.109375" bestFit="1" customWidth="1"/>
    <col min="12" max="12" width="9.33203125" bestFit="1" customWidth="1"/>
    <col min="13" max="13" width="18.6640625" bestFit="1" customWidth="1"/>
    <col min="14" max="14" width="20.6640625" bestFit="1" customWidth="1"/>
    <col min="15" max="15" width="12.33203125" bestFit="1" customWidth="1"/>
    <col min="16" max="16" width="12.88671875" bestFit="1" customWidth="1"/>
    <col min="17" max="17" width="9.88671875" bestFit="1" customWidth="1"/>
    <col min="18" max="18" width="12" bestFit="1" customWidth="1"/>
  </cols>
  <sheetData>
    <row r="1" spans="1:20" s="1" customFormat="1" ht="13.2" x14ac:dyDescent="0.25">
      <c r="A1" s="135" t="s">
        <v>277</v>
      </c>
      <c r="B1" s="115"/>
      <c r="C1" s="115"/>
      <c r="D1" s="115"/>
      <c r="E1" s="115"/>
      <c r="F1" s="126"/>
      <c r="G1" s="127"/>
      <c r="H1" s="127"/>
    </row>
    <row r="2" spans="1:20" s="1" customFormat="1" ht="13.2" x14ac:dyDescent="0.25">
      <c r="A2" s="131" t="s">
        <v>328</v>
      </c>
      <c r="D2" s="2"/>
      <c r="E2" s="2"/>
      <c r="F2" s="2"/>
      <c r="I2" s="94"/>
    </row>
    <row r="3" spans="1:20" s="1" customFormat="1" ht="13.2" x14ac:dyDescent="0.25">
      <c r="A3" s="76" t="s">
        <v>189</v>
      </c>
      <c r="D3" s="2"/>
      <c r="E3" s="2"/>
      <c r="F3" s="2"/>
      <c r="J3" s="117"/>
    </row>
    <row r="4" spans="1:20" x14ac:dyDescent="0.25">
      <c r="A4" s="76" t="s">
        <v>234</v>
      </c>
    </row>
    <row r="5" spans="1:20" x14ac:dyDescent="0.25">
      <c r="C5" s="90"/>
      <c r="G5" s="90"/>
      <c r="L5" s="90"/>
      <c r="N5" s="75"/>
      <c r="P5" s="90"/>
      <c r="Q5" s="90"/>
      <c r="R5" s="90"/>
    </row>
    <row r="6" spans="1:20" ht="77.25" customHeight="1" x14ac:dyDescent="0.25">
      <c r="A6" s="359" t="s">
        <v>0</v>
      </c>
      <c r="B6" s="360"/>
      <c r="C6" s="4" t="s">
        <v>1</v>
      </c>
      <c r="D6" s="107" t="s">
        <v>2</v>
      </c>
      <c r="E6" s="107" t="s">
        <v>3</v>
      </c>
      <c r="F6" s="107" t="s">
        <v>4</v>
      </c>
      <c r="G6" s="4" t="s">
        <v>185</v>
      </c>
      <c r="H6" s="107" t="s">
        <v>5</v>
      </c>
      <c r="I6" s="107" t="s">
        <v>195</v>
      </c>
      <c r="J6" s="107" t="s">
        <v>6</v>
      </c>
      <c r="K6" s="107" t="s">
        <v>7</v>
      </c>
      <c r="L6" s="4" t="s">
        <v>172</v>
      </c>
      <c r="M6" s="107" t="s">
        <v>330</v>
      </c>
      <c r="N6" s="107" t="s">
        <v>8</v>
      </c>
      <c r="O6" s="107" t="s">
        <v>9</v>
      </c>
      <c r="P6" s="5" t="s">
        <v>10</v>
      </c>
      <c r="Q6" s="4" t="s">
        <v>11</v>
      </c>
      <c r="R6" s="4" t="s">
        <v>12</v>
      </c>
    </row>
    <row r="7" spans="1:20" x14ac:dyDescent="0.25">
      <c r="A7" s="361" t="s">
        <v>13</v>
      </c>
      <c r="B7" s="6" t="s">
        <v>14</v>
      </c>
      <c r="C7" s="7">
        <v>2265</v>
      </c>
      <c r="D7" s="8"/>
      <c r="E7" s="8"/>
      <c r="F7" s="8"/>
      <c r="G7" s="7">
        <v>0</v>
      </c>
      <c r="H7" s="95"/>
      <c r="I7" s="95">
        <v>6005</v>
      </c>
      <c r="J7" s="95"/>
      <c r="K7" s="95"/>
      <c r="L7" s="7">
        <v>6005</v>
      </c>
      <c r="M7" s="95"/>
      <c r="N7" s="95">
        <v>1520</v>
      </c>
      <c r="O7" s="95"/>
      <c r="P7" s="7">
        <v>1520</v>
      </c>
      <c r="Q7" s="7"/>
      <c r="R7" s="7">
        <v>9790</v>
      </c>
    </row>
    <row r="8" spans="1:20" x14ac:dyDescent="0.25">
      <c r="A8" s="345"/>
      <c r="B8" s="6" t="s">
        <v>255</v>
      </c>
      <c r="C8" s="7">
        <v>57112</v>
      </c>
      <c r="D8" s="8">
        <v>12733</v>
      </c>
      <c r="E8" s="8">
        <v>27157</v>
      </c>
      <c r="F8" s="8">
        <v>2385</v>
      </c>
      <c r="G8" s="7">
        <v>42275</v>
      </c>
      <c r="H8" s="95">
        <v>44554</v>
      </c>
      <c r="I8" s="95">
        <v>25328</v>
      </c>
      <c r="J8" s="95">
        <v>70068</v>
      </c>
      <c r="K8" s="95">
        <v>2444</v>
      </c>
      <c r="L8" s="7">
        <v>142394</v>
      </c>
      <c r="M8" s="95">
        <v>18058</v>
      </c>
      <c r="N8" s="95">
        <v>33636</v>
      </c>
      <c r="O8" s="95">
        <v>10525</v>
      </c>
      <c r="P8" s="7">
        <v>62219</v>
      </c>
      <c r="Q8" s="7">
        <v>25119</v>
      </c>
      <c r="R8" s="7">
        <v>329119</v>
      </c>
      <c r="S8" s="99"/>
      <c r="T8" s="116"/>
    </row>
    <row r="9" spans="1:20" x14ac:dyDescent="0.25">
      <c r="A9" s="345"/>
      <c r="B9" s="10" t="s">
        <v>15</v>
      </c>
      <c r="C9" s="11">
        <v>34256</v>
      </c>
      <c r="D9" s="12">
        <v>7273</v>
      </c>
      <c r="E9" s="12">
        <v>16248</v>
      </c>
      <c r="F9" s="12">
        <v>1364</v>
      </c>
      <c r="G9" s="11">
        <v>24885</v>
      </c>
      <c r="H9" s="13">
        <v>24335</v>
      </c>
      <c r="I9" s="13">
        <v>13446</v>
      </c>
      <c r="J9" s="13">
        <v>37072</v>
      </c>
      <c r="K9" s="13">
        <v>1354</v>
      </c>
      <c r="L9" s="11">
        <v>76207</v>
      </c>
      <c r="M9" s="13">
        <v>9204</v>
      </c>
      <c r="N9" s="13">
        <v>16758</v>
      </c>
      <c r="O9" s="13">
        <v>5070</v>
      </c>
      <c r="P9" s="11">
        <v>31032</v>
      </c>
      <c r="Q9" s="11">
        <v>17362</v>
      </c>
      <c r="R9" s="11">
        <v>183742</v>
      </c>
      <c r="T9" s="116"/>
    </row>
    <row r="10" spans="1:20" x14ac:dyDescent="0.25">
      <c r="A10" s="345"/>
      <c r="B10" s="6" t="s">
        <v>256</v>
      </c>
      <c r="C10" s="7">
        <v>32350</v>
      </c>
      <c r="D10" s="8">
        <v>6793</v>
      </c>
      <c r="E10" s="8">
        <v>17408</v>
      </c>
      <c r="F10" s="8">
        <v>55</v>
      </c>
      <c r="G10" s="7">
        <v>24256</v>
      </c>
      <c r="H10" s="95">
        <v>22392</v>
      </c>
      <c r="I10" s="95">
        <v>14911</v>
      </c>
      <c r="J10" s="95">
        <v>41704</v>
      </c>
      <c r="K10" s="95">
        <v>936</v>
      </c>
      <c r="L10" s="7">
        <v>79943</v>
      </c>
      <c r="M10" s="95">
        <v>16997</v>
      </c>
      <c r="N10" s="95">
        <v>23398</v>
      </c>
      <c r="O10" s="95">
        <v>2625</v>
      </c>
      <c r="P10" s="7">
        <v>43020</v>
      </c>
      <c r="Q10" s="7">
        <v>13735</v>
      </c>
      <c r="R10" s="7">
        <v>193304</v>
      </c>
      <c r="T10" s="116"/>
    </row>
    <row r="11" spans="1:20" x14ac:dyDescent="0.25">
      <c r="A11" s="345"/>
      <c r="B11" s="6" t="s">
        <v>257</v>
      </c>
      <c r="C11" s="7">
        <v>28358</v>
      </c>
      <c r="D11" s="8">
        <v>6561</v>
      </c>
      <c r="E11" s="8">
        <v>20415</v>
      </c>
      <c r="F11" s="8"/>
      <c r="G11" s="7">
        <v>26976</v>
      </c>
      <c r="H11" s="95"/>
      <c r="I11" s="95">
        <v>14228</v>
      </c>
      <c r="J11" s="95">
        <v>42159</v>
      </c>
      <c r="K11" s="95">
        <v>877</v>
      </c>
      <c r="L11" s="7">
        <v>57264</v>
      </c>
      <c r="M11" s="95">
        <v>15347</v>
      </c>
      <c r="N11" s="95">
        <v>26266</v>
      </c>
      <c r="O11" s="95">
        <v>826</v>
      </c>
      <c r="P11" s="7">
        <v>42439</v>
      </c>
      <c r="Q11" s="7">
        <v>11404</v>
      </c>
      <c r="R11" s="7">
        <v>185961</v>
      </c>
      <c r="S11" s="98"/>
      <c r="T11" s="116"/>
    </row>
    <row r="12" spans="1:20" x14ac:dyDescent="0.25">
      <c r="A12" s="345"/>
      <c r="B12" s="6" t="s">
        <v>16</v>
      </c>
      <c r="C12" s="7">
        <v>1945</v>
      </c>
      <c r="D12" s="8">
        <v>788</v>
      </c>
      <c r="E12" s="8">
        <v>22171</v>
      </c>
      <c r="F12" s="8"/>
      <c r="G12" s="7">
        <v>22959</v>
      </c>
      <c r="H12" s="95">
        <v>58</v>
      </c>
      <c r="I12" s="95">
        <v>886</v>
      </c>
      <c r="J12" s="95">
        <v>4998</v>
      </c>
      <c r="K12" s="95"/>
      <c r="L12" s="7">
        <v>5942</v>
      </c>
      <c r="M12" s="95">
        <v>3218</v>
      </c>
      <c r="N12" s="95">
        <v>17304</v>
      </c>
      <c r="O12" s="95"/>
      <c r="P12" s="7">
        <v>20522</v>
      </c>
      <c r="Q12" s="7">
        <v>664</v>
      </c>
      <c r="R12" s="7">
        <v>52032</v>
      </c>
      <c r="S12" s="98"/>
    </row>
    <row r="13" spans="1:20" x14ac:dyDescent="0.25">
      <c r="A13" s="345"/>
      <c r="B13" s="6" t="s">
        <v>17</v>
      </c>
      <c r="C13" s="7">
        <v>4061</v>
      </c>
      <c r="D13" s="8">
        <v>402</v>
      </c>
      <c r="E13" s="8">
        <v>5592</v>
      </c>
      <c r="F13" s="8"/>
      <c r="G13" s="7">
        <v>5994</v>
      </c>
      <c r="H13" s="95">
        <v>5913</v>
      </c>
      <c r="I13" s="95">
        <v>5633</v>
      </c>
      <c r="J13" s="95">
        <v>4581</v>
      </c>
      <c r="K13" s="95">
        <v>2956</v>
      </c>
      <c r="L13" s="7">
        <v>19083</v>
      </c>
      <c r="M13" s="95">
        <v>868</v>
      </c>
      <c r="N13" s="95">
        <v>2030</v>
      </c>
      <c r="O13" s="95">
        <v>907</v>
      </c>
      <c r="P13" s="7">
        <v>3805</v>
      </c>
      <c r="Q13" s="7">
        <v>2650</v>
      </c>
      <c r="R13" s="7">
        <v>35593</v>
      </c>
    </row>
    <row r="14" spans="1:20" x14ac:dyDescent="0.25">
      <c r="A14" s="345"/>
      <c r="B14" s="10" t="s">
        <v>15</v>
      </c>
      <c r="C14" s="11">
        <v>71</v>
      </c>
      <c r="D14" s="12"/>
      <c r="E14" s="12">
        <v>478</v>
      </c>
      <c r="F14" s="12"/>
      <c r="G14" s="11">
        <v>478</v>
      </c>
      <c r="H14" s="13">
        <v>41</v>
      </c>
      <c r="I14" s="13">
        <v>50</v>
      </c>
      <c r="J14" s="13">
        <v>107</v>
      </c>
      <c r="K14" s="13">
        <v>251</v>
      </c>
      <c r="L14" s="11">
        <v>449</v>
      </c>
      <c r="M14" s="13">
        <v>47</v>
      </c>
      <c r="N14" s="13">
        <v>143</v>
      </c>
      <c r="O14" s="13">
        <v>36</v>
      </c>
      <c r="P14" s="11">
        <v>226</v>
      </c>
      <c r="Q14" s="11">
        <v>600</v>
      </c>
      <c r="R14" s="11">
        <v>1824</v>
      </c>
    </row>
    <row r="15" spans="1:20" x14ac:dyDescent="0.25">
      <c r="A15" s="345"/>
      <c r="B15" s="14" t="s">
        <v>18</v>
      </c>
      <c r="C15" s="15">
        <v>126091</v>
      </c>
      <c r="D15" s="16">
        <v>27277</v>
      </c>
      <c r="E15" s="16">
        <v>92743</v>
      </c>
      <c r="F15" s="16">
        <v>2440</v>
      </c>
      <c r="G15" s="15">
        <v>122460</v>
      </c>
      <c r="H15" s="17">
        <v>92437</v>
      </c>
      <c r="I15" s="17">
        <v>66991</v>
      </c>
      <c r="J15" s="17">
        <v>163510</v>
      </c>
      <c r="K15" s="17">
        <v>7213</v>
      </c>
      <c r="L15" s="15">
        <v>330151</v>
      </c>
      <c r="M15" s="17">
        <v>54488</v>
      </c>
      <c r="N15" s="17">
        <v>104154</v>
      </c>
      <c r="O15" s="17">
        <v>14883</v>
      </c>
      <c r="P15" s="15">
        <v>173525</v>
      </c>
      <c r="Q15" s="15">
        <v>53572</v>
      </c>
      <c r="R15" s="15">
        <v>805799</v>
      </c>
      <c r="T15" s="116"/>
    </row>
    <row r="16" spans="1:20" x14ac:dyDescent="0.25">
      <c r="A16" s="345"/>
      <c r="B16" s="14" t="s">
        <v>19</v>
      </c>
      <c r="C16" s="18">
        <v>2.331639857812982E-2</v>
      </c>
      <c r="D16" s="19">
        <v>1.5827498882764784E-2</v>
      </c>
      <c r="E16" s="19">
        <v>1.3009000349528137E-2</v>
      </c>
      <c r="F16" s="20">
        <v>-6.5492148602068173E-2</v>
      </c>
      <c r="G16" s="18">
        <v>1.1940668512167914E-2</v>
      </c>
      <c r="H16" s="21">
        <v>-6.0545122333582001E-4</v>
      </c>
      <c r="I16" s="21">
        <v>2.6508941021436999E-2</v>
      </c>
      <c r="J16" s="21">
        <v>3.3251605075577575E-2</v>
      </c>
      <c r="K16" s="21">
        <v>9.7702024045046409E-2</v>
      </c>
      <c r="L16" s="18">
        <v>2.3492356768855423E-2</v>
      </c>
      <c r="M16" s="21">
        <v>5.7300863490831473E-2</v>
      </c>
      <c r="N16" s="21">
        <v>6.8914910867311857E-2</v>
      </c>
      <c r="O16" s="21">
        <v>-0.24559002433090024</v>
      </c>
      <c r="P16" s="18">
        <v>2.8588872686749416E-2</v>
      </c>
      <c r="Q16" s="18">
        <v>6.0306778822365167E-2</v>
      </c>
      <c r="R16" s="18">
        <v>2.5146526926986525E-2</v>
      </c>
      <c r="T16" s="116"/>
    </row>
    <row r="17" spans="1:20" x14ac:dyDescent="0.25">
      <c r="A17" s="362"/>
      <c r="B17" s="14" t="s">
        <v>214</v>
      </c>
      <c r="C17" s="118">
        <v>126156</v>
      </c>
      <c r="D17" s="119">
        <v>27277</v>
      </c>
      <c r="E17" s="119">
        <v>95468</v>
      </c>
      <c r="F17" s="120">
        <v>2440</v>
      </c>
      <c r="G17" s="118">
        <v>125185</v>
      </c>
      <c r="H17" s="121">
        <v>92437</v>
      </c>
      <c r="I17" s="121">
        <v>67405</v>
      </c>
      <c r="J17" s="121">
        <v>164155</v>
      </c>
      <c r="K17" s="121">
        <v>7213</v>
      </c>
      <c r="L17" s="118">
        <v>331210</v>
      </c>
      <c r="M17" s="121">
        <v>54488</v>
      </c>
      <c r="N17" s="121">
        <v>105349</v>
      </c>
      <c r="O17" s="121">
        <v>14883</v>
      </c>
      <c r="P17" s="118">
        <v>174720</v>
      </c>
      <c r="Q17" s="118">
        <v>54058</v>
      </c>
      <c r="R17" s="118">
        <v>811329</v>
      </c>
      <c r="T17" s="116"/>
    </row>
    <row r="18" spans="1:20" x14ac:dyDescent="0.25">
      <c r="A18" s="361" t="s">
        <v>20</v>
      </c>
      <c r="B18" s="6" t="s">
        <v>21</v>
      </c>
      <c r="C18" s="7"/>
      <c r="D18" s="8"/>
      <c r="E18" s="8"/>
      <c r="F18" s="8"/>
      <c r="G18" s="7">
        <v>0</v>
      </c>
      <c r="H18" s="95"/>
      <c r="I18" s="95"/>
      <c r="J18" s="95"/>
      <c r="K18" s="95"/>
      <c r="L18" s="7">
        <v>0</v>
      </c>
      <c r="M18" s="95"/>
      <c r="N18" s="95">
        <v>32860</v>
      </c>
      <c r="O18" s="95"/>
      <c r="P18" s="7">
        <v>32860</v>
      </c>
      <c r="Q18" s="7"/>
      <c r="R18" s="7">
        <v>32860</v>
      </c>
      <c r="T18" s="116"/>
    </row>
    <row r="19" spans="1:20" x14ac:dyDescent="0.25">
      <c r="A19" s="345"/>
      <c r="B19" s="10" t="s">
        <v>15</v>
      </c>
      <c r="C19" s="11"/>
      <c r="D19" s="12"/>
      <c r="E19" s="12"/>
      <c r="F19" s="12"/>
      <c r="G19" s="11">
        <v>0</v>
      </c>
      <c r="H19" s="13"/>
      <c r="I19" s="13"/>
      <c r="J19" s="13"/>
      <c r="K19" s="13"/>
      <c r="L19" s="11">
        <v>0</v>
      </c>
      <c r="M19" s="13"/>
      <c r="N19" s="13">
        <v>2525</v>
      </c>
      <c r="O19" s="13"/>
      <c r="P19" s="11">
        <v>2525</v>
      </c>
      <c r="Q19" s="11"/>
      <c r="R19" s="11">
        <v>2525</v>
      </c>
      <c r="T19" s="116"/>
    </row>
    <row r="20" spans="1:20" x14ac:dyDescent="0.25">
      <c r="A20" s="345"/>
      <c r="B20" s="108" t="s">
        <v>204</v>
      </c>
      <c r="C20" s="72"/>
      <c r="D20" s="73"/>
      <c r="E20" s="73"/>
      <c r="F20" s="73"/>
      <c r="G20" s="72">
        <v>0</v>
      </c>
      <c r="H20" s="74"/>
      <c r="I20" s="74"/>
      <c r="J20" s="74">
        <v>28085</v>
      </c>
      <c r="K20" s="74"/>
      <c r="L20" s="72">
        <v>28085</v>
      </c>
      <c r="M20" s="74"/>
      <c r="N20" s="74"/>
      <c r="O20" s="74"/>
      <c r="P20" s="72">
        <v>0</v>
      </c>
      <c r="Q20" s="72"/>
      <c r="R20" s="72">
        <v>28085</v>
      </c>
      <c r="S20" s="98">
        <f>R20+R21+R22+R23</f>
        <v>325756</v>
      </c>
    </row>
    <row r="21" spans="1:20" x14ac:dyDescent="0.25">
      <c r="A21" s="345"/>
      <c r="B21" s="108" t="s">
        <v>201</v>
      </c>
      <c r="C21" s="72">
        <v>27493</v>
      </c>
      <c r="D21" s="73">
        <v>474</v>
      </c>
      <c r="E21" s="73">
        <v>24417</v>
      </c>
      <c r="F21" s="73">
        <v>411</v>
      </c>
      <c r="G21" s="72">
        <v>25302</v>
      </c>
      <c r="H21" s="74">
        <v>7607</v>
      </c>
      <c r="I21" s="74">
        <v>9077</v>
      </c>
      <c r="J21" s="74">
        <v>26758</v>
      </c>
      <c r="K21" s="74">
        <v>1686</v>
      </c>
      <c r="L21" s="72">
        <v>45128</v>
      </c>
      <c r="M21" s="74">
        <v>11110</v>
      </c>
      <c r="N21" s="74">
        <v>20128</v>
      </c>
      <c r="O21" s="74">
        <v>559</v>
      </c>
      <c r="P21" s="72">
        <v>31797</v>
      </c>
      <c r="Q21" s="72">
        <v>2755</v>
      </c>
      <c r="R21" s="72">
        <v>132475</v>
      </c>
      <c r="S21">
        <f>S20/R26</f>
        <v>0.77599012849159354</v>
      </c>
      <c r="T21">
        <f>S21+S24</f>
        <v>1</v>
      </c>
    </row>
    <row r="22" spans="1:20" x14ac:dyDescent="0.25">
      <c r="A22" s="345"/>
      <c r="B22" s="108" t="s">
        <v>203</v>
      </c>
      <c r="C22" s="72"/>
      <c r="D22" s="73"/>
      <c r="E22" s="73"/>
      <c r="F22" s="73"/>
      <c r="G22" s="72">
        <v>0</v>
      </c>
      <c r="H22" s="74"/>
      <c r="I22" s="74"/>
      <c r="J22" s="74">
        <v>26241</v>
      </c>
      <c r="K22" s="74"/>
      <c r="L22" s="72">
        <v>26241</v>
      </c>
      <c r="M22" s="74"/>
      <c r="N22" s="74"/>
      <c r="O22" s="74"/>
      <c r="P22" s="72">
        <v>0</v>
      </c>
      <c r="Q22" s="72"/>
      <c r="R22" s="72">
        <v>26241</v>
      </c>
      <c r="S22">
        <f>R24/R26</f>
        <v>0.14573338351667722</v>
      </c>
      <c r="T22">
        <f>R18/R26</f>
        <v>7.8276487991729274E-2</v>
      </c>
    </row>
    <row r="23" spans="1:20" x14ac:dyDescent="0.25">
      <c r="A23" s="345"/>
      <c r="B23" s="108" t="s">
        <v>202</v>
      </c>
      <c r="C23" s="72">
        <v>21301</v>
      </c>
      <c r="D23" s="73">
        <v>516</v>
      </c>
      <c r="E23" s="73">
        <v>32706</v>
      </c>
      <c r="F23" s="73">
        <v>357</v>
      </c>
      <c r="G23" s="72">
        <v>33579</v>
      </c>
      <c r="H23" s="74">
        <v>7435</v>
      </c>
      <c r="I23" s="74">
        <v>8385</v>
      </c>
      <c r="J23" s="74">
        <v>27861</v>
      </c>
      <c r="K23" s="74">
        <v>1569</v>
      </c>
      <c r="L23" s="72">
        <v>45250</v>
      </c>
      <c r="M23" s="74">
        <v>13280</v>
      </c>
      <c r="N23" s="74">
        <v>22579</v>
      </c>
      <c r="O23" s="74">
        <v>555</v>
      </c>
      <c r="P23" s="72">
        <v>36414</v>
      </c>
      <c r="Q23" s="72">
        <v>2411</v>
      </c>
      <c r="R23" s="72">
        <v>138955</v>
      </c>
      <c r="S23" s="98">
        <f>R18+R24</f>
        <v>94038</v>
      </c>
    </row>
    <row r="24" spans="1:20" x14ac:dyDescent="0.25">
      <c r="A24" s="345"/>
      <c r="B24" s="6" t="s">
        <v>17</v>
      </c>
      <c r="C24" s="7">
        <v>27942</v>
      </c>
      <c r="D24" s="8">
        <v>1973</v>
      </c>
      <c r="E24" s="8">
        <v>6469</v>
      </c>
      <c r="F24" s="8">
        <v>68</v>
      </c>
      <c r="G24" s="7">
        <v>8510</v>
      </c>
      <c r="H24" s="95">
        <v>1559</v>
      </c>
      <c r="I24" s="95">
        <v>2523</v>
      </c>
      <c r="J24" s="95">
        <v>12751</v>
      </c>
      <c r="K24" s="95">
        <v>872</v>
      </c>
      <c r="L24" s="7">
        <v>17705</v>
      </c>
      <c r="M24" s="95">
        <v>1084</v>
      </c>
      <c r="N24" s="95">
        <v>4958</v>
      </c>
      <c r="O24" s="95">
        <v>401</v>
      </c>
      <c r="P24" s="7">
        <v>6443</v>
      </c>
      <c r="Q24" s="7">
        <v>578</v>
      </c>
      <c r="R24" s="7">
        <v>61178</v>
      </c>
      <c r="S24">
        <f>S23/R26</f>
        <v>0.22400987150840651</v>
      </c>
    </row>
    <row r="25" spans="1:20" x14ac:dyDescent="0.25">
      <c r="A25" s="345"/>
      <c r="B25" s="10" t="s">
        <v>15</v>
      </c>
      <c r="C25" s="11">
        <v>1122</v>
      </c>
      <c r="D25" s="12"/>
      <c r="E25" s="12">
        <v>2</v>
      </c>
      <c r="F25" s="12"/>
      <c r="G25" s="11">
        <v>2</v>
      </c>
      <c r="H25" s="13">
        <v>3</v>
      </c>
      <c r="I25" s="13"/>
      <c r="J25" s="13"/>
      <c r="K25" s="13"/>
      <c r="L25" s="11">
        <v>3</v>
      </c>
      <c r="M25" s="13"/>
      <c r="N25" s="13">
        <v>8</v>
      </c>
      <c r="O25" s="13"/>
      <c r="P25" s="11">
        <v>8</v>
      </c>
      <c r="Q25" s="11"/>
      <c r="R25" s="11">
        <v>1135</v>
      </c>
    </row>
    <row r="26" spans="1:20" x14ac:dyDescent="0.25">
      <c r="A26" s="345"/>
      <c r="B26" s="14" t="s">
        <v>18</v>
      </c>
      <c r="C26" s="15">
        <v>76736</v>
      </c>
      <c r="D26" s="16">
        <v>2963</v>
      </c>
      <c r="E26" s="16">
        <v>63592</v>
      </c>
      <c r="F26" s="16">
        <v>836</v>
      </c>
      <c r="G26" s="15">
        <v>67391</v>
      </c>
      <c r="H26" s="17">
        <v>16601</v>
      </c>
      <c r="I26" s="17">
        <v>19985</v>
      </c>
      <c r="J26" s="17">
        <v>121696</v>
      </c>
      <c r="K26" s="17">
        <v>4127</v>
      </c>
      <c r="L26" s="15">
        <v>162409</v>
      </c>
      <c r="M26" s="17">
        <v>25474</v>
      </c>
      <c r="N26" s="17">
        <v>80525</v>
      </c>
      <c r="O26" s="17">
        <v>1515</v>
      </c>
      <c r="P26" s="15">
        <v>107514</v>
      </c>
      <c r="Q26" s="15">
        <v>5744</v>
      </c>
      <c r="R26" s="15">
        <v>419794</v>
      </c>
    </row>
    <row r="27" spans="1:20" x14ac:dyDescent="0.25">
      <c r="A27" s="345"/>
      <c r="B27" s="14" t="s">
        <v>19</v>
      </c>
      <c r="C27" s="18">
        <v>2.6064065472932468E-5</v>
      </c>
      <c r="D27" s="19">
        <v>3.7262872628726286E-3</v>
      </c>
      <c r="E27" s="19">
        <v>4.9463487096825173E-3</v>
      </c>
      <c r="F27" s="19">
        <v>-0.12184873949579832</v>
      </c>
      <c r="G27" s="18">
        <v>3.0960213149159757E-3</v>
      </c>
      <c r="H27" s="21">
        <v>1.7841814837522993E-2</v>
      </c>
      <c r="I27" s="21">
        <v>-1.6728167281672816E-2</v>
      </c>
      <c r="J27" s="21">
        <v>-2.4903047979231437E-2</v>
      </c>
      <c r="K27" s="21">
        <v>0.11000537923614846</v>
      </c>
      <c r="L27" s="18">
        <v>-1.6638713466580284E-2</v>
      </c>
      <c r="M27" s="21">
        <v>2.4533462033462034E-2</v>
      </c>
      <c r="N27" s="21">
        <v>2.4243503478802834E-2</v>
      </c>
      <c r="O27" s="21">
        <v>2.9911624745071381E-2</v>
      </c>
      <c r="P27" s="18">
        <v>2.4391638241515332E-2</v>
      </c>
      <c r="Q27" s="18">
        <v>1.8981727869434094E-2</v>
      </c>
      <c r="R27" s="18">
        <v>3.0738803569513778E-4</v>
      </c>
    </row>
    <row r="28" spans="1:20" x14ac:dyDescent="0.25">
      <c r="A28" s="362"/>
      <c r="B28" s="14" t="s">
        <v>214</v>
      </c>
      <c r="C28" s="118">
        <v>77471</v>
      </c>
      <c r="D28" s="119">
        <v>2977</v>
      </c>
      <c r="E28" s="119">
        <v>69703</v>
      </c>
      <c r="F28" s="119">
        <v>836</v>
      </c>
      <c r="G28" s="118">
        <v>73516</v>
      </c>
      <c r="H28" s="121">
        <v>16816</v>
      </c>
      <c r="I28" s="121">
        <v>20232</v>
      </c>
      <c r="J28" s="121">
        <v>123419</v>
      </c>
      <c r="K28" s="121">
        <v>4393</v>
      </c>
      <c r="L28" s="118">
        <v>164860</v>
      </c>
      <c r="M28" s="121">
        <v>26482</v>
      </c>
      <c r="N28" s="121">
        <v>100165</v>
      </c>
      <c r="O28" s="121">
        <v>1897</v>
      </c>
      <c r="P28" s="118">
        <v>128544</v>
      </c>
      <c r="Q28" s="118">
        <v>5745</v>
      </c>
      <c r="R28" s="118">
        <v>450136</v>
      </c>
    </row>
    <row r="29" spans="1:20" x14ac:dyDescent="0.25">
      <c r="A29" s="361" t="s">
        <v>22</v>
      </c>
      <c r="B29" s="6" t="s">
        <v>246</v>
      </c>
      <c r="C29" s="7">
        <v>6481</v>
      </c>
      <c r="D29" s="8">
        <v>7</v>
      </c>
      <c r="E29" s="8">
        <v>2829</v>
      </c>
      <c r="F29" s="8"/>
      <c r="G29" s="7">
        <v>2836</v>
      </c>
      <c r="H29" s="95">
        <v>1976</v>
      </c>
      <c r="I29" s="95">
        <v>4765</v>
      </c>
      <c r="J29" s="95">
        <v>11220</v>
      </c>
      <c r="K29" s="95"/>
      <c r="L29" s="7">
        <v>17961</v>
      </c>
      <c r="M29" s="95">
        <v>10297</v>
      </c>
      <c r="N29" s="95">
        <v>14770</v>
      </c>
      <c r="O29" s="95"/>
      <c r="P29" s="7">
        <v>25067</v>
      </c>
      <c r="Q29" s="7">
        <v>512</v>
      </c>
      <c r="R29" s="7">
        <v>52857</v>
      </c>
    </row>
    <row r="30" spans="1:20" x14ac:dyDescent="0.25">
      <c r="A30" s="345"/>
      <c r="B30" s="6" t="s">
        <v>23</v>
      </c>
      <c r="C30" s="7">
        <v>25</v>
      </c>
      <c r="D30" s="8"/>
      <c r="E30" s="8">
        <v>59</v>
      </c>
      <c r="F30" s="8"/>
      <c r="G30" s="7">
        <v>59</v>
      </c>
      <c r="H30" s="95">
        <v>20</v>
      </c>
      <c r="I30" s="95">
        <v>57</v>
      </c>
      <c r="J30" s="95">
        <v>135</v>
      </c>
      <c r="K30" s="95">
        <v>63</v>
      </c>
      <c r="L30" s="7">
        <v>275</v>
      </c>
      <c r="M30" s="95">
        <v>200</v>
      </c>
      <c r="N30" s="95">
        <v>346</v>
      </c>
      <c r="O30" s="95">
        <v>139</v>
      </c>
      <c r="P30" s="7">
        <v>685</v>
      </c>
      <c r="Q30" s="7">
        <v>13</v>
      </c>
      <c r="R30" s="7">
        <v>1057</v>
      </c>
    </row>
    <row r="31" spans="1:20" x14ac:dyDescent="0.25">
      <c r="A31" s="345"/>
      <c r="B31" s="14" t="s">
        <v>18</v>
      </c>
      <c r="C31" s="15">
        <v>6506</v>
      </c>
      <c r="D31" s="16">
        <v>7</v>
      </c>
      <c r="E31" s="16">
        <v>2888</v>
      </c>
      <c r="F31" s="16">
        <v>0</v>
      </c>
      <c r="G31" s="15">
        <v>2895</v>
      </c>
      <c r="H31" s="17">
        <v>1996</v>
      </c>
      <c r="I31" s="17">
        <v>4822</v>
      </c>
      <c r="J31" s="17">
        <v>11355</v>
      </c>
      <c r="K31" s="17">
        <v>63</v>
      </c>
      <c r="L31" s="15">
        <v>18236</v>
      </c>
      <c r="M31" s="17">
        <v>10497</v>
      </c>
      <c r="N31" s="17">
        <v>15116</v>
      </c>
      <c r="O31" s="17">
        <v>139</v>
      </c>
      <c r="P31" s="15">
        <v>25752</v>
      </c>
      <c r="Q31" s="15">
        <v>525</v>
      </c>
      <c r="R31" s="15">
        <v>53914</v>
      </c>
    </row>
    <row r="32" spans="1:20" x14ac:dyDescent="0.25">
      <c r="A32" s="345"/>
      <c r="B32" s="14" t="s">
        <v>19</v>
      </c>
      <c r="C32" s="18">
        <v>-3.3571004159239456E-2</v>
      </c>
      <c r="D32" s="19">
        <v>-0.3</v>
      </c>
      <c r="E32" s="19">
        <v>-5.6517477948382883E-2</v>
      </c>
      <c r="F32" s="19"/>
      <c r="G32" s="18">
        <v>-5.7310322370563334E-2</v>
      </c>
      <c r="H32" s="21">
        <v>-1.9164619164619166E-2</v>
      </c>
      <c r="I32" s="21">
        <v>-2.0913705583756347E-2</v>
      </c>
      <c r="J32" s="21">
        <v>-1.0112457501525587E-2</v>
      </c>
      <c r="K32" s="21">
        <v>0.65789473684210531</v>
      </c>
      <c r="L32" s="18">
        <v>-1.2615734473983432E-2</v>
      </c>
      <c r="M32" s="21">
        <v>-3.3870225494707779E-2</v>
      </c>
      <c r="N32" s="21">
        <v>-5.4185959204104621E-2</v>
      </c>
      <c r="O32" s="21">
        <v>-0.16265060240963855</v>
      </c>
      <c r="P32" s="18">
        <v>-4.6681227557102134E-2</v>
      </c>
      <c r="Q32" s="18">
        <v>-4.1970802919708027E-2</v>
      </c>
      <c r="R32" s="18">
        <v>-3.4370354449877315E-2</v>
      </c>
    </row>
    <row r="33" spans="1:18" x14ac:dyDescent="0.25">
      <c r="A33" s="362"/>
      <c r="B33" s="14" t="s">
        <v>214</v>
      </c>
      <c r="C33" s="118">
        <v>6566</v>
      </c>
      <c r="D33" s="119">
        <v>7</v>
      </c>
      <c r="E33" s="119">
        <v>3109</v>
      </c>
      <c r="F33" s="119"/>
      <c r="G33" s="118">
        <v>3116</v>
      </c>
      <c r="H33" s="121">
        <v>1996</v>
      </c>
      <c r="I33" s="121">
        <v>4880</v>
      </c>
      <c r="J33" s="121">
        <v>12195</v>
      </c>
      <c r="K33" s="121">
        <v>69</v>
      </c>
      <c r="L33" s="118">
        <v>19140</v>
      </c>
      <c r="M33" s="121">
        <v>10886</v>
      </c>
      <c r="N33" s="121">
        <v>17044</v>
      </c>
      <c r="O33" s="121">
        <v>139</v>
      </c>
      <c r="P33" s="118">
        <v>28069</v>
      </c>
      <c r="Q33" s="118">
        <v>525</v>
      </c>
      <c r="R33" s="118">
        <v>57416</v>
      </c>
    </row>
    <row r="34" spans="1:18" x14ac:dyDescent="0.25">
      <c r="A34" s="361" t="s">
        <v>24</v>
      </c>
      <c r="B34" s="14" t="s">
        <v>18</v>
      </c>
      <c r="C34" s="15">
        <v>209333</v>
      </c>
      <c r="D34" s="16">
        <v>30247</v>
      </c>
      <c r="E34" s="16">
        <v>159223</v>
      </c>
      <c r="F34" s="16">
        <v>3276</v>
      </c>
      <c r="G34" s="15">
        <v>192746</v>
      </c>
      <c r="H34" s="17">
        <v>111034</v>
      </c>
      <c r="I34" s="17">
        <v>91798</v>
      </c>
      <c r="J34" s="17">
        <v>296561</v>
      </c>
      <c r="K34" s="17">
        <v>11403</v>
      </c>
      <c r="L34" s="15">
        <v>510796</v>
      </c>
      <c r="M34" s="17">
        <v>90459</v>
      </c>
      <c r="N34" s="17">
        <v>199795</v>
      </c>
      <c r="O34" s="17">
        <v>16537</v>
      </c>
      <c r="P34" s="15">
        <v>306791</v>
      </c>
      <c r="Q34" s="15">
        <v>59841</v>
      </c>
      <c r="R34" s="15">
        <v>1279507</v>
      </c>
    </row>
    <row r="35" spans="1:18" x14ac:dyDescent="0.25">
      <c r="A35" s="345"/>
      <c r="B35" s="22" t="s">
        <v>15</v>
      </c>
      <c r="C35" s="23">
        <v>35449</v>
      </c>
      <c r="D35" s="24">
        <v>7273</v>
      </c>
      <c r="E35" s="24">
        <v>16728</v>
      </c>
      <c r="F35" s="24">
        <v>1364</v>
      </c>
      <c r="G35" s="23">
        <v>25365</v>
      </c>
      <c r="H35" s="25">
        <v>24379</v>
      </c>
      <c r="I35" s="25">
        <v>13496</v>
      </c>
      <c r="J35" s="25">
        <v>37179</v>
      </c>
      <c r="K35" s="25">
        <v>1605</v>
      </c>
      <c r="L35" s="23">
        <v>76659</v>
      </c>
      <c r="M35" s="25">
        <v>9251</v>
      </c>
      <c r="N35" s="25">
        <v>19434</v>
      </c>
      <c r="O35" s="25">
        <v>5106</v>
      </c>
      <c r="P35" s="23">
        <v>33791</v>
      </c>
      <c r="Q35" s="23">
        <v>17962</v>
      </c>
      <c r="R35" s="23">
        <v>189226</v>
      </c>
    </row>
    <row r="36" spans="1:18" x14ac:dyDescent="0.25">
      <c r="A36" s="345"/>
      <c r="B36" s="22" t="s">
        <v>25</v>
      </c>
      <c r="C36" s="26">
        <v>1.9176585590247829E-2</v>
      </c>
      <c r="D36" s="27">
        <v>-3.2717116637850777E-2</v>
      </c>
      <c r="E36" s="27">
        <v>-1.5420835785756327E-2</v>
      </c>
      <c r="F36" s="71">
        <v>-0.15854410857495374</v>
      </c>
      <c r="G36" s="26">
        <v>-2.9276693455797934E-2</v>
      </c>
      <c r="H36" s="28">
        <v>-3.3653083875059456E-2</v>
      </c>
      <c r="I36" s="28">
        <v>-5.9659718641820727E-3</v>
      </c>
      <c r="J36" s="28">
        <v>-3.804828380804373E-3</v>
      </c>
      <c r="K36" s="28">
        <v>9.433962264150943E-3</v>
      </c>
      <c r="L36" s="26">
        <v>-1.3600802923464923E-2</v>
      </c>
      <c r="M36" s="28">
        <v>-2.9988465974625143E-2</v>
      </c>
      <c r="N36" s="28">
        <v>4.3604338953925466E-2</v>
      </c>
      <c r="O36" s="28">
        <v>-0.25241581259150803</v>
      </c>
      <c r="P36" s="26">
        <v>-3.4239332361599359E-2</v>
      </c>
      <c r="Q36" s="26">
        <v>4.5092220864606972E-2</v>
      </c>
      <c r="R36" s="26">
        <v>-8.270266870715498E-3</v>
      </c>
    </row>
    <row r="37" spans="1:18" x14ac:dyDescent="0.25">
      <c r="A37" s="345"/>
      <c r="B37" s="14" t="s">
        <v>19</v>
      </c>
      <c r="C37" s="18">
        <v>1.2816666989220259E-2</v>
      </c>
      <c r="D37" s="19">
        <v>1.4523378278661032E-2</v>
      </c>
      <c r="E37" s="19">
        <v>8.4298127834215794E-3</v>
      </c>
      <c r="F37" s="19">
        <v>-8.0550098231827114E-2</v>
      </c>
      <c r="G37" s="18">
        <v>7.7221086532579773E-3</v>
      </c>
      <c r="H37" s="21">
        <v>1.7683465959328027E-3</v>
      </c>
      <c r="I37" s="21">
        <v>1.4219266166543293E-2</v>
      </c>
      <c r="J37" s="21">
        <v>6.919663320012359E-3</v>
      </c>
      <c r="K37" s="21">
        <v>0.10419289241793357</v>
      </c>
      <c r="L37" s="18">
        <v>9.0814086949993975E-3</v>
      </c>
      <c r="M37" s="21">
        <v>3.6613036303630365E-2</v>
      </c>
      <c r="N37" s="21">
        <v>4.038221203915851E-2</v>
      </c>
      <c r="O37" s="21">
        <v>-0.22597706529370465</v>
      </c>
      <c r="P37" s="18">
        <v>2.0361261054515099E-2</v>
      </c>
      <c r="Q37" s="18">
        <v>5.5210721213189914E-2</v>
      </c>
      <c r="R37" s="18">
        <v>1.4249352572390215E-2</v>
      </c>
    </row>
    <row r="38" spans="1:18" x14ac:dyDescent="0.25">
      <c r="A38" s="362"/>
      <c r="B38" s="14" t="s">
        <v>214</v>
      </c>
      <c r="C38" s="118">
        <v>210193</v>
      </c>
      <c r="D38" s="119">
        <v>30261</v>
      </c>
      <c r="E38" s="119">
        <v>168280</v>
      </c>
      <c r="F38" s="119">
        <v>3276</v>
      </c>
      <c r="G38" s="118">
        <v>201817</v>
      </c>
      <c r="H38" s="121">
        <v>111249</v>
      </c>
      <c r="I38" s="121">
        <v>92517</v>
      </c>
      <c r="J38" s="121">
        <v>299769</v>
      </c>
      <c r="K38" s="121">
        <v>11675</v>
      </c>
      <c r="L38" s="118">
        <v>515210</v>
      </c>
      <c r="M38" s="121">
        <v>91856</v>
      </c>
      <c r="N38" s="121">
        <v>222558</v>
      </c>
      <c r="O38" s="121">
        <v>16919</v>
      </c>
      <c r="P38" s="118">
        <v>331333</v>
      </c>
      <c r="Q38" s="118">
        <v>60328</v>
      </c>
      <c r="R38" s="118">
        <v>1318881</v>
      </c>
    </row>
    <row r="39" spans="1:18" ht="12.75" customHeight="1" x14ac:dyDescent="0.25">
      <c r="A39" s="358" t="s">
        <v>319</v>
      </c>
      <c r="B39" s="358"/>
      <c r="C39" s="358"/>
      <c r="D39" s="336"/>
      <c r="E39" s="336"/>
      <c r="F39" s="336"/>
      <c r="G39" s="336"/>
      <c r="H39" s="336"/>
      <c r="I39" s="336"/>
      <c r="J39" s="336"/>
      <c r="K39" s="336"/>
      <c r="L39" s="336"/>
      <c r="M39" s="336"/>
      <c r="N39" s="336"/>
      <c r="O39" s="336"/>
      <c r="P39" s="336"/>
      <c r="Q39" s="336"/>
      <c r="R39" s="336"/>
    </row>
    <row r="40" spans="1:18" ht="13.8" x14ac:dyDescent="0.25">
      <c r="A40" s="29" t="s">
        <v>196</v>
      </c>
      <c r="B40" s="29"/>
      <c r="C40" s="29"/>
      <c r="D40" s="29"/>
      <c r="E40" s="29"/>
      <c r="F40" s="29"/>
      <c r="G40" s="29"/>
      <c r="H40" s="29"/>
      <c r="I40" s="29"/>
      <c r="J40" s="29"/>
      <c r="K40" s="29"/>
      <c r="L40" s="29"/>
      <c r="M40" s="29"/>
      <c r="N40" s="99"/>
    </row>
    <row r="43" spans="1:18" x14ac:dyDescent="0.25">
      <c r="A43" s="357" t="s">
        <v>215</v>
      </c>
      <c r="B43" s="357"/>
      <c r="C43" s="357"/>
      <c r="D43" s="357"/>
      <c r="E43" s="357"/>
      <c r="F43" s="357"/>
      <c r="G43" s="357"/>
      <c r="H43" s="357"/>
      <c r="I43" s="357"/>
      <c r="J43" s="357"/>
      <c r="K43" s="357"/>
      <c r="L43" s="357"/>
      <c r="M43" s="357"/>
      <c r="N43" s="357"/>
      <c r="O43" s="357"/>
      <c r="P43" s="357"/>
      <c r="Q43" s="357"/>
      <c r="R43" s="357"/>
    </row>
    <row r="44" spans="1:18" x14ac:dyDescent="0.25">
      <c r="A44" s="357"/>
      <c r="B44" s="357"/>
      <c r="C44" s="357"/>
      <c r="D44" s="357"/>
      <c r="E44" s="357"/>
      <c r="F44" s="357"/>
      <c r="G44" s="357"/>
      <c r="H44" s="357"/>
      <c r="I44" s="357"/>
      <c r="J44" s="357"/>
      <c r="K44" s="357"/>
      <c r="L44" s="357"/>
      <c r="M44" s="357"/>
      <c r="N44" s="357"/>
      <c r="O44" s="357"/>
      <c r="P44" s="357"/>
      <c r="Q44" s="357"/>
      <c r="R44" s="357"/>
    </row>
  </sheetData>
  <mergeCells count="7">
    <mergeCell ref="A43:R44"/>
    <mergeCell ref="A39:C39"/>
    <mergeCell ref="A6:B6"/>
    <mergeCell ref="A7:A17"/>
    <mergeCell ref="A18:A28"/>
    <mergeCell ref="A29:A33"/>
    <mergeCell ref="A34:A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heetViews>
  <sheetFormatPr baseColWidth="10" defaultColWidth="11.44140625" defaultRowHeight="11.4" x14ac:dyDescent="0.2"/>
  <cols>
    <col min="1" max="1" width="12.6640625" style="31" customWidth="1"/>
    <col min="2" max="2" width="46.6640625" style="31" bestFit="1" customWidth="1"/>
    <col min="3" max="4" width="8.44140625" style="31" bestFit="1" customWidth="1"/>
    <col min="5" max="5" width="7.6640625" style="31" bestFit="1" customWidth="1"/>
    <col min="6" max="6" width="8.33203125" style="31" bestFit="1" customWidth="1"/>
    <col min="7" max="7" width="13.44140625" style="31" customWidth="1"/>
    <col min="8" max="8" width="9.109375" style="31" bestFit="1" customWidth="1"/>
    <col min="9" max="9" width="11.44140625" style="31"/>
    <col min="10" max="10" width="11.44140625" style="31" customWidth="1"/>
    <col min="11" max="16384" width="11.44140625" style="31"/>
  </cols>
  <sheetData>
    <row r="1" spans="1:8" ht="12" x14ac:dyDescent="0.25">
      <c r="A1" s="89" t="s">
        <v>280</v>
      </c>
    </row>
    <row r="2" spans="1:8" x14ac:dyDescent="0.2">
      <c r="A2" s="131" t="s">
        <v>328</v>
      </c>
    </row>
    <row r="3" spans="1:8" x14ac:dyDescent="0.2">
      <c r="A3" s="76" t="s">
        <v>189</v>
      </c>
    </row>
    <row r="4" spans="1:8" x14ac:dyDescent="0.2">
      <c r="A4" s="76" t="s">
        <v>234</v>
      </c>
    </row>
    <row r="5" spans="1:8" x14ac:dyDescent="0.2">
      <c r="A5" s="76"/>
    </row>
    <row r="6" spans="1:8" s="37" customFormat="1" ht="25.8" x14ac:dyDescent="0.2">
      <c r="A6" s="363"/>
      <c r="B6" s="364"/>
      <c r="C6" s="4" t="s">
        <v>197</v>
      </c>
      <c r="D6" s="4" t="s">
        <v>198</v>
      </c>
      <c r="E6" s="4" t="s">
        <v>18</v>
      </c>
      <c r="F6" s="4" t="s">
        <v>19</v>
      </c>
      <c r="G6" s="36" t="s">
        <v>38</v>
      </c>
      <c r="H6" s="36" t="s">
        <v>19</v>
      </c>
    </row>
    <row r="7" spans="1:8" ht="12" customHeight="1" x14ac:dyDescent="0.2">
      <c r="A7" s="340" t="s">
        <v>39</v>
      </c>
      <c r="B7" s="147" t="s">
        <v>40</v>
      </c>
      <c r="C7" s="142">
        <v>1908</v>
      </c>
      <c r="D7" s="142">
        <v>1521</v>
      </c>
      <c r="E7" s="142">
        <v>3429</v>
      </c>
      <c r="F7" s="148">
        <v>1.2699350265800354E-2</v>
      </c>
      <c r="G7" s="149">
        <v>1430</v>
      </c>
      <c r="H7" s="150">
        <v>-8.321775312066574E-3</v>
      </c>
    </row>
    <row r="8" spans="1:8" x14ac:dyDescent="0.2">
      <c r="A8" s="340"/>
      <c r="B8" s="151" t="s">
        <v>41</v>
      </c>
      <c r="C8" s="143">
        <v>3599</v>
      </c>
      <c r="D8" s="143">
        <v>3156</v>
      </c>
      <c r="E8" s="143">
        <v>6755</v>
      </c>
      <c r="F8" s="152">
        <v>1.7625790900873756E-2</v>
      </c>
      <c r="G8" s="153">
        <v>2758</v>
      </c>
      <c r="H8" s="154">
        <v>-1.2531328320802004E-2</v>
      </c>
    </row>
    <row r="9" spans="1:8" x14ac:dyDescent="0.2">
      <c r="A9" s="340"/>
      <c r="B9" s="151" t="s">
        <v>42</v>
      </c>
      <c r="C9" s="143">
        <v>712</v>
      </c>
      <c r="D9" s="143">
        <v>546</v>
      </c>
      <c r="E9" s="143">
        <v>1258</v>
      </c>
      <c r="F9" s="152">
        <v>4.1390728476821195E-2</v>
      </c>
      <c r="G9" s="153">
        <v>460</v>
      </c>
      <c r="H9" s="154">
        <v>-5.9304703476482618E-2</v>
      </c>
    </row>
    <row r="10" spans="1:8" x14ac:dyDescent="0.2">
      <c r="A10" s="340"/>
      <c r="B10" s="151" t="s">
        <v>43</v>
      </c>
      <c r="C10" s="143">
        <v>2992</v>
      </c>
      <c r="D10" s="143">
        <v>2306</v>
      </c>
      <c r="E10" s="143">
        <v>5298</v>
      </c>
      <c r="F10" s="152">
        <v>4.3735224586288417E-2</v>
      </c>
      <c r="G10" s="153">
        <v>2393</v>
      </c>
      <c r="H10" s="154">
        <v>3.1465517241379311E-2</v>
      </c>
    </row>
    <row r="11" spans="1:8" x14ac:dyDescent="0.2">
      <c r="A11" s="340"/>
      <c r="B11" s="151" t="s">
        <v>44</v>
      </c>
      <c r="C11" s="143">
        <v>4548</v>
      </c>
      <c r="D11" s="143">
        <v>3542</v>
      </c>
      <c r="E11" s="143">
        <v>8090</v>
      </c>
      <c r="F11" s="152">
        <v>-1.0518590998043052E-2</v>
      </c>
      <c r="G11" s="153">
        <v>3388</v>
      </c>
      <c r="H11" s="154">
        <v>-3.503275420108231E-2</v>
      </c>
    </row>
    <row r="12" spans="1:8" x14ac:dyDescent="0.2">
      <c r="A12" s="340"/>
      <c r="B12" s="151" t="s">
        <v>45</v>
      </c>
      <c r="C12" s="143">
        <v>1218</v>
      </c>
      <c r="D12" s="143">
        <v>960</v>
      </c>
      <c r="E12" s="143">
        <v>2178</v>
      </c>
      <c r="F12" s="152">
        <v>-5.0251256281407036E-3</v>
      </c>
      <c r="G12" s="153">
        <v>877</v>
      </c>
      <c r="H12" s="154">
        <v>-6.9989395546129374E-2</v>
      </c>
    </row>
    <row r="13" spans="1:8" x14ac:dyDescent="0.2">
      <c r="A13" s="340"/>
      <c r="B13" s="151" t="s">
        <v>46</v>
      </c>
      <c r="C13" s="143">
        <v>4177</v>
      </c>
      <c r="D13" s="143">
        <v>3531</v>
      </c>
      <c r="E13" s="143">
        <v>7708</v>
      </c>
      <c r="F13" s="152">
        <v>-2.1703261835258281E-2</v>
      </c>
      <c r="G13" s="153">
        <v>3211</v>
      </c>
      <c r="H13" s="154">
        <v>-3.3413606261288378E-2</v>
      </c>
    </row>
    <row r="14" spans="1:8" x14ac:dyDescent="0.2">
      <c r="A14" s="340"/>
      <c r="B14" s="151" t="s">
        <v>194</v>
      </c>
      <c r="C14" s="143">
        <v>1135</v>
      </c>
      <c r="D14" s="143">
        <v>935</v>
      </c>
      <c r="E14" s="143">
        <v>2070</v>
      </c>
      <c r="F14" s="152">
        <v>7.2992700729927005E-3</v>
      </c>
      <c r="G14" s="153">
        <v>882</v>
      </c>
      <c r="H14" s="154">
        <v>4.8751486325802618E-2</v>
      </c>
    </row>
    <row r="15" spans="1:8" x14ac:dyDescent="0.2">
      <c r="A15" s="340"/>
      <c r="B15" s="151" t="s">
        <v>47</v>
      </c>
      <c r="C15" s="143">
        <v>1007</v>
      </c>
      <c r="D15" s="143">
        <v>806</v>
      </c>
      <c r="E15" s="143">
        <v>1813</v>
      </c>
      <c r="F15" s="152">
        <v>3.0699260943718023E-2</v>
      </c>
      <c r="G15" s="153">
        <v>777</v>
      </c>
      <c r="H15" s="154">
        <v>-1.6455696202531647E-2</v>
      </c>
    </row>
    <row r="16" spans="1:8" x14ac:dyDescent="0.2">
      <c r="A16" s="340"/>
      <c r="B16" s="151" t="s">
        <v>48</v>
      </c>
      <c r="C16" s="143">
        <v>2616</v>
      </c>
      <c r="D16" s="143">
        <v>2133</v>
      </c>
      <c r="E16" s="143">
        <v>4749</v>
      </c>
      <c r="F16" s="152">
        <v>-4.2096400757735212E-4</v>
      </c>
      <c r="G16" s="153">
        <v>1919</v>
      </c>
      <c r="H16" s="154">
        <v>-2.9828109201213347E-2</v>
      </c>
    </row>
    <row r="17" spans="1:10" x14ac:dyDescent="0.2">
      <c r="A17" s="340"/>
      <c r="B17" s="151" t="s">
        <v>49</v>
      </c>
      <c r="C17" s="143">
        <v>196</v>
      </c>
      <c r="D17" s="143">
        <v>171</v>
      </c>
      <c r="E17" s="143">
        <v>367</v>
      </c>
      <c r="F17" s="152">
        <v>1.662049861495845E-2</v>
      </c>
      <c r="G17" s="153">
        <v>147</v>
      </c>
      <c r="H17" s="154">
        <v>-0.1144578313253012</v>
      </c>
    </row>
    <row r="18" spans="1:10" x14ac:dyDescent="0.2">
      <c r="A18" s="340"/>
      <c r="B18" s="151" t="s">
        <v>50</v>
      </c>
      <c r="C18" s="143">
        <v>1152</v>
      </c>
      <c r="D18" s="143">
        <v>988</v>
      </c>
      <c r="E18" s="143">
        <v>2140</v>
      </c>
      <c r="F18" s="152">
        <v>1.7593913456966238E-2</v>
      </c>
      <c r="G18" s="153">
        <v>792</v>
      </c>
      <c r="H18" s="154">
        <v>-4.2321644498186213E-2</v>
      </c>
    </row>
    <row r="19" spans="1:10" x14ac:dyDescent="0.2">
      <c r="A19" s="340"/>
      <c r="B19" s="151" t="s">
        <v>51</v>
      </c>
      <c r="C19" s="143">
        <v>1817</v>
      </c>
      <c r="D19" s="143">
        <v>1374</v>
      </c>
      <c r="E19" s="143">
        <v>3191</v>
      </c>
      <c r="F19" s="152">
        <v>1.6889738687061822E-2</v>
      </c>
      <c r="G19" s="153">
        <v>1396</v>
      </c>
      <c r="H19" s="154">
        <v>2.1961932650073207E-2</v>
      </c>
    </row>
    <row r="20" spans="1:10" x14ac:dyDescent="0.2">
      <c r="A20" s="340"/>
      <c r="B20" s="155" t="s">
        <v>52</v>
      </c>
      <c r="C20" s="144">
        <v>659</v>
      </c>
      <c r="D20" s="144">
        <v>521</v>
      </c>
      <c r="E20" s="144">
        <v>1180</v>
      </c>
      <c r="F20" s="156">
        <v>-2.0746887966804978E-2</v>
      </c>
      <c r="G20" s="157">
        <v>500</v>
      </c>
      <c r="H20" s="158">
        <v>-1.1857707509881422E-2</v>
      </c>
    </row>
    <row r="21" spans="1:10" ht="12.75" customHeight="1" x14ac:dyDescent="0.2">
      <c r="A21" s="365" t="s">
        <v>53</v>
      </c>
      <c r="B21" s="365"/>
      <c r="C21" s="9"/>
      <c r="D21" s="9"/>
      <c r="E21" s="9">
        <v>371</v>
      </c>
      <c r="F21" s="40">
        <v>1.0899182561307902E-2</v>
      </c>
      <c r="G21" s="13"/>
      <c r="H21" s="41"/>
    </row>
    <row r="22" spans="1:10" ht="12" x14ac:dyDescent="0.25">
      <c r="A22" s="109" t="s">
        <v>54</v>
      </c>
      <c r="B22" s="109"/>
      <c r="C22" s="15">
        <v>27736</v>
      </c>
      <c r="D22" s="15">
        <v>22490</v>
      </c>
      <c r="E22" s="15">
        <v>50597</v>
      </c>
      <c r="F22" s="18">
        <v>6.0845876995883957E-3</v>
      </c>
      <c r="G22" s="23">
        <v>20930</v>
      </c>
      <c r="H22" s="26">
        <v>-1.7094017094017096E-2</v>
      </c>
    </row>
    <row r="23" spans="1:10" ht="12" customHeight="1" x14ac:dyDescent="0.2">
      <c r="A23" s="340" t="s">
        <v>55</v>
      </c>
      <c r="B23" s="147" t="s">
        <v>56</v>
      </c>
      <c r="C23" s="142">
        <v>1533</v>
      </c>
      <c r="D23" s="142">
        <v>1186</v>
      </c>
      <c r="E23" s="142">
        <v>2719</v>
      </c>
      <c r="F23" s="148">
        <v>3.9373088685015288E-2</v>
      </c>
      <c r="G23" s="149">
        <v>1246</v>
      </c>
      <c r="H23" s="150">
        <v>2.720527617477329E-2</v>
      </c>
    </row>
    <row r="24" spans="1:10" x14ac:dyDescent="0.2">
      <c r="A24" s="340"/>
      <c r="B24" s="151" t="s">
        <v>57</v>
      </c>
      <c r="C24" s="143">
        <v>1933</v>
      </c>
      <c r="D24" s="143">
        <v>1651</v>
      </c>
      <c r="E24" s="143">
        <v>3584</v>
      </c>
      <c r="F24" s="152">
        <v>5.0476724621424567E-3</v>
      </c>
      <c r="G24" s="153">
        <v>1195</v>
      </c>
      <c r="H24" s="154">
        <v>2.8399311531841654E-2</v>
      </c>
      <c r="J24" s="125"/>
    </row>
    <row r="25" spans="1:10" x14ac:dyDescent="0.2">
      <c r="A25" s="340"/>
      <c r="B25" s="151" t="s">
        <v>58</v>
      </c>
      <c r="C25" s="143">
        <v>1254</v>
      </c>
      <c r="D25" s="143">
        <v>1040</v>
      </c>
      <c r="E25" s="143">
        <v>2294</v>
      </c>
      <c r="F25" s="152">
        <v>3.1938821412505626E-2</v>
      </c>
      <c r="G25" s="153">
        <v>982</v>
      </c>
      <c r="H25" s="154">
        <v>1.7616580310880828E-2</v>
      </c>
    </row>
    <row r="26" spans="1:10" x14ac:dyDescent="0.2">
      <c r="A26" s="340"/>
      <c r="B26" s="151" t="s">
        <v>59</v>
      </c>
      <c r="C26" s="143">
        <v>10956</v>
      </c>
      <c r="D26" s="143">
        <v>9194</v>
      </c>
      <c r="E26" s="143">
        <v>20150</v>
      </c>
      <c r="F26" s="152">
        <v>-1.1896500446118767E-3</v>
      </c>
      <c r="G26" s="153">
        <v>8759</v>
      </c>
      <c r="H26" s="154">
        <v>-3.0333222628141261E-2</v>
      </c>
    </row>
    <row r="27" spans="1:10" x14ac:dyDescent="0.2">
      <c r="A27" s="340"/>
      <c r="B27" s="151" t="s">
        <v>60</v>
      </c>
      <c r="C27" s="143">
        <v>1568</v>
      </c>
      <c r="D27" s="143">
        <v>1305</v>
      </c>
      <c r="E27" s="143">
        <v>2873</v>
      </c>
      <c r="F27" s="152">
        <v>2.7906976744186046E-2</v>
      </c>
      <c r="G27" s="153">
        <v>1085</v>
      </c>
      <c r="H27" s="154">
        <v>-6.2229904926534137E-2</v>
      </c>
    </row>
    <row r="28" spans="1:10" x14ac:dyDescent="0.2">
      <c r="A28" s="340"/>
      <c r="B28" s="151" t="s">
        <v>61</v>
      </c>
      <c r="C28" s="143">
        <v>1883</v>
      </c>
      <c r="D28" s="143">
        <v>1858</v>
      </c>
      <c r="E28" s="143">
        <v>3741</v>
      </c>
      <c r="F28" s="152">
        <v>-2.9317697228144991E-3</v>
      </c>
      <c r="G28" s="153">
        <v>1329</v>
      </c>
      <c r="H28" s="154">
        <v>-2.3512123438648051E-2</v>
      </c>
    </row>
    <row r="29" spans="1:10" x14ac:dyDescent="0.2">
      <c r="A29" s="340"/>
      <c r="B29" s="151" t="s">
        <v>62</v>
      </c>
      <c r="C29" s="143">
        <v>4736</v>
      </c>
      <c r="D29" s="143">
        <v>4258</v>
      </c>
      <c r="E29" s="143">
        <v>8994</v>
      </c>
      <c r="F29" s="152">
        <v>-9.5804426825239503E-3</v>
      </c>
      <c r="G29" s="153">
        <v>3778</v>
      </c>
      <c r="H29" s="154">
        <v>-5.0515204825332997E-2</v>
      </c>
    </row>
    <row r="30" spans="1:10" x14ac:dyDescent="0.2">
      <c r="A30" s="340"/>
      <c r="B30" s="151" t="s">
        <v>63</v>
      </c>
      <c r="C30" s="143">
        <v>2231</v>
      </c>
      <c r="D30" s="143">
        <v>1859</v>
      </c>
      <c r="E30" s="143">
        <v>4090</v>
      </c>
      <c r="F30" s="152">
        <v>4.9525275853220425E-2</v>
      </c>
      <c r="G30" s="153">
        <v>1662</v>
      </c>
      <c r="H30" s="154">
        <v>6.9498069498069498E-2</v>
      </c>
    </row>
    <row r="31" spans="1:10" x14ac:dyDescent="0.2">
      <c r="A31" s="340"/>
      <c r="B31" s="151" t="s">
        <v>64</v>
      </c>
      <c r="C31" s="143">
        <v>799</v>
      </c>
      <c r="D31" s="143">
        <v>571</v>
      </c>
      <c r="E31" s="143">
        <v>1370</v>
      </c>
      <c r="F31" s="152">
        <v>7.2826938136256847E-2</v>
      </c>
      <c r="G31" s="153">
        <v>514</v>
      </c>
      <c r="H31" s="154">
        <v>5.112474437627812E-2</v>
      </c>
    </row>
    <row r="32" spans="1:10" x14ac:dyDescent="0.2">
      <c r="A32" s="340"/>
      <c r="B32" s="155" t="s">
        <v>65</v>
      </c>
      <c r="C32" s="144">
        <v>11041</v>
      </c>
      <c r="D32" s="144">
        <v>9469</v>
      </c>
      <c r="E32" s="144">
        <v>20510</v>
      </c>
      <c r="F32" s="156">
        <v>7.5653370013755161E-3</v>
      </c>
      <c r="G32" s="157">
        <v>8887</v>
      </c>
      <c r="H32" s="158">
        <v>-2.6933004152171472E-3</v>
      </c>
    </row>
    <row r="33" spans="1:8" x14ac:dyDescent="0.2">
      <c r="A33" s="365" t="s">
        <v>53</v>
      </c>
      <c r="B33" s="365"/>
      <c r="C33" s="9"/>
      <c r="D33" s="9"/>
      <c r="E33" s="9">
        <v>812</v>
      </c>
      <c r="F33" s="40">
        <v>0</v>
      </c>
      <c r="G33" s="13"/>
      <c r="H33" s="41"/>
    </row>
    <row r="34" spans="1:8" ht="12" x14ac:dyDescent="0.25">
      <c r="A34" s="109" t="s">
        <v>66</v>
      </c>
      <c r="B34" s="109"/>
      <c r="C34" s="15">
        <v>37934</v>
      </c>
      <c r="D34" s="15">
        <v>32391</v>
      </c>
      <c r="E34" s="15">
        <v>71137</v>
      </c>
      <c r="F34" s="18">
        <v>8.3346326666572171E-3</v>
      </c>
      <c r="G34" s="23">
        <v>29437</v>
      </c>
      <c r="H34" s="26">
        <v>-1.297612660944206E-2</v>
      </c>
    </row>
    <row r="35" spans="1:8" ht="12" x14ac:dyDescent="0.25">
      <c r="A35" s="42" t="s">
        <v>12</v>
      </c>
      <c r="B35" s="43"/>
      <c r="C35" s="15">
        <v>65670</v>
      </c>
      <c r="D35" s="15">
        <v>54881</v>
      </c>
      <c r="E35" s="15">
        <v>121734</v>
      </c>
      <c r="F35" s="18">
        <v>7.398212512413108E-3</v>
      </c>
      <c r="G35" s="23">
        <v>50367</v>
      </c>
      <c r="H35" s="26">
        <v>-1.4691498102429673E-2</v>
      </c>
    </row>
    <row r="37" spans="1:8" x14ac:dyDescent="0.2">
      <c r="A37" s="3"/>
    </row>
    <row r="40" spans="1:8" x14ac:dyDescent="0.2">
      <c r="E40" s="85"/>
    </row>
    <row r="44" spans="1:8" x14ac:dyDescent="0.2">
      <c r="C44" s="87"/>
      <c r="D44" s="87"/>
      <c r="F44" s="88"/>
    </row>
    <row r="45" spans="1:8" x14ac:dyDescent="0.2">
      <c r="C45" s="87"/>
      <c r="D45" s="87"/>
      <c r="F45" s="88"/>
    </row>
  </sheetData>
  <mergeCells count="5">
    <mergeCell ref="A6:B6"/>
    <mergeCell ref="A7:A20"/>
    <mergeCell ref="A21:B21"/>
    <mergeCell ref="A23:A32"/>
    <mergeCell ref="A33:B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heetViews>
  <sheetFormatPr baseColWidth="10" defaultColWidth="11.44140625" defaultRowHeight="11.4" x14ac:dyDescent="0.2"/>
  <cols>
    <col min="1" max="1" width="12.44140625" style="31" bestFit="1" customWidth="1"/>
    <col min="2" max="2" width="45.109375" style="31" customWidth="1"/>
    <col min="3" max="3" width="8.88671875" style="31" bestFit="1" customWidth="1"/>
    <col min="4" max="4" width="10.6640625" style="31" bestFit="1" customWidth="1"/>
    <col min="5" max="6" width="9.88671875" style="31" bestFit="1" customWidth="1"/>
    <col min="7" max="7" width="8" style="31" bestFit="1" customWidth="1"/>
    <col min="8" max="16384" width="11.44140625" style="31"/>
  </cols>
  <sheetData>
    <row r="1" spans="1:7" ht="12" x14ac:dyDescent="0.25">
      <c r="A1" s="31" t="s">
        <v>285</v>
      </c>
    </row>
    <row r="2" spans="1:7" x14ac:dyDescent="0.2">
      <c r="A2" s="131" t="s">
        <v>328</v>
      </c>
    </row>
    <row r="3" spans="1:7" x14ac:dyDescent="0.2">
      <c r="A3" s="76" t="s">
        <v>189</v>
      </c>
    </row>
    <row r="4" spans="1:7" x14ac:dyDescent="0.2">
      <c r="A4" s="76" t="s">
        <v>234</v>
      </c>
    </row>
    <row r="6" spans="1:7" ht="12" x14ac:dyDescent="0.2">
      <c r="A6" s="137" t="s">
        <v>0</v>
      </c>
      <c r="B6" s="44" t="s">
        <v>67</v>
      </c>
      <c r="C6" s="44" t="s">
        <v>68</v>
      </c>
      <c r="D6" s="5" t="s">
        <v>69</v>
      </c>
      <c r="E6" s="45" t="s">
        <v>70</v>
      </c>
      <c r="F6" s="5" t="s">
        <v>71</v>
      </c>
      <c r="G6" s="136" t="s">
        <v>18</v>
      </c>
    </row>
    <row r="7" spans="1:7" ht="12.6" customHeight="1" x14ac:dyDescent="0.2">
      <c r="A7" s="369" t="s">
        <v>72</v>
      </c>
      <c r="B7" s="138" t="s">
        <v>260</v>
      </c>
      <c r="C7" s="139">
        <v>4711</v>
      </c>
      <c r="D7" s="139"/>
      <c r="E7" s="139"/>
      <c r="F7" s="139">
        <v>56328</v>
      </c>
      <c r="G7" s="139">
        <v>61039</v>
      </c>
    </row>
    <row r="8" spans="1:7" ht="13.2" customHeight="1" x14ac:dyDescent="0.2">
      <c r="A8" s="370"/>
      <c r="B8" s="328" t="s">
        <v>298</v>
      </c>
      <c r="C8" s="142"/>
      <c r="D8" s="142"/>
      <c r="E8" s="142"/>
      <c r="F8" s="142">
        <v>55252</v>
      </c>
      <c r="G8" s="142">
        <v>55252</v>
      </c>
    </row>
    <row r="9" spans="1:7" ht="11.4" customHeight="1" x14ac:dyDescent="0.2">
      <c r="A9" s="370"/>
      <c r="B9" s="330" t="s">
        <v>299</v>
      </c>
      <c r="C9" s="143"/>
      <c r="D9" s="143"/>
      <c r="E9" s="143"/>
      <c r="F9" s="143">
        <v>1076</v>
      </c>
      <c r="G9" s="143">
        <v>1076</v>
      </c>
    </row>
    <row r="10" spans="1:7" ht="12.75" customHeight="1" x14ac:dyDescent="0.2">
      <c r="A10" s="370"/>
      <c r="B10" s="330" t="s">
        <v>301</v>
      </c>
      <c r="C10" s="143">
        <v>1156</v>
      </c>
      <c r="D10" s="143"/>
      <c r="E10" s="143"/>
      <c r="F10" s="143"/>
      <c r="G10" s="143">
        <v>1156</v>
      </c>
    </row>
    <row r="11" spans="1:7" ht="12.75" customHeight="1" x14ac:dyDescent="0.2">
      <c r="A11" s="370"/>
      <c r="B11" s="330" t="s">
        <v>300</v>
      </c>
      <c r="C11" s="143">
        <v>583</v>
      </c>
      <c r="D11" s="143"/>
      <c r="E11" s="143"/>
      <c r="F11" s="143"/>
      <c r="G11" s="143">
        <v>583</v>
      </c>
    </row>
    <row r="12" spans="1:7" ht="12.75" customHeight="1" x14ac:dyDescent="0.2">
      <c r="A12" s="370"/>
      <c r="B12" s="330" t="s">
        <v>302</v>
      </c>
      <c r="C12" s="143">
        <v>1489</v>
      </c>
      <c r="D12" s="143"/>
      <c r="E12" s="143"/>
      <c r="F12" s="143"/>
      <c r="G12" s="143">
        <v>1489</v>
      </c>
    </row>
    <row r="13" spans="1:7" ht="12.75" customHeight="1" x14ac:dyDescent="0.2">
      <c r="A13" s="370"/>
      <c r="B13" s="335" t="s">
        <v>303</v>
      </c>
      <c r="C13" s="144">
        <v>1483</v>
      </c>
      <c r="D13" s="144"/>
      <c r="E13" s="144"/>
      <c r="F13" s="144"/>
      <c r="G13" s="144">
        <v>1483</v>
      </c>
    </row>
    <row r="14" spans="1:7" ht="12.75" customHeight="1" x14ac:dyDescent="0.2">
      <c r="A14" s="370"/>
      <c r="B14" s="6" t="s">
        <v>16</v>
      </c>
      <c r="C14" s="95"/>
      <c r="D14" s="95"/>
      <c r="E14" s="95">
        <v>71</v>
      </c>
      <c r="F14" s="95"/>
      <c r="G14" s="95">
        <v>71</v>
      </c>
    </row>
    <row r="15" spans="1:7" ht="12.75" customHeight="1" x14ac:dyDescent="0.2">
      <c r="A15" s="370"/>
      <c r="B15" s="6" t="s">
        <v>255</v>
      </c>
      <c r="C15" s="95">
        <v>202</v>
      </c>
      <c r="D15" s="95"/>
      <c r="E15" s="95"/>
      <c r="F15" s="95"/>
      <c r="G15" s="95">
        <v>202</v>
      </c>
    </row>
    <row r="16" spans="1:7" ht="12.75" customHeight="1" x14ac:dyDescent="0.2">
      <c r="A16" s="370"/>
      <c r="B16" s="6" t="s">
        <v>17</v>
      </c>
      <c r="C16" s="95">
        <v>8011</v>
      </c>
      <c r="D16" s="95">
        <v>28</v>
      </c>
      <c r="E16" s="95">
        <v>522</v>
      </c>
      <c r="F16" s="95">
        <v>59</v>
      </c>
      <c r="G16" s="95">
        <v>8620</v>
      </c>
    </row>
    <row r="17" spans="1:7" ht="12.75" customHeight="1" x14ac:dyDescent="0.25">
      <c r="A17" s="371"/>
      <c r="B17" s="146" t="s">
        <v>30</v>
      </c>
      <c r="C17" s="15">
        <f>SUM(C8:C16)</f>
        <v>12924</v>
      </c>
      <c r="D17" s="15">
        <f t="shared" ref="D17:G17" si="0">SUM(D8:D16)</f>
        <v>28</v>
      </c>
      <c r="E17" s="15">
        <f t="shared" si="0"/>
        <v>593</v>
      </c>
      <c r="F17" s="15">
        <f t="shared" si="0"/>
        <v>56387</v>
      </c>
      <c r="G17" s="15">
        <f t="shared" si="0"/>
        <v>69932</v>
      </c>
    </row>
    <row r="18" spans="1:7" ht="12.75" customHeight="1" x14ac:dyDescent="0.2">
      <c r="A18" s="372" t="s">
        <v>73</v>
      </c>
      <c r="B18" s="140" t="s">
        <v>260</v>
      </c>
      <c r="C18" s="141">
        <v>101920</v>
      </c>
      <c r="D18" s="141">
        <v>8590</v>
      </c>
      <c r="E18" s="141">
        <v>21682</v>
      </c>
      <c r="F18" s="141"/>
      <c r="G18" s="141">
        <v>132192</v>
      </c>
    </row>
    <row r="19" spans="1:7" ht="12" customHeight="1" x14ac:dyDescent="0.2">
      <c r="A19" s="373"/>
      <c r="B19" s="328" t="s">
        <v>304</v>
      </c>
      <c r="C19" s="142">
        <v>4110</v>
      </c>
      <c r="D19" s="142"/>
      <c r="E19" s="142"/>
      <c r="F19" s="142"/>
      <c r="G19" s="142">
        <v>4110</v>
      </c>
    </row>
    <row r="20" spans="1:7" ht="11.4" customHeight="1" x14ac:dyDescent="0.2">
      <c r="A20" s="373"/>
      <c r="B20" s="330" t="s">
        <v>305</v>
      </c>
      <c r="C20" s="143">
        <v>6365</v>
      </c>
      <c r="D20" s="143"/>
      <c r="E20" s="143"/>
      <c r="F20" s="143"/>
      <c r="G20" s="143">
        <v>6365</v>
      </c>
    </row>
    <row r="21" spans="1:7" ht="11.4" customHeight="1" x14ac:dyDescent="0.2">
      <c r="A21" s="373"/>
      <c r="B21" s="330" t="s">
        <v>306</v>
      </c>
      <c r="C21" s="143">
        <v>4063</v>
      </c>
      <c r="D21" s="143"/>
      <c r="E21" s="143"/>
      <c r="F21" s="143"/>
      <c r="G21" s="143">
        <v>4063</v>
      </c>
    </row>
    <row r="22" spans="1:7" ht="11.4" customHeight="1" x14ac:dyDescent="0.2">
      <c r="A22" s="373"/>
      <c r="B22" s="330" t="s">
        <v>307</v>
      </c>
      <c r="C22" s="143"/>
      <c r="D22" s="143">
        <v>8256</v>
      </c>
      <c r="E22" s="143"/>
      <c r="F22" s="143"/>
      <c r="G22" s="143">
        <v>8256</v>
      </c>
    </row>
    <row r="23" spans="1:7" ht="11.4" customHeight="1" x14ac:dyDescent="0.2">
      <c r="A23" s="373"/>
      <c r="B23" s="330" t="s">
        <v>308</v>
      </c>
      <c r="C23" s="143">
        <v>47880</v>
      </c>
      <c r="D23" s="143"/>
      <c r="E23" s="143"/>
      <c r="F23" s="143"/>
      <c r="G23" s="143">
        <v>47880</v>
      </c>
    </row>
    <row r="24" spans="1:7" ht="11.4" customHeight="1" x14ac:dyDescent="0.2">
      <c r="A24" s="373"/>
      <c r="B24" s="330" t="s">
        <v>309</v>
      </c>
      <c r="C24" s="143"/>
      <c r="D24" s="143"/>
      <c r="E24" s="143">
        <v>20266</v>
      </c>
      <c r="F24" s="143"/>
      <c r="G24" s="143">
        <v>20266</v>
      </c>
    </row>
    <row r="25" spans="1:7" ht="11.4" customHeight="1" x14ac:dyDescent="0.2">
      <c r="A25" s="373"/>
      <c r="B25" s="330" t="s">
        <v>310</v>
      </c>
      <c r="C25" s="143">
        <v>35376</v>
      </c>
      <c r="D25" s="143">
        <v>334</v>
      </c>
      <c r="E25" s="143">
        <v>1416</v>
      </c>
      <c r="F25" s="143"/>
      <c r="G25" s="143">
        <v>37126</v>
      </c>
    </row>
    <row r="26" spans="1:7" ht="11.4" customHeight="1" x14ac:dyDescent="0.2">
      <c r="A26" s="373"/>
      <c r="B26" s="330" t="s">
        <v>311</v>
      </c>
      <c r="C26" s="143">
        <v>1983</v>
      </c>
      <c r="D26" s="143"/>
      <c r="E26" s="143"/>
      <c r="F26" s="143"/>
      <c r="G26" s="143">
        <v>1983</v>
      </c>
    </row>
    <row r="27" spans="1:7" ht="11.4" customHeight="1" x14ac:dyDescent="0.2">
      <c r="A27" s="373"/>
      <c r="B27" s="335" t="s">
        <v>312</v>
      </c>
      <c r="C27" s="144">
        <v>2143</v>
      </c>
      <c r="D27" s="144"/>
      <c r="E27" s="144"/>
      <c r="F27" s="144"/>
      <c r="G27" s="144">
        <v>2143</v>
      </c>
    </row>
    <row r="28" spans="1:7" ht="11.4" customHeight="1" x14ac:dyDescent="0.2">
      <c r="A28" s="373"/>
      <c r="B28" s="6" t="s">
        <v>17</v>
      </c>
      <c r="C28" s="95">
        <v>27831</v>
      </c>
      <c r="D28" s="95">
        <v>1488</v>
      </c>
      <c r="E28" s="95">
        <v>1299</v>
      </c>
      <c r="F28" s="95">
        <v>97</v>
      </c>
      <c r="G28" s="95">
        <v>30715</v>
      </c>
    </row>
    <row r="29" spans="1:7" ht="12" x14ac:dyDescent="0.25">
      <c r="A29" s="374"/>
      <c r="B29" s="145" t="s">
        <v>30</v>
      </c>
      <c r="C29" s="15">
        <f>SUM(C19:C28)</f>
        <v>129751</v>
      </c>
      <c r="D29" s="15">
        <f t="shared" ref="D29:G29" si="1">SUM(D19:D28)</f>
        <v>10078</v>
      </c>
      <c r="E29" s="15">
        <f t="shared" si="1"/>
        <v>22981</v>
      </c>
      <c r="F29" s="15">
        <f t="shared" si="1"/>
        <v>97</v>
      </c>
      <c r="G29" s="15">
        <f t="shared" si="1"/>
        <v>162907</v>
      </c>
    </row>
    <row r="30" spans="1:7" x14ac:dyDescent="0.2">
      <c r="A30" s="375" t="s">
        <v>74</v>
      </c>
      <c r="B30" s="38" t="s">
        <v>246</v>
      </c>
      <c r="C30" s="39">
        <v>952</v>
      </c>
      <c r="D30" s="39">
        <v>24</v>
      </c>
      <c r="E30" s="39">
        <v>144</v>
      </c>
      <c r="F30" s="39"/>
      <c r="G30" s="39">
        <v>1120</v>
      </c>
    </row>
    <row r="31" spans="1:7" x14ac:dyDescent="0.2">
      <c r="A31" s="354"/>
      <c r="B31" s="38" t="s">
        <v>23</v>
      </c>
      <c r="C31" s="39">
        <v>119</v>
      </c>
      <c r="D31" s="39">
        <v>7</v>
      </c>
      <c r="E31" s="39">
        <v>20</v>
      </c>
      <c r="F31" s="39">
        <v>4</v>
      </c>
      <c r="G31" s="39">
        <v>150</v>
      </c>
    </row>
    <row r="32" spans="1:7" ht="12" x14ac:dyDescent="0.25">
      <c r="A32" s="376"/>
      <c r="B32" s="145" t="s">
        <v>30</v>
      </c>
      <c r="C32" s="15">
        <f>SUM(C30:C31)</f>
        <v>1071</v>
      </c>
      <c r="D32" s="15">
        <f t="shared" ref="D32:G32" si="2">SUM(D30:D31)</f>
        <v>31</v>
      </c>
      <c r="E32" s="15">
        <f t="shared" si="2"/>
        <v>164</v>
      </c>
      <c r="F32" s="15">
        <f t="shared" si="2"/>
        <v>4</v>
      </c>
      <c r="G32" s="15">
        <f t="shared" si="2"/>
        <v>1270</v>
      </c>
    </row>
    <row r="33" spans="1:7" ht="12" x14ac:dyDescent="0.25">
      <c r="A33" s="42" t="s">
        <v>18</v>
      </c>
      <c r="B33" s="43"/>
      <c r="C33" s="15">
        <v>143746</v>
      </c>
      <c r="D33" s="15">
        <v>10137</v>
      </c>
      <c r="E33" s="15">
        <v>23738</v>
      </c>
      <c r="F33" s="15">
        <v>56488</v>
      </c>
      <c r="G33" s="15">
        <v>234109</v>
      </c>
    </row>
    <row r="34" spans="1:7" ht="12" x14ac:dyDescent="0.25">
      <c r="A34" s="42" t="s">
        <v>19</v>
      </c>
      <c r="B34" s="43"/>
      <c r="C34" s="18">
        <v>2.2943026714678127E-2</v>
      </c>
      <c r="D34" s="18">
        <v>1.3801380138013802E-2</v>
      </c>
      <c r="E34" s="18">
        <v>4.6360686138154843E-4</v>
      </c>
      <c r="F34" s="18">
        <v>-3.0481944253741591E-2</v>
      </c>
      <c r="G34" s="18">
        <v>6.8684627030002748E-3</v>
      </c>
    </row>
    <row r="35" spans="1:7" x14ac:dyDescent="0.2">
      <c r="A35" s="367" t="s">
        <v>199</v>
      </c>
      <c r="B35" s="368"/>
      <c r="C35" s="13">
        <v>789</v>
      </c>
      <c r="D35" s="13"/>
      <c r="E35" s="13">
        <v>15</v>
      </c>
      <c r="F35" s="46">
        <v>35101</v>
      </c>
      <c r="G35" s="47">
        <v>35905</v>
      </c>
    </row>
    <row r="36" spans="1:7" x14ac:dyDescent="0.2">
      <c r="A36" s="367" t="s">
        <v>19</v>
      </c>
      <c r="B36" s="368"/>
      <c r="C36" s="41">
        <v>0.10659186535764376</v>
      </c>
      <c r="D36" s="41"/>
      <c r="E36" s="41">
        <v>0.66666666666666663</v>
      </c>
      <c r="F36" s="41">
        <v>-1.7934083151474454E-2</v>
      </c>
      <c r="G36" s="41">
        <v>-1.5330188679245283E-2</v>
      </c>
    </row>
    <row r="37" spans="1:7" x14ac:dyDescent="0.2">
      <c r="A37" s="17" t="s">
        <v>316</v>
      </c>
      <c r="B37" s="17"/>
      <c r="C37" s="17">
        <f>C33+367</f>
        <v>144113</v>
      </c>
      <c r="D37" s="122">
        <v>10137</v>
      </c>
      <c r="E37" s="17">
        <v>23738</v>
      </c>
      <c r="F37" s="122">
        <v>56488</v>
      </c>
      <c r="G37" s="17">
        <v>234476</v>
      </c>
    </row>
    <row r="38" spans="1:7" x14ac:dyDescent="0.2">
      <c r="A38" s="337" t="s">
        <v>192</v>
      </c>
      <c r="B38" s="81"/>
      <c r="C38" s="81"/>
    </row>
    <row r="39" spans="1:7" ht="16.5" customHeight="1" x14ac:dyDescent="0.2">
      <c r="A39" s="366" t="s">
        <v>321</v>
      </c>
      <c r="B39" s="366"/>
      <c r="C39" s="366"/>
    </row>
    <row r="42" spans="1:7" ht="53.25" customHeight="1" x14ac:dyDescent="0.2">
      <c r="A42" s="348" t="s">
        <v>317</v>
      </c>
      <c r="B42" s="348"/>
      <c r="C42" s="348"/>
      <c r="D42" s="348"/>
      <c r="E42" s="348"/>
      <c r="F42" s="348"/>
      <c r="G42" s="348"/>
    </row>
  </sheetData>
  <mergeCells count="7">
    <mergeCell ref="A42:G42"/>
    <mergeCell ref="A39:C39"/>
    <mergeCell ref="A35:B35"/>
    <mergeCell ref="A36:B36"/>
    <mergeCell ref="A7:A17"/>
    <mergeCell ref="A18:A29"/>
    <mergeCell ref="A30:A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baseColWidth="10" defaultColWidth="11.44140625" defaultRowHeight="11.4" x14ac:dyDescent="0.2"/>
  <cols>
    <col min="1" max="1" width="37.109375" style="31" customWidth="1"/>
    <col min="2" max="2" width="8.6640625" style="31" bestFit="1" customWidth="1"/>
    <col min="3" max="3" width="10.5546875" style="31" customWidth="1"/>
    <col min="4" max="4" width="8.6640625" style="31" bestFit="1" customWidth="1"/>
    <col min="5" max="5" width="10.88671875" style="31" customWidth="1"/>
    <col min="6" max="6" width="8.6640625" style="31" bestFit="1" customWidth="1"/>
    <col min="7" max="7" width="11.33203125" style="31" customWidth="1"/>
    <col min="8" max="8" width="8.6640625" style="31" bestFit="1" customWidth="1"/>
    <col min="9" max="9" width="10.109375" style="31" customWidth="1"/>
    <col min="10" max="16384" width="11.44140625" style="31"/>
  </cols>
  <sheetData>
    <row r="1" spans="1:9" s="1" customFormat="1" ht="13.2" x14ac:dyDescent="0.25">
      <c r="A1" s="89" t="s">
        <v>283</v>
      </c>
    </row>
    <row r="2" spans="1:9" s="1" customFormat="1" ht="13.2" x14ac:dyDescent="0.25">
      <c r="A2" s="131" t="s">
        <v>328</v>
      </c>
    </row>
    <row r="3" spans="1:9" x14ac:dyDescent="0.2">
      <c r="A3" s="76" t="s">
        <v>189</v>
      </c>
    </row>
    <row r="4" spans="1:9" x14ac:dyDescent="0.2">
      <c r="A4" s="76" t="s">
        <v>234</v>
      </c>
    </row>
    <row r="5" spans="1:9" ht="12" x14ac:dyDescent="0.25">
      <c r="A5" s="32"/>
      <c r="B5" s="378" t="s">
        <v>26</v>
      </c>
      <c r="C5" s="379"/>
      <c r="D5" s="379"/>
      <c r="E5" s="379"/>
      <c r="F5" s="379"/>
      <c r="G5" s="379"/>
      <c r="H5" s="379"/>
      <c r="I5" s="380"/>
    </row>
    <row r="6" spans="1:9" ht="12" x14ac:dyDescent="0.25">
      <c r="A6" s="32"/>
      <c r="B6" s="381" t="s">
        <v>27</v>
      </c>
      <c r="C6" s="381"/>
      <c r="D6" s="381" t="s">
        <v>28</v>
      </c>
      <c r="E6" s="381"/>
      <c r="F6" s="381" t="s">
        <v>29</v>
      </c>
      <c r="G6" s="381"/>
      <c r="H6" s="381" t="s">
        <v>30</v>
      </c>
      <c r="I6" s="381"/>
    </row>
    <row r="7" spans="1:9" x14ac:dyDescent="0.2">
      <c r="A7" s="33"/>
      <c r="B7" s="34">
        <v>2019</v>
      </c>
      <c r="C7" s="34" t="s">
        <v>218</v>
      </c>
      <c r="D7" s="34">
        <v>2019</v>
      </c>
      <c r="E7" s="34" t="s">
        <v>218</v>
      </c>
      <c r="F7" s="34">
        <v>2019</v>
      </c>
      <c r="G7" s="34" t="s">
        <v>218</v>
      </c>
      <c r="H7" s="113">
        <v>2019</v>
      </c>
      <c r="I7" s="34" t="s">
        <v>218</v>
      </c>
    </row>
    <row r="8" spans="1:9" ht="12.6" customHeight="1" x14ac:dyDescent="0.25">
      <c r="A8" s="70" t="s">
        <v>31</v>
      </c>
      <c r="B8" s="222">
        <v>356384</v>
      </c>
      <c r="C8" s="223">
        <v>359455</v>
      </c>
      <c r="D8" s="222">
        <v>138284</v>
      </c>
      <c r="E8" s="223">
        <v>138570</v>
      </c>
      <c r="F8" s="222">
        <v>173675</v>
      </c>
      <c r="G8" s="223">
        <v>179262</v>
      </c>
      <c r="H8" s="222">
        <v>668343</v>
      </c>
      <c r="I8" s="223">
        <v>677287</v>
      </c>
    </row>
    <row r="9" spans="1:9" ht="12" x14ac:dyDescent="0.25">
      <c r="A9" s="35" t="s">
        <v>32</v>
      </c>
      <c r="B9" s="224">
        <v>223079</v>
      </c>
      <c r="C9" s="225">
        <v>224674</v>
      </c>
      <c r="D9" s="224">
        <v>42461</v>
      </c>
      <c r="E9" s="225">
        <v>43189</v>
      </c>
      <c r="F9" s="224">
        <v>9958</v>
      </c>
      <c r="G9" s="225">
        <v>10523</v>
      </c>
      <c r="H9" s="226">
        <v>275498</v>
      </c>
      <c r="I9" s="225">
        <v>278386</v>
      </c>
    </row>
    <row r="10" spans="1:9" ht="12" x14ac:dyDescent="0.25">
      <c r="A10" s="70" t="s">
        <v>33</v>
      </c>
      <c r="B10" s="227">
        <f>(B9/B8)*100</f>
        <v>62.595122115470957</v>
      </c>
      <c r="C10" s="237">
        <v>62.504068659498401</v>
      </c>
      <c r="D10" s="227">
        <f>(D9/D8)*100</f>
        <v>30.705649243585665</v>
      </c>
      <c r="E10" s="237">
        <v>31.167640903514471</v>
      </c>
      <c r="F10" s="227">
        <f>(F9/F8)*100</f>
        <v>5.7336979991363179</v>
      </c>
      <c r="G10" s="237">
        <v>5.8701788443730401</v>
      </c>
      <c r="H10" s="228">
        <f>(H9/H8)*100</f>
        <v>41.221049670603264</v>
      </c>
      <c r="I10" s="240">
        <v>41.103106954658806</v>
      </c>
    </row>
    <row r="11" spans="1:9" x14ac:dyDescent="0.2">
      <c r="A11" s="91" t="s">
        <v>34</v>
      </c>
      <c r="B11" s="229">
        <v>32725</v>
      </c>
      <c r="C11" s="230">
        <v>33291</v>
      </c>
      <c r="D11" s="229">
        <v>16897</v>
      </c>
      <c r="E11" s="230">
        <v>17033</v>
      </c>
      <c r="F11" s="231">
        <v>745</v>
      </c>
      <c r="G11" s="230">
        <v>794</v>
      </c>
      <c r="H11" s="229">
        <v>50367</v>
      </c>
      <c r="I11" s="230">
        <v>51118</v>
      </c>
    </row>
    <row r="12" spans="1:9" x14ac:dyDescent="0.2">
      <c r="A12" s="92" t="s">
        <v>35</v>
      </c>
      <c r="B12" s="232">
        <f>(B11/B8)*100</f>
        <v>9.1825109993714644</v>
      </c>
      <c r="C12" s="238">
        <v>9.2615209136053185</v>
      </c>
      <c r="D12" s="232">
        <f>(D11/D8)*100</f>
        <v>12.2190564345839</v>
      </c>
      <c r="E12" s="238">
        <v>12.291982391571048</v>
      </c>
      <c r="F12" s="232">
        <f>(F11/F8)*100</f>
        <v>0.42896214193176913</v>
      </c>
      <c r="G12" s="238">
        <v>0.4429271122714239</v>
      </c>
      <c r="H12" s="233">
        <f>(H11/H8)*100</f>
        <v>7.5361004753547203</v>
      </c>
      <c r="I12" s="239">
        <v>7.547465107111166</v>
      </c>
    </row>
    <row r="13" spans="1:9" x14ac:dyDescent="0.2">
      <c r="A13" s="91" t="s">
        <v>36</v>
      </c>
      <c r="B13" s="229">
        <v>33707</v>
      </c>
      <c r="C13" s="230">
        <v>34366</v>
      </c>
      <c r="D13" s="229">
        <v>1734</v>
      </c>
      <c r="E13" s="230">
        <v>1636</v>
      </c>
      <c r="F13" s="234">
        <v>464</v>
      </c>
      <c r="G13" s="230">
        <v>462</v>
      </c>
      <c r="H13" s="229">
        <v>35905</v>
      </c>
      <c r="I13" s="230">
        <v>36464</v>
      </c>
    </row>
    <row r="14" spans="1:9" x14ac:dyDescent="0.2">
      <c r="A14" s="92" t="s">
        <v>37</v>
      </c>
      <c r="B14" s="232">
        <f>(B13/B8)*100</f>
        <v>9.4580564784053163</v>
      </c>
      <c r="C14" s="238">
        <v>9.5605847741720105</v>
      </c>
      <c r="D14" s="232">
        <f>(D13/D8)*100</f>
        <v>1.2539411645598912</v>
      </c>
      <c r="E14" s="238">
        <v>1.1806307281518367</v>
      </c>
      <c r="F14" s="232">
        <f>(F13/F8)*100</f>
        <v>0.26716568302864546</v>
      </c>
      <c r="G14" s="238">
        <v>0.25772333232921646</v>
      </c>
      <c r="H14" s="233">
        <f>(H13/H8)*100</f>
        <v>5.3722414987513893</v>
      </c>
      <c r="I14" s="239">
        <v>5.383832850770796</v>
      </c>
    </row>
    <row r="15" spans="1:9" x14ac:dyDescent="0.2">
      <c r="A15" s="6" t="s">
        <v>261</v>
      </c>
      <c r="B15" s="235">
        <v>224944</v>
      </c>
      <c r="C15" s="221" t="s">
        <v>82</v>
      </c>
      <c r="D15" s="235">
        <v>42545</v>
      </c>
      <c r="E15" s="221" t="s">
        <v>82</v>
      </c>
      <c r="F15" s="236">
        <v>9977</v>
      </c>
      <c r="G15" s="220" t="s">
        <v>82</v>
      </c>
      <c r="H15" s="225">
        <v>277466</v>
      </c>
      <c r="I15" s="219" t="s">
        <v>82</v>
      </c>
    </row>
    <row r="16" spans="1:9" ht="15.75" customHeight="1" x14ac:dyDescent="0.2">
      <c r="A16" s="366" t="s">
        <v>319</v>
      </c>
      <c r="B16" s="366"/>
      <c r="C16" s="366"/>
    </row>
    <row r="19" spans="1:9" ht="49.5" customHeight="1" x14ac:dyDescent="0.2">
      <c r="A19" s="377" t="s">
        <v>318</v>
      </c>
      <c r="B19" s="377"/>
      <c r="C19" s="377"/>
      <c r="D19" s="377"/>
      <c r="E19" s="377"/>
      <c r="F19" s="377"/>
      <c r="G19" s="377"/>
      <c r="H19" s="377"/>
      <c r="I19" s="377"/>
    </row>
    <row r="25" spans="1:9" x14ac:dyDescent="0.2">
      <c r="B25" s="85"/>
      <c r="C25" s="85"/>
    </row>
  </sheetData>
  <mergeCells count="7">
    <mergeCell ref="A19:I19"/>
    <mergeCell ref="A16:C16"/>
    <mergeCell ref="B5:I5"/>
    <mergeCell ref="B6:C6"/>
    <mergeCell ref="D6:E6"/>
    <mergeCell ref="F6:G6"/>
    <mergeCell ref="H6:I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sqref="A1:F1"/>
    </sheetView>
  </sheetViews>
  <sheetFormatPr baseColWidth="10" defaultColWidth="11.44140625" defaultRowHeight="11.4" x14ac:dyDescent="0.2"/>
  <cols>
    <col min="1" max="1" width="38.88671875" style="48" bestFit="1" customWidth="1"/>
    <col min="2" max="2" width="12.88671875" style="48" customWidth="1"/>
    <col min="3" max="3" width="12.88671875" style="48" bestFit="1" customWidth="1"/>
    <col min="4" max="4" width="13.5546875" style="48" bestFit="1" customWidth="1"/>
    <col min="5" max="5" width="9.88671875" style="48" customWidth="1"/>
    <col min="6" max="6" width="8.109375" style="48" bestFit="1" customWidth="1"/>
    <col min="7" max="7" width="8.88671875" style="48" customWidth="1"/>
    <col min="8" max="16384" width="11.44140625" style="48"/>
  </cols>
  <sheetData>
    <row r="1" spans="1:7" ht="12" x14ac:dyDescent="0.25">
      <c r="A1" s="382" t="s">
        <v>326</v>
      </c>
      <c r="B1" s="382"/>
      <c r="C1" s="382"/>
      <c r="D1" s="382"/>
      <c r="E1" s="382"/>
      <c r="F1" s="382"/>
    </row>
    <row r="2" spans="1:7" ht="12" x14ac:dyDescent="0.25">
      <c r="A2" s="131" t="s">
        <v>328</v>
      </c>
      <c r="B2" s="84"/>
      <c r="C2" s="84"/>
      <c r="D2" s="84"/>
      <c r="E2" s="84"/>
      <c r="F2" s="84"/>
    </row>
    <row r="3" spans="1:7" x14ac:dyDescent="0.2">
      <c r="A3" s="76" t="s">
        <v>189</v>
      </c>
    </row>
    <row r="4" spans="1:7" x14ac:dyDescent="0.2">
      <c r="A4" s="76" t="s">
        <v>234</v>
      </c>
    </row>
    <row r="5" spans="1:7" x14ac:dyDescent="0.2">
      <c r="A5" s="76"/>
    </row>
    <row r="6" spans="1:7" ht="14.25" customHeight="1" x14ac:dyDescent="0.2">
      <c r="A6" s="383" t="s">
        <v>163</v>
      </c>
      <c r="B6" s="49" t="s">
        <v>13</v>
      </c>
      <c r="C6" s="49" t="s">
        <v>20</v>
      </c>
      <c r="D6" s="49" t="s">
        <v>22</v>
      </c>
      <c r="E6" s="385" t="s">
        <v>30</v>
      </c>
      <c r="F6" s="386"/>
      <c r="G6" s="387"/>
    </row>
    <row r="7" spans="1:7" ht="42" customHeight="1" x14ac:dyDescent="0.2">
      <c r="A7" s="384"/>
      <c r="B7" s="96" t="s">
        <v>164</v>
      </c>
      <c r="C7" s="96" t="s">
        <v>164</v>
      </c>
      <c r="D7" s="96" t="s">
        <v>164</v>
      </c>
      <c r="E7" s="51" t="s">
        <v>165</v>
      </c>
      <c r="F7" s="50" t="s">
        <v>19</v>
      </c>
      <c r="G7" s="96" t="s">
        <v>164</v>
      </c>
    </row>
    <row r="8" spans="1:7" ht="12" x14ac:dyDescent="0.25">
      <c r="A8" s="62" t="s">
        <v>1</v>
      </c>
      <c r="B8" s="241">
        <v>69.372913213472813</v>
      </c>
      <c r="C8" s="241">
        <v>66.40690158465388</v>
      </c>
      <c r="D8" s="241">
        <v>48.247771288041804</v>
      </c>
      <c r="E8" s="64">
        <v>141570</v>
      </c>
      <c r="F8" s="63">
        <v>2.8552746294681779E-2</v>
      </c>
      <c r="G8" s="243">
        <v>67.629088581351255</v>
      </c>
    </row>
    <row r="9" spans="1:7" x14ac:dyDescent="0.2">
      <c r="A9" s="246" t="s">
        <v>166</v>
      </c>
      <c r="B9" s="247">
        <v>50.689539911367973</v>
      </c>
      <c r="C9" s="247">
        <v>56.164297395898856</v>
      </c>
      <c r="D9" s="247">
        <v>46.121883656509695</v>
      </c>
      <c r="E9" s="248">
        <v>84059</v>
      </c>
      <c r="F9" s="249">
        <v>1.5156272643833631E-2</v>
      </c>
      <c r="G9" s="250">
        <v>52.793252231147513</v>
      </c>
    </row>
    <row r="10" spans="1:7" x14ac:dyDescent="0.2">
      <c r="A10" s="251" t="s">
        <v>167</v>
      </c>
      <c r="B10" s="252">
        <v>58.063570040693627</v>
      </c>
      <c r="C10" s="252">
        <v>60.884238947013159</v>
      </c>
      <c r="D10" s="252">
        <v>71.428571428571431</v>
      </c>
      <c r="E10" s="253">
        <v>17647</v>
      </c>
      <c r="F10" s="254">
        <v>1.7294056609211968E-2</v>
      </c>
      <c r="G10" s="255">
        <v>58.342976162925254</v>
      </c>
    </row>
    <row r="11" spans="1:7" x14ac:dyDescent="0.2">
      <c r="A11" s="256" t="s">
        <v>168</v>
      </c>
      <c r="B11" s="257">
        <v>51.229508196721305</v>
      </c>
      <c r="C11" s="257">
        <v>67.224880382775126</v>
      </c>
      <c r="D11" s="257"/>
      <c r="E11" s="258">
        <v>1812</v>
      </c>
      <c r="F11" s="259">
        <v>-6.5015479876160992E-2</v>
      </c>
      <c r="G11" s="260">
        <v>55.311355311355314</v>
      </c>
    </row>
    <row r="12" spans="1:7" ht="12" x14ac:dyDescent="0.25">
      <c r="A12" s="62" t="s">
        <v>169</v>
      </c>
      <c r="B12" s="241">
        <v>52.342805814143389</v>
      </c>
      <c r="C12" s="241">
        <v>56.509029395616629</v>
      </c>
      <c r="D12" s="241">
        <v>46.183074265975819</v>
      </c>
      <c r="E12" s="64">
        <v>103518</v>
      </c>
      <c r="F12" s="63">
        <v>1.399759033784247E-2</v>
      </c>
      <c r="G12" s="243">
        <v>53.7069511170141</v>
      </c>
    </row>
    <row r="13" spans="1:7" x14ac:dyDescent="0.2">
      <c r="A13" s="246" t="s">
        <v>170</v>
      </c>
      <c r="B13" s="247">
        <v>69.295875565374459</v>
      </c>
      <c r="C13" s="247">
        <v>71.683762822116591</v>
      </c>
      <c r="D13" s="247">
        <v>65.055993363749494</v>
      </c>
      <c r="E13" s="248">
        <v>63885</v>
      </c>
      <c r="F13" s="249">
        <v>1.7730835404320397E-2</v>
      </c>
      <c r="G13" s="250">
        <v>69.593019455761564</v>
      </c>
    </row>
    <row r="14" spans="1:7" x14ac:dyDescent="0.2">
      <c r="A14" s="251" t="s">
        <v>5</v>
      </c>
      <c r="B14" s="252">
        <v>72.950225559029391</v>
      </c>
      <c r="C14" s="252">
        <v>75.736401421601101</v>
      </c>
      <c r="D14" s="252">
        <v>67.234468937875747</v>
      </c>
      <c r="E14" s="253">
        <v>81348</v>
      </c>
      <c r="F14" s="254">
        <v>1.7486392631086373E-3</v>
      </c>
      <c r="G14" s="255">
        <v>73.264045247401697</v>
      </c>
    </row>
    <row r="15" spans="1:7" x14ac:dyDescent="0.2">
      <c r="A15" s="251" t="s">
        <v>6</v>
      </c>
      <c r="B15" s="252">
        <v>68.571952785762335</v>
      </c>
      <c r="C15" s="252">
        <v>69.024454378122542</v>
      </c>
      <c r="D15" s="252">
        <v>54.58388375165125</v>
      </c>
      <c r="E15" s="253">
        <v>202320</v>
      </c>
      <c r="F15" s="254">
        <v>1.0518744942911084E-2</v>
      </c>
      <c r="G15" s="255">
        <v>68.222052124183548</v>
      </c>
    </row>
    <row r="16" spans="1:7" x14ac:dyDescent="0.2">
      <c r="A16" s="256" t="s">
        <v>171</v>
      </c>
      <c r="B16" s="257">
        <v>72.605018716206843</v>
      </c>
      <c r="C16" s="257">
        <v>72.813181487763515</v>
      </c>
      <c r="D16" s="257">
        <v>71.428571428571431</v>
      </c>
      <c r="E16" s="258">
        <v>8287</v>
      </c>
      <c r="F16" s="259">
        <v>0.10626084634895208</v>
      </c>
      <c r="G16" s="260">
        <v>72.673857756730683</v>
      </c>
    </row>
    <row r="17" spans="1:7" ht="12" x14ac:dyDescent="0.25">
      <c r="A17" s="62" t="s">
        <v>172</v>
      </c>
      <c r="B17" s="241">
        <v>70.032803171881952</v>
      </c>
      <c r="C17" s="241">
        <v>70.134044295574753</v>
      </c>
      <c r="D17" s="241">
        <v>58.795788550120641</v>
      </c>
      <c r="E17" s="64">
        <v>355840</v>
      </c>
      <c r="F17" s="63">
        <v>1.1820304080663552E-2</v>
      </c>
      <c r="G17" s="243">
        <v>69.663818823953207</v>
      </c>
    </row>
    <row r="18" spans="1:7" x14ac:dyDescent="0.2">
      <c r="A18" s="246" t="s">
        <v>8</v>
      </c>
      <c r="B18" s="247">
        <v>29.655126063329302</v>
      </c>
      <c r="C18" s="247">
        <v>29.385904998447685</v>
      </c>
      <c r="D18" s="247">
        <v>31.866896004233926</v>
      </c>
      <c r="E18" s="248">
        <v>59367</v>
      </c>
      <c r="F18" s="249">
        <v>7.0871965078105267E-2</v>
      </c>
      <c r="G18" s="250">
        <v>29.713956805725868</v>
      </c>
    </row>
    <row r="19" spans="1:7" x14ac:dyDescent="0.2">
      <c r="A19" s="251" t="s">
        <v>330</v>
      </c>
      <c r="B19" s="252">
        <v>64.320584348847447</v>
      </c>
      <c r="C19" s="252">
        <v>62.259558765800428</v>
      </c>
      <c r="D19" s="252">
        <v>55.892159664666096</v>
      </c>
      <c r="E19" s="253">
        <v>56774</v>
      </c>
      <c r="F19" s="254">
        <v>5.4259823219193343E-2</v>
      </c>
      <c r="G19" s="255">
        <v>62.762135332028876</v>
      </c>
    </row>
    <row r="20" spans="1:7" x14ac:dyDescent="0.2">
      <c r="A20" s="256" t="s">
        <v>173</v>
      </c>
      <c r="B20" s="257">
        <v>57.206208425720618</v>
      </c>
      <c r="C20" s="257">
        <v>60.330033003300329</v>
      </c>
      <c r="D20" s="257">
        <v>38.848920863309353</v>
      </c>
      <c r="E20" s="258">
        <v>9482</v>
      </c>
      <c r="F20" s="259">
        <v>-8.9494910697138469E-2</v>
      </c>
      <c r="G20" s="260">
        <v>57.33809034286751</v>
      </c>
    </row>
    <row r="21" spans="1:7" ht="12" x14ac:dyDescent="0.25">
      <c r="A21" s="62" t="s">
        <v>174</v>
      </c>
      <c r="B21" s="241">
        <v>42.903328050713149</v>
      </c>
      <c r="C21" s="241">
        <v>37.61091578771137</v>
      </c>
      <c r="D21" s="241">
        <v>41.697732214973591</v>
      </c>
      <c r="E21" s="64">
        <v>125623</v>
      </c>
      <c r="F21" s="63">
        <v>4.944696919067032E-2</v>
      </c>
      <c r="G21" s="243">
        <v>40.947420230710804</v>
      </c>
    </row>
    <row r="22" spans="1:7" ht="12" x14ac:dyDescent="0.25">
      <c r="A22" s="62" t="s">
        <v>11</v>
      </c>
      <c r="B22" s="241">
        <v>31.52953035167625</v>
      </c>
      <c r="C22" s="241">
        <v>36.124651810584957</v>
      </c>
      <c r="D22" s="241">
        <v>41.904761904761905</v>
      </c>
      <c r="E22" s="64">
        <v>19186</v>
      </c>
      <c r="F22" s="63">
        <v>8.9742133363626034E-2</v>
      </c>
      <c r="G22" s="243">
        <v>32.061629986129915</v>
      </c>
    </row>
    <row r="23" spans="1:7" ht="12" x14ac:dyDescent="0.25">
      <c r="A23" s="65" t="s">
        <v>175</v>
      </c>
      <c r="B23" s="242">
        <v>58.8391149653946</v>
      </c>
      <c r="C23" s="242">
        <v>58.470583190803104</v>
      </c>
      <c r="D23" s="242">
        <v>48.514300552732131</v>
      </c>
      <c r="E23" s="67">
        <v>745737</v>
      </c>
      <c r="F23" s="66">
        <v>2.3349096088769106E-2</v>
      </c>
      <c r="G23" s="244">
        <v>58.283151244971698</v>
      </c>
    </row>
    <row r="24" spans="1:7" x14ac:dyDescent="0.2">
      <c r="A24" s="246" t="s">
        <v>68</v>
      </c>
      <c r="B24" s="247">
        <v>77.561126586196224</v>
      </c>
      <c r="C24" s="247">
        <v>62.923599818113154</v>
      </c>
      <c r="D24" s="247">
        <v>52.567693744164337</v>
      </c>
      <c r="E24" s="248">
        <v>92231</v>
      </c>
      <c r="F24" s="249">
        <v>3.8158057653560853E-2</v>
      </c>
      <c r="G24" s="250">
        <v>64.162481042950759</v>
      </c>
    </row>
    <row r="25" spans="1:7" x14ac:dyDescent="0.2">
      <c r="A25" s="251" t="s">
        <v>69</v>
      </c>
      <c r="B25" s="252">
        <v>32.142857142857146</v>
      </c>
      <c r="C25" s="252">
        <v>57.342726731494345</v>
      </c>
      <c r="D25" s="252">
        <v>54.838709677419352</v>
      </c>
      <c r="E25" s="253">
        <v>5805</v>
      </c>
      <c r="F25" s="254">
        <v>3.108348134991119E-2</v>
      </c>
      <c r="G25" s="255">
        <v>57.265463154779518</v>
      </c>
    </row>
    <row r="26" spans="1:7" x14ac:dyDescent="0.2">
      <c r="A26" s="251" t="s">
        <v>70</v>
      </c>
      <c r="B26" s="252">
        <v>79.426644182124789</v>
      </c>
      <c r="C26" s="252">
        <v>64.67516644184326</v>
      </c>
      <c r="D26" s="252">
        <v>56.707317073170728</v>
      </c>
      <c r="E26" s="253">
        <v>15427</v>
      </c>
      <c r="F26" s="254">
        <v>2.7951118044721788E-3</v>
      </c>
      <c r="G26" s="255">
        <v>64.988625831999329</v>
      </c>
    </row>
    <row r="27" spans="1:7" x14ac:dyDescent="0.2">
      <c r="A27" s="256" t="s">
        <v>176</v>
      </c>
      <c r="B27" s="257">
        <v>69.792682710553862</v>
      </c>
      <c r="C27" s="257">
        <v>64.948453608247419</v>
      </c>
      <c r="D27" s="257">
        <v>50</v>
      </c>
      <c r="E27" s="258">
        <v>39419</v>
      </c>
      <c r="F27" s="259">
        <v>9.501126818274943E-3</v>
      </c>
      <c r="G27" s="260">
        <v>69.782962753151111</v>
      </c>
    </row>
    <row r="28" spans="1:7" ht="12" x14ac:dyDescent="0.25">
      <c r="A28" s="62" t="s">
        <v>177</v>
      </c>
      <c r="B28" s="241">
        <v>71.294972258765654</v>
      </c>
      <c r="C28" s="241">
        <v>62.826643422320714</v>
      </c>
      <c r="D28" s="241">
        <v>53.149606299212607</v>
      </c>
      <c r="E28" s="64">
        <v>152882</v>
      </c>
      <c r="F28" s="63">
        <v>2.6722094249276376E-2</v>
      </c>
      <c r="G28" s="243">
        <v>65.303768757288267</v>
      </c>
    </row>
    <row r="29" spans="1:7" x14ac:dyDescent="0.2">
      <c r="A29" s="246" t="s">
        <v>178</v>
      </c>
      <c r="B29" s="247">
        <v>25.578591616103726</v>
      </c>
      <c r="C29" s="247"/>
      <c r="D29" s="247"/>
      <c r="E29" s="248">
        <v>12942</v>
      </c>
      <c r="F29" s="249">
        <v>2.5596323004992472E-2</v>
      </c>
      <c r="G29" s="250">
        <v>25.578591616103726</v>
      </c>
    </row>
    <row r="30" spans="1:7" x14ac:dyDescent="0.2">
      <c r="A30" s="256" t="s">
        <v>179</v>
      </c>
      <c r="B30" s="257">
        <v>51.618707564277379</v>
      </c>
      <c r="C30" s="257"/>
      <c r="D30" s="257"/>
      <c r="E30" s="258">
        <v>36720</v>
      </c>
      <c r="F30" s="259">
        <v>1.5851937920159348E-2</v>
      </c>
      <c r="G30" s="260">
        <v>51.618707564277379</v>
      </c>
    </row>
    <row r="31" spans="1:7" ht="12" x14ac:dyDescent="0.25">
      <c r="A31" s="62" t="s">
        <v>180</v>
      </c>
      <c r="B31" s="241">
        <v>40.795504953423041</v>
      </c>
      <c r="C31" s="241"/>
      <c r="D31" s="241"/>
      <c r="E31" s="64">
        <v>49662</v>
      </c>
      <c r="F31" s="63">
        <v>1.8373456916704261E-2</v>
      </c>
      <c r="G31" s="243">
        <v>40.795504953423041</v>
      </c>
    </row>
    <row r="32" spans="1:7" ht="12" x14ac:dyDescent="0.25">
      <c r="A32" s="65" t="s">
        <v>181</v>
      </c>
      <c r="B32" s="242">
        <v>57.510288581554235</v>
      </c>
      <c r="C32" s="242">
        <v>59.688416529231972</v>
      </c>
      <c r="D32" s="242">
        <v>48.620977094810094</v>
      </c>
      <c r="E32" s="114">
        <v>948281</v>
      </c>
      <c r="F32" s="66">
        <v>2.3629331459394574E-2</v>
      </c>
      <c r="G32" s="245">
        <v>57.986424924328126</v>
      </c>
    </row>
    <row r="33" spans="1:9" ht="12" x14ac:dyDescent="0.25">
      <c r="A33" s="65" t="s">
        <v>322</v>
      </c>
      <c r="B33" s="242">
        <v>57.525100611743319</v>
      </c>
      <c r="C33" s="242">
        <v>58.59001733972984</v>
      </c>
      <c r="D33" s="242">
        <v>48.1392495654841</v>
      </c>
      <c r="E33" s="114">
        <v>964618</v>
      </c>
      <c r="F33" s="286" t="s">
        <v>82</v>
      </c>
      <c r="G33" s="245">
        <v>57.586005775208626</v>
      </c>
    </row>
    <row r="34" spans="1:9" x14ac:dyDescent="0.2">
      <c r="A34" s="366" t="s">
        <v>319</v>
      </c>
      <c r="B34" s="366"/>
      <c r="C34" s="366"/>
    </row>
    <row r="35" spans="1:9" x14ac:dyDescent="0.2">
      <c r="A35" s="52"/>
    </row>
    <row r="37" spans="1:9" ht="47.25" customHeight="1" x14ac:dyDescent="0.2">
      <c r="A37" s="377" t="s">
        <v>318</v>
      </c>
      <c r="B37" s="377"/>
      <c r="C37" s="377"/>
      <c r="D37" s="377"/>
      <c r="E37" s="377"/>
      <c r="F37" s="377"/>
      <c r="G37" s="377"/>
      <c r="H37" s="339"/>
      <c r="I37" s="339"/>
    </row>
  </sheetData>
  <mergeCells count="5">
    <mergeCell ref="A1:F1"/>
    <mergeCell ref="A6:A7"/>
    <mergeCell ref="E6:G6"/>
    <mergeCell ref="A34:C34"/>
    <mergeCell ref="A37:G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A5" sqref="A5"/>
    </sheetView>
  </sheetViews>
  <sheetFormatPr baseColWidth="10" defaultRowHeight="12.6" x14ac:dyDescent="0.25"/>
  <cols>
    <col min="1" max="1" width="33.33203125" customWidth="1"/>
    <col min="2" max="2" width="8.5546875" style="93" bestFit="1" customWidth="1"/>
    <col min="3" max="3" width="9.33203125" style="93" bestFit="1" customWidth="1"/>
    <col min="4" max="4" width="8.5546875" style="93" bestFit="1" customWidth="1"/>
    <col min="5" max="5" width="9.33203125" style="93" bestFit="1" customWidth="1"/>
    <col min="6" max="6" width="8.44140625" style="93" customWidth="1"/>
    <col min="7" max="7" width="9.33203125" style="93" bestFit="1" customWidth="1"/>
    <col min="8" max="8" width="7.44140625" style="98" bestFit="1" customWidth="1"/>
    <col min="9" max="9" width="9.109375" style="93" customWidth="1"/>
    <col min="10" max="10" width="8.109375" style="93" bestFit="1" customWidth="1"/>
    <col min="11" max="11" width="9.33203125" style="93" bestFit="1" customWidth="1"/>
  </cols>
  <sheetData>
    <row r="1" spans="1:12" ht="12.6" customHeight="1" x14ac:dyDescent="0.3">
      <c r="A1" s="83" t="s">
        <v>287</v>
      </c>
      <c r="B1" s="104"/>
      <c r="C1" s="104"/>
      <c r="D1" s="104"/>
      <c r="E1" s="104"/>
      <c r="F1" s="104"/>
      <c r="G1" s="104"/>
      <c r="H1" s="102"/>
      <c r="I1" s="104"/>
      <c r="J1" s="104"/>
      <c r="K1" s="105"/>
      <c r="L1" s="53"/>
    </row>
    <row r="2" spans="1:12" ht="12.6" customHeight="1" x14ac:dyDescent="0.3">
      <c r="A2" s="131" t="s">
        <v>328</v>
      </c>
      <c r="B2" s="104"/>
      <c r="C2" s="104"/>
      <c r="D2" s="104"/>
      <c r="E2" s="104"/>
      <c r="F2" s="104"/>
      <c r="G2" s="104"/>
      <c r="H2" s="102"/>
      <c r="I2" s="104"/>
      <c r="J2" s="104"/>
      <c r="K2" s="105"/>
      <c r="L2" s="53"/>
    </row>
    <row r="3" spans="1:12" ht="12.6" customHeight="1" x14ac:dyDescent="0.3">
      <c r="A3" s="76" t="s">
        <v>189</v>
      </c>
      <c r="B3" s="105"/>
      <c r="C3" s="105"/>
      <c r="D3" s="105"/>
      <c r="E3" s="105"/>
      <c r="F3" s="105"/>
      <c r="G3" s="105"/>
      <c r="H3" s="100"/>
      <c r="I3" s="105"/>
      <c r="J3" s="105"/>
      <c r="K3" s="105"/>
      <c r="L3" s="53"/>
    </row>
    <row r="4" spans="1:12" ht="12.6" customHeight="1" x14ac:dyDescent="0.3">
      <c r="A4" s="76" t="s">
        <v>234</v>
      </c>
      <c r="B4" s="105"/>
      <c r="C4" s="105"/>
      <c r="D4" s="105"/>
      <c r="E4" s="105"/>
      <c r="F4" s="105"/>
      <c r="G4" s="105"/>
      <c r="H4" s="100"/>
      <c r="I4" s="105"/>
      <c r="J4" s="105"/>
      <c r="K4" s="105"/>
      <c r="L4" s="53"/>
    </row>
    <row r="5" spans="1:12" ht="12.6" customHeight="1" x14ac:dyDescent="0.3">
      <c r="A5" s="76"/>
      <c r="B5" s="105"/>
      <c r="C5" s="105"/>
      <c r="D5" s="105"/>
      <c r="E5" s="105"/>
      <c r="F5" s="105"/>
      <c r="G5" s="105"/>
      <c r="H5" s="100"/>
      <c r="I5" s="105"/>
      <c r="J5" s="105"/>
      <c r="K5" s="105"/>
      <c r="L5" s="53"/>
    </row>
    <row r="6" spans="1:12" ht="12.6" customHeight="1" x14ac:dyDescent="0.3">
      <c r="A6" s="54"/>
      <c r="B6" s="388" t="s">
        <v>72</v>
      </c>
      <c r="C6" s="388"/>
      <c r="D6" s="388" t="s">
        <v>73</v>
      </c>
      <c r="E6" s="388"/>
      <c r="F6" s="388" t="s">
        <v>74</v>
      </c>
      <c r="G6" s="388"/>
      <c r="H6" s="389" t="s">
        <v>30</v>
      </c>
      <c r="I6" s="390"/>
      <c r="J6" s="390"/>
      <c r="K6" s="391"/>
      <c r="L6" s="53"/>
    </row>
    <row r="7" spans="1:12" ht="22.8" x14ac:dyDescent="0.3">
      <c r="A7" s="55"/>
      <c r="B7" s="96" t="s">
        <v>208</v>
      </c>
      <c r="C7" s="96" t="s">
        <v>207</v>
      </c>
      <c r="D7" s="96" t="s">
        <v>208</v>
      </c>
      <c r="E7" s="96" t="s">
        <v>207</v>
      </c>
      <c r="F7" s="96" t="s">
        <v>208</v>
      </c>
      <c r="G7" s="96" t="s">
        <v>207</v>
      </c>
      <c r="H7" s="101" t="s">
        <v>18</v>
      </c>
      <c r="I7" s="96" t="s">
        <v>208</v>
      </c>
      <c r="J7" s="96" t="s">
        <v>19</v>
      </c>
      <c r="K7" s="96" t="s">
        <v>207</v>
      </c>
      <c r="L7" s="53"/>
    </row>
    <row r="8" spans="1:12" ht="12.6" customHeight="1" x14ac:dyDescent="0.3">
      <c r="A8" s="97" t="s">
        <v>1</v>
      </c>
      <c r="B8" s="227">
        <v>7.5469303915426167</v>
      </c>
      <c r="C8" s="227">
        <v>84.079445145018923</v>
      </c>
      <c r="D8" s="227">
        <v>13.146371976647206</v>
      </c>
      <c r="E8" s="227">
        <v>86.558287073750989</v>
      </c>
      <c r="F8" s="227">
        <v>35.474946203504459</v>
      </c>
      <c r="G8" s="227">
        <v>91.247833622183705</v>
      </c>
      <c r="H8" s="263">
        <v>21912</v>
      </c>
      <c r="I8" s="227">
        <v>10.467532591612407</v>
      </c>
      <c r="J8" s="264">
        <v>-1.7575322812051649E-2</v>
      </c>
      <c r="K8" s="227">
        <v>85.975721066082514</v>
      </c>
      <c r="L8" s="53"/>
    </row>
    <row r="9" spans="1:12" ht="12.6" customHeight="1" x14ac:dyDescent="0.3">
      <c r="A9" s="272" t="s">
        <v>166</v>
      </c>
      <c r="B9" s="273">
        <v>14.577919627357321</v>
      </c>
      <c r="C9" s="273">
        <v>84.32692307692308</v>
      </c>
      <c r="D9" s="273">
        <v>26.687319159642726</v>
      </c>
      <c r="E9" s="273">
        <v>91.019975251900291</v>
      </c>
      <c r="F9" s="273">
        <v>53.15096952908587</v>
      </c>
      <c r="G9" s="273">
        <v>93.09446254071662</v>
      </c>
      <c r="H9" s="274">
        <v>32026</v>
      </c>
      <c r="I9" s="273">
        <v>20.113928264132692</v>
      </c>
      <c r="J9" s="275">
        <v>1.0001875351628431E-3</v>
      </c>
      <c r="K9" s="273">
        <v>88.293886217448332</v>
      </c>
      <c r="L9" s="53"/>
    </row>
    <row r="10" spans="1:12" ht="12.6" customHeight="1" x14ac:dyDescent="0.3">
      <c r="A10" s="276" t="s">
        <v>167</v>
      </c>
      <c r="B10" s="277">
        <v>11.724163214429739</v>
      </c>
      <c r="C10" s="277">
        <v>80.331457160725449</v>
      </c>
      <c r="D10" s="277">
        <v>14.00607492406345</v>
      </c>
      <c r="E10" s="277">
        <v>93.975903614457835</v>
      </c>
      <c r="F10" s="277">
        <v>14.285714285714285</v>
      </c>
      <c r="G10" s="277">
        <v>100</v>
      </c>
      <c r="H10" s="278">
        <v>3614</v>
      </c>
      <c r="I10" s="277">
        <v>11.948292392633981</v>
      </c>
      <c r="J10" s="279">
        <v>-4.4077134986225891E-3</v>
      </c>
      <c r="K10" s="277">
        <v>81.903707802988379</v>
      </c>
      <c r="L10" s="53"/>
    </row>
    <row r="11" spans="1:12" ht="12.6" customHeight="1" x14ac:dyDescent="0.3">
      <c r="A11" s="280" t="s">
        <v>168</v>
      </c>
      <c r="B11" s="281">
        <v>13.07377049180328</v>
      </c>
      <c r="C11" s="281">
        <v>65.517241379310349</v>
      </c>
      <c r="D11" s="281">
        <v>18.899521531100476</v>
      </c>
      <c r="E11" s="281">
        <v>98.101265822784811</v>
      </c>
      <c r="F11" s="281"/>
      <c r="G11" s="281"/>
      <c r="H11" s="282">
        <v>477</v>
      </c>
      <c r="I11" s="281">
        <v>14.560439560439562</v>
      </c>
      <c r="J11" s="283">
        <v>-7.7369439071566737E-2</v>
      </c>
      <c r="K11" s="281">
        <v>76.310272536687634</v>
      </c>
      <c r="L11" s="53"/>
    </row>
    <row r="12" spans="1:12" ht="12.6" customHeight="1" x14ac:dyDescent="0.3">
      <c r="A12" s="97" t="s">
        <v>187</v>
      </c>
      <c r="B12" s="227">
        <v>13.912297893189612</v>
      </c>
      <c r="C12" s="227">
        <v>83.224746140752487</v>
      </c>
      <c r="D12" s="227">
        <v>26.033149827128248</v>
      </c>
      <c r="E12" s="227">
        <v>91.153670770633838</v>
      </c>
      <c r="F12" s="227">
        <v>53.056994818652846</v>
      </c>
      <c r="G12" s="227">
        <v>93.098958333333343</v>
      </c>
      <c r="H12" s="266">
        <v>36117</v>
      </c>
      <c r="I12" s="227">
        <v>18.738132049432931</v>
      </c>
      <c r="J12" s="264">
        <v>-6.6406574250850838E-4</v>
      </c>
      <c r="K12" s="227">
        <v>87.496192928537809</v>
      </c>
      <c r="L12" s="53"/>
    </row>
    <row r="13" spans="1:12" ht="12.6" customHeight="1" x14ac:dyDescent="0.3">
      <c r="A13" s="272" t="s">
        <v>170</v>
      </c>
      <c r="B13" s="273">
        <v>12.843516293233421</v>
      </c>
      <c r="C13" s="273">
        <v>95.629939562993954</v>
      </c>
      <c r="D13" s="273">
        <v>29.662246685013759</v>
      </c>
      <c r="E13" s="273">
        <v>96.592442645074229</v>
      </c>
      <c r="F13" s="273">
        <v>45.748652011613437</v>
      </c>
      <c r="G13" s="273">
        <v>94.696282864913869</v>
      </c>
      <c r="H13" s="274">
        <v>16738</v>
      </c>
      <c r="I13" s="273">
        <v>18.233512712695266</v>
      </c>
      <c r="J13" s="275">
        <v>1.4178380998545808E-2</v>
      </c>
      <c r="K13" s="273">
        <v>95.847771537818133</v>
      </c>
      <c r="L13" s="53"/>
    </row>
    <row r="14" spans="1:12" ht="12.6" customHeight="1" x14ac:dyDescent="0.3">
      <c r="A14" s="276" t="s">
        <v>5</v>
      </c>
      <c r="B14" s="277">
        <v>11.316896913573569</v>
      </c>
      <c r="C14" s="277">
        <v>94.082783672689047</v>
      </c>
      <c r="D14" s="277">
        <v>24.625022589000661</v>
      </c>
      <c r="E14" s="277">
        <v>93.199608610567523</v>
      </c>
      <c r="F14" s="277">
        <v>42.585170340681358</v>
      </c>
      <c r="G14" s="277">
        <v>94.117647058823522</v>
      </c>
      <c r="H14" s="278">
        <v>15399</v>
      </c>
      <c r="I14" s="277">
        <v>13.868724895077184</v>
      </c>
      <c r="J14" s="279">
        <v>-4.1695189495301516E-2</v>
      </c>
      <c r="K14" s="277">
        <v>93.85025001623481</v>
      </c>
      <c r="L14" s="53"/>
    </row>
    <row r="15" spans="1:12" ht="12.6" customHeight="1" x14ac:dyDescent="0.3">
      <c r="A15" s="276" t="s">
        <v>6</v>
      </c>
      <c r="B15" s="277">
        <v>6.1531404807045442</v>
      </c>
      <c r="C15" s="277">
        <v>88.440512871483946</v>
      </c>
      <c r="D15" s="277">
        <v>8.9485274783066</v>
      </c>
      <c r="E15" s="277">
        <v>90.789715335169888</v>
      </c>
      <c r="F15" s="277">
        <v>31.08762659621312</v>
      </c>
      <c r="G15" s="277">
        <v>93.966005665722378</v>
      </c>
      <c r="H15" s="278">
        <v>24481</v>
      </c>
      <c r="I15" s="277">
        <v>8.2549627226776288</v>
      </c>
      <c r="J15" s="279">
        <v>-1.6511328941025229E-2</v>
      </c>
      <c r="K15" s="277">
        <v>90.282259711613094</v>
      </c>
      <c r="L15" s="53"/>
    </row>
    <row r="16" spans="1:12" ht="12.6" customHeight="1" x14ac:dyDescent="0.3">
      <c r="A16" s="280" t="s">
        <v>171</v>
      </c>
      <c r="B16" s="281">
        <v>29.474559822542627</v>
      </c>
      <c r="C16" s="281">
        <v>99.012229539040447</v>
      </c>
      <c r="D16" s="281">
        <v>35.32832566028592</v>
      </c>
      <c r="E16" s="281">
        <v>97.256515775034288</v>
      </c>
      <c r="F16" s="281">
        <v>19.047619047619047</v>
      </c>
      <c r="G16" s="281">
        <v>100</v>
      </c>
      <c r="H16" s="282">
        <v>3596</v>
      </c>
      <c r="I16" s="281">
        <v>31.535560817328772</v>
      </c>
      <c r="J16" s="283">
        <v>3.6012676462114666E-2</v>
      </c>
      <c r="K16" s="281">
        <v>98.303670745272527</v>
      </c>
      <c r="L16" s="53"/>
    </row>
    <row r="17" spans="1:12" ht="12.6" customHeight="1" x14ac:dyDescent="0.3">
      <c r="A17" s="97" t="s">
        <v>172</v>
      </c>
      <c r="B17" s="227">
        <v>9.4659716311627111</v>
      </c>
      <c r="C17" s="227">
        <v>93.027646230641238</v>
      </c>
      <c r="D17" s="227">
        <v>13.770172835249278</v>
      </c>
      <c r="E17" s="227">
        <v>93.189948130924705</v>
      </c>
      <c r="F17" s="227">
        <v>36.181180083351613</v>
      </c>
      <c r="G17" s="227">
        <v>94.240678993634432</v>
      </c>
      <c r="H17" s="266">
        <v>60214</v>
      </c>
      <c r="I17" s="227">
        <v>11.788267723318114</v>
      </c>
      <c r="J17" s="264">
        <v>-1.1848496783510569E-2</v>
      </c>
      <c r="K17" s="227">
        <v>93.220845650513169</v>
      </c>
      <c r="L17" s="53"/>
    </row>
    <row r="18" spans="1:12" ht="12.6" customHeight="1" x14ac:dyDescent="0.3">
      <c r="A18" s="272" t="s">
        <v>8</v>
      </c>
      <c r="B18" s="273">
        <v>17.127522706761141</v>
      </c>
      <c r="C18" s="273">
        <v>88.233645383709842</v>
      </c>
      <c r="D18" s="273">
        <v>28.961192176342749</v>
      </c>
      <c r="E18" s="273">
        <v>91.599845632691569</v>
      </c>
      <c r="F18" s="273">
        <v>49.894151892034934</v>
      </c>
      <c r="G18" s="273">
        <v>96.035534341023592</v>
      </c>
      <c r="H18" s="274">
        <v>48702</v>
      </c>
      <c r="I18" s="273">
        <v>24.375985385019643</v>
      </c>
      <c r="J18" s="275">
        <v>1.6170425855989316E-2</v>
      </c>
      <c r="K18" s="273">
        <v>91.05375549258757</v>
      </c>
      <c r="L18" s="53"/>
    </row>
    <row r="19" spans="1:12" ht="12.6" customHeight="1" x14ac:dyDescent="0.3">
      <c r="A19" s="276" t="s">
        <v>330</v>
      </c>
      <c r="B19" s="277">
        <v>7.2639847305828802</v>
      </c>
      <c r="C19" s="277">
        <v>86.659929257200602</v>
      </c>
      <c r="D19" s="277">
        <v>20.283426238517706</v>
      </c>
      <c r="E19" s="277">
        <v>90.032901103154643</v>
      </c>
      <c r="F19" s="277">
        <v>31.69476993426693</v>
      </c>
      <c r="G19" s="277">
        <v>94.379320709347752</v>
      </c>
      <c r="H19" s="278">
        <v>12452</v>
      </c>
      <c r="I19" s="277">
        <v>13.765352259034479</v>
      </c>
      <c r="J19" s="279">
        <v>4.4806175532807517E-2</v>
      </c>
      <c r="K19" s="277">
        <v>90.122068743976868</v>
      </c>
      <c r="L19" s="53"/>
    </row>
    <row r="20" spans="1:12" ht="12.6" customHeight="1" x14ac:dyDescent="0.3">
      <c r="A20" s="280" t="s">
        <v>182</v>
      </c>
      <c r="B20" s="281">
        <v>9.9912652019082167</v>
      </c>
      <c r="C20" s="281">
        <v>88.903833221250835</v>
      </c>
      <c r="D20" s="281">
        <v>34.38943894389439</v>
      </c>
      <c r="E20" s="281">
        <v>96.737044145873313</v>
      </c>
      <c r="F20" s="281">
        <v>12.949640287769784</v>
      </c>
      <c r="G20" s="281">
        <v>100</v>
      </c>
      <c r="H20" s="282">
        <v>2026</v>
      </c>
      <c r="I20" s="281">
        <v>12.251315232508919</v>
      </c>
      <c r="J20" s="283">
        <v>-0.23576009053187477</v>
      </c>
      <c r="K20" s="281">
        <v>91.016781836130306</v>
      </c>
      <c r="L20" s="53"/>
    </row>
    <row r="21" spans="1:12" s="103" customFormat="1" ht="12.6" customHeight="1" x14ac:dyDescent="0.3">
      <c r="A21" s="97" t="s">
        <v>174</v>
      </c>
      <c r="B21" s="227">
        <v>13.418239446765595</v>
      </c>
      <c r="C21" s="227">
        <v>88.008933172994332</v>
      </c>
      <c r="D21" s="227">
        <v>26.981602395967037</v>
      </c>
      <c r="E21" s="227">
        <v>91.413009755593094</v>
      </c>
      <c r="F21" s="227">
        <v>42.276328052190124</v>
      </c>
      <c r="G21" s="227">
        <v>95.535960319647288</v>
      </c>
      <c r="H21" s="266">
        <v>63180</v>
      </c>
      <c r="I21" s="227">
        <v>20.593824460300333</v>
      </c>
      <c r="J21" s="264">
        <v>1.0944700460829493E-2</v>
      </c>
      <c r="K21" s="227">
        <v>90.868945868945872</v>
      </c>
      <c r="L21" s="106"/>
    </row>
    <row r="22" spans="1:12" s="103" customFormat="1" ht="12.6" customHeight="1" x14ac:dyDescent="0.3">
      <c r="A22" s="97" t="s">
        <v>11</v>
      </c>
      <c r="B22" s="227">
        <v>1.9487792130217279</v>
      </c>
      <c r="C22" s="227">
        <v>91.091954022988503</v>
      </c>
      <c r="D22" s="227">
        <v>5.9540389972144849</v>
      </c>
      <c r="E22" s="227">
        <v>91.520467836257311</v>
      </c>
      <c r="F22" s="227">
        <v>19.61904761904762</v>
      </c>
      <c r="G22" s="227">
        <v>95.145631067961162</v>
      </c>
      <c r="H22" s="263">
        <v>1489</v>
      </c>
      <c r="I22" s="227">
        <v>2.488260557143096</v>
      </c>
      <c r="J22" s="264">
        <v>-6.8792995622263917E-2</v>
      </c>
      <c r="K22" s="227">
        <v>91.47078576225654</v>
      </c>
      <c r="L22" s="106"/>
    </row>
    <row r="23" spans="1:12" ht="12.6" customHeight="1" x14ac:dyDescent="0.3">
      <c r="A23" s="61" t="s">
        <v>175</v>
      </c>
      <c r="B23" s="267">
        <v>10.192740373219625</v>
      </c>
      <c r="C23" s="267">
        <v>88.510099472806303</v>
      </c>
      <c r="D23" s="267">
        <v>18.9014135504557</v>
      </c>
      <c r="E23" s="267">
        <v>91.239744413777458</v>
      </c>
      <c r="F23" s="267">
        <v>39.752197944875171</v>
      </c>
      <c r="G23" s="267">
        <v>94.498880179171323</v>
      </c>
      <c r="H23" s="268">
        <v>182912</v>
      </c>
      <c r="I23" s="267">
        <v>14.295506003484155</v>
      </c>
      <c r="J23" s="269">
        <v>-3.0739715276112407E-3</v>
      </c>
      <c r="K23" s="267">
        <v>90.395928096571026</v>
      </c>
      <c r="L23" s="53"/>
    </row>
    <row r="24" spans="1:12" ht="12.6" customHeight="1" x14ac:dyDescent="0.3">
      <c r="A24" s="272" t="s">
        <v>68</v>
      </c>
      <c r="B24" s="273">
        <v>7.8071804394924174</v>
      </c>
      <c r="C24" s="273">
        <v>92.368681863230918</v>
      </c>
      <c r="D24" s="273">
        <v>7.9367403719431833</v>
      </c>
      <c r="E24" s="273">
        <v>85.084482423771604</v>
      </c>
      <c r="F24" s="273">
        <v>20.448179271708682</v>
      </c>
      <c r="G24" s="273">
        <v>87.671232876712324</v>
      </c>
      <c r="H24" s="274">
        <v>11526</v>
      </c>
      <c r="I24" s="273">
        <v>8.0183100747151226</v>
      </c>
      <c r="J24" s="275">
        <v>5.0109329446064138E-2</v>
      </c>
      <c r="K24" s="273">
        <v>85.771299670310597</v>
      </c>
      <c r="L24" s="53"/>
    </row>
    <row r="25" spans="1:12" ht="12.6" customHeight="1" x14ac:dyDescent="0.3">
      <c r="A25" s="276" t="s">
        <v>69</v>
      </c>
      <c r="B25" s="277">
        <v>25</v>
      </c>
      <c r="C25" s="277">
        <v>100</v>
      </c>
      <c r="D25" s="277">
        <v>4.3064100019845206</v>
      </c>
      <c r="E25" s="277">
        <v>79.262672811059915</v>
      </c>
      <c r="F25" s="277">
        <v>9.67741935483871</v>
      </c>
      <c r="G25" s="277">
        <v>66.666666666666657</v>
      </c>
      <c r="H25" s="278">
        <v>444</v>
      </c>
      <c r="I25" s="277">
        <v>4.3799940810890794</v>
      </c>
      <c r="J25" s="279">
        <v>-8.9285714285714281E-3</v>
      </c>
      <c r="K25" s="277">
        <v>79.504504504504496</v>
      </c>
      <c r="L25" s="53"/>
    </row>
    <row r="26" spans="1:12" ht="12.6" customHeight="1" x14ac:dyDescent="0.3">
      <c r="A26" s="276" t="s">
        <v>70</v>
      </c>
      <c r="B26" s="277">
        <v>10.792580101180437</v>
      </c>
      <c r="C26" s="277">
        <v>95.3125</v>
      </c>
      <c r="D26" s="277">
        <v>4.0033070797615427</v>
      </c>
      <c r="E26" s="277">
        <v>71.195652173913047</v>
      </c>
      <c r="F26" s="277">
        <v>32.31707317073171</v>
      </c>
      <c r="G26" s="277">
        <v>88.679245283018872</v>
      </c>
      <c r="H26" s="278">
        <v>1037</v>
      </c>
      <c r="I26" s="277">
        <v>4.3685230432218383</v>
      </c>
      <c r="J26" s="279">
        <v>-7.9858030168589181E-2</v>
      </c>
      <c r="K26" s="277">
        <v>73.577627772420442</v>
      </c>
      <c r="L26" s="53"/>
    </row>
    <row r="27" spans="1:12" ht="12.6" customHeight="1" x14ac:dyDescent="0.3">
      <c r="A27" s="280" t="s">
        <v>183</v>
      </c>
      <c r="B27" s="281">
        <v>4.2935428378881664</v>
      </c>
      <c r="C27" s="281">
        <v>66.542750929368026</v>
      </c>
      <c r="D27" s="281">
        <v>97.9381443298969</v>
      </c>
      <c r="E27" s="281">
        <v>100</v>
      </c>
      <c r="F27" s="281"/>
      <c r="G27" s="281"/>
      <c r="H27" s="282">
        <v>2516</v>
      </c>
      <c r="I27" s="281">
        <v>4.45404333663787</v>
      </c>
      <c r="J27" s="283">
        <v>6.4748201438848921E-2</v>
      </c>
      <c r="K27" s="281">
        <v>67.806041335453102</v>
      </c>
      <c r="L27" s="53"/>
    </row>
    <row r="28" spans="1:12" ht="12.6" customHeight="1" x14ac:dyDescent="0.3">
      <c r="A28" s="97" t="s">
        <v>177</v>
      </c>
      <c r="B28" s="227">
        <v>5.0062918263455929</v>
      </c>
      <c r="C28" s="227">
        <v>74.578691802342192</v>
      </c>
      <c r="D28" s="227">
        <v>7.2108626394200375</v>
      </c>
      <c r="E28" s="227">
        <v>83.90227292074573</v>
      </c>
      <c r="F28" s="227">
        <v>21.653543307086615</v>
      </c>
      <c r="G28" s="227">
        <v>87.63636363636364</v>
      </c>
      <c r="H28" s="266">
        <v>15523</v>
      </c>
      <c r="I28" s="227">
        <v>6.6306720373842953</v>
      </c>
      <c r="J28" s="264">
        <v>4.0834115596084214E-2</v>
      </c>
      <c r="K28" s="227">
        <v>81.865618759260457</v>
      </c>
      <c r="L28" s="53"/>
    </row>
    <row r="29" spans="1:12" ht="12.6" customHeight="1" x14ac:dyDescent="0.3">
      <c r="A29" s="272" t="s">
        <v>178</v>
      </c>
      <c r="B29" s="273">
        <v>4.3500602802537705</v>
      </c>
      <c r="C29" s="273">
        <v>91.549295774647888</v>
      </c>
      <c r="D29" s="284"/>
      <c r="E29" s="284"/>
      <c r="F29" s="284"/>
      <c r="G29" s="284"/>
      <c r="H29" s="274">
        <v>2201</v>
      </c>
      <c r="I29" s="273">
        <v>4.3500602802537705</v>
      </c>
      <c r="J29" s="275">
        <v>-3.4225537516454588E-2</v>
      </c>
      <c r="K29" s="273">
        <v>91.549295774647888</v>
      </c>
      <c r="L29" s="53"/>
    </row>
    <row r="30" spans="1:12" ht="12.6" customHeight="1" x14ac:dyDescent="0.3">
      <c r="A30" s="280" t="s">
        <v>179</v>
      </c>
      <c r="B30" s="281">
        <v>2.114230288035762</v>
      </c>
      <c r="C30" s="281">
        <v>80.784574468085097</v>
      </c>
      <c r="D30" s="285"/>
      <c r="E30" s="285"/>
      <c r="F30" s="285"/>
      <c r="G30" s="285"/>
      <c r="H30" s="282">
        <v>1504</v>
      </c>
      <c r="I30" s="281">
        <v>2.114230288035762</v>
      </c>
      <c r="J30" s="283">
        <v>1.4844804318488529E-2</v>
      </c>
      <c r="K30" s="281">
        <v>80.784574468085097</v>
      </c>
      <c r="L30" s="53"/>
    </row>
    <row r="31" spans="1:12" ht="12.6" customHeight="1" x14ac:dyDescent="0.3">
      <c r="A31" s="97" t="s">
        <v>180</v>
      </c>
      <c r="B31" s="227">
        <v>3.0435211198186209</v>
      </c>
      <c r="C31" s="227">
        <v>87.179487179487182</v>
      </c>
      <c r="D31" s="270"/>
      <c r="E31" s="270"/>
      <c r="F31" s="270"/>
      <c r="G31" s="270"/>
      <c r="H31" s="266">
        <v>3705</v>
      </c>
      <c r="I31" s="227">
        <v>3.0435211198186209</v>
      </c>
      <c r="J31" s="264">
        <v>-1.4889657006115395E-2</v>
      </c>
      <c r="K31" s="227">
        <v>87.179487179487182</v>
      </c>
      <c r="L31" s="53"/>
    </row>
    <row r="32" spans="1:12" ht="12.6" customHeight="1" x14ac:dyDescent="0.3">
      <c r="A32" s="61" t="s">
        <v>184</v>
      </c>
      <c r="B32" s="267">
        <v>8.9566049936589263</v>
      </c>
      <c r="C32" s="267">
        <v>87.908975923169052</v>
      </c>
      <c r="D32" s="267">
        <v>15.633060523321566</v>
      </c>
      <c r="E32" s="267">
        <v>90.29354293367291</v>
      </c>
      <c r="F32" s="267">
        <v>39.335677007828359</v>
      </c>
      <c r="G32" s="267">
        <v>94.41194084857419</v>
      </c>
      <c r="H32" s="271">
        <v>202140</v>
      </c>
      <c r="I32" s="267">
        <v>12.36065674014737</v>
      </c>
      <c r="J32" s="269">
        <v>-5.4414769157708842E-5</v>
      </c>
      <c r="K32" s="267">
        <v>89.681903631146724</v>
      </c>
      <c r="L32" s="53"/>
    </row>
    <row r="33" spans="1:12" ht="12.6" customHeight="1" x14ac:dyDescent="0.3">
      <c r="A33" s="338" t="s">
        <v>323</v>
      </c>
      <c r="B33" s="267">
        <v>8.9473191131416172</v>
      </c>
      <c r="C33" s="267">
        <v>87.713591908570407</v>
      </c>
      <c r="D33" s="267">
        <v>15.738373980291758</v>
      </c>
      <c r="E33" s="267">
        <v>90.054206440512843</v>
      </c>
      <c r="F33" s="267">
        <v>39.242749548444259</v>
      </c>
      <c r="G33" s="267">
        <v>94.659140251845415</v>
      </c>
      <c r="H33" s="271">
        <v>209287</v>
      </c>
      <c r="I33" s="267">
        <v>12.494067486482823</v>
      </c>
      <c r="J33" s="269" t="s">
        <v>82</v>
      </c>
      <c r="K33" s="267">
        <v>89.556924223673704</v>
      </c>
      <c r="L33" s="53"/>
    </row>
    <row r="34" spans="1:12" ht="14.4" x14ac:dyDescent="0.3">
      <c r="A34" s="366" t="s">
        <v>319</v>
      </c>
      <c r="B34" s="366"/>
      <c r="C34" s="366"/>
      <c r="D34" s="105"/>
      <c r="E34" s="105"/>
      <c r="F34" s="105"/>
      <c r="G34" s="105"/>
      <c r="H34" s="100"/>
      <c r="I34" s="105"/>
      <c r="J34" s="105"/>
      <c r="K34" s="105"/>
      <c r="L34" s="53"/>
    </row>
    <row r="35" spans="1:12" ht="14.4" x14ac:dyDescent="0.3">
      <c r="A35" s="82" t="s">
        <v>219</v>
      </c>
      <c r="B35" s="105"/>
      <c r="C35" s="105"/>
      <c r="D35" s="105"/>
      <c r="E35" s="105"/>
      <c r="F35" s="105"/>
      <c r="G35" s="105"/>
      <c r="H35" s="100"/>
      <c r="I35" s="105"/>
      <c r="J35" s="105"/>
      <c r="K35" s="105"/>
      <c r="L35" s="53"/>
    </row>
    <row r="38" spans="1:12" ht="47.25" customHeight="1" x14ac:dyDescent="0.25">
      <c r="A38" s="377" t="s">
        <v>318</v>
      </c>
      <c r="B38" s="377"/>
      <c r="C38" s="377"/>
      <c r="D38" s="377"/>
      <c r="E38" s="377"/>
      <c r="F38" s="377"/>
      <c r="G38" s="377"/>
      <c r="H38" s="377"/>
      <c r="I38" s="377"/>
      <c r="J38" s="377"/>
      <c r="K38" s="377"/>
    </row>
  </sheetData>
  <mergeCells count="6">
    <mergeCell ref="A38:K38"/>
    <mergeCell ref="B6:C6"/>
    <mergeCell ref="D6:E6"/>
    <mergeCell ref="F6:G6"/>
    <mergeCell ref="H6:K6"/>
    <mergeCell ref="A34:C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Tableau 1</vt:lpstr>
      <vt:lpstr>Tableau 2a</vt:lpstr>
      <vt:lpstr>Tableau 2b</vt:lpstr>
      <vt:lpstr>Tableau 2c</vt:lpstr>
      <vt:lpstr>Tableau 2d</vt:lpstr>
      <vt:lpstr>Tableau 3</vt:lpstr>
      <vt:lpstr>Tableau 4</vt:lpstr>
      <vt:lpstr>Tableau 5</vt:lpstr>
      <vt:lpstr>Carte</vt:lpstr>
      <vt:lpstr>Annexe</vt:lpstr>
      <vt:lpstr> </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2017-09-18T15:45:23Z</dcterms:created>
  <dcterms:modified xsi:type="dcterms:W3CDTF">2020-12-17T08:46:13Z</dcterms:modified>
</cp:coreProperties>
</file>