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20" windowHeight="8130" tabRatio="762"/>
  </bookViews>
  <sheets>
    <sheet name="Carte 1" sheetId="2" r:id="rId1"/>
    <sheet name="Carte 2" sheetId="5" r:id="rId2"/>
    <sheet name="Carte 3" sheetId="4" r:id="rId3"/>
    <sheet name="Graphique 1" sheetId="17" r:id="rId4"/>
    <sheet name="Graphique 2" sheetId="18" r:id="rId5"/>
    <sheet name="Graphique 3" sheetId="6" r:id="rId6"/>
    <sheet name="Tableau 1" sheetId="21" r:id="rId7"/>
    <sheet name="Graphique 4" sheetId="20" r:id="rId8"/>
    <sheet name="Graphique 5" sheetId="23" r:id="rId9"/>
    <sheet name="Tableau 2" sheetId="22" r:id="rId10"/>
    <sheet name="Graphique 6" sheetId="1" r:id="rId11"/>
    <sheet name="Graphique 7" sheetId="24" r:id="rId12"/>
    <sheet name="Tableau 3" sheetId="27" r:id="rId13"/>
    <sheet name="Tableau 4 " sheetId="11" r:id="rId14"/>
    <sheet name="Tableau 5" sheetId="12" r:id="rId15"/>
    <sheet name="Tableau 6" sheetId="28" r:id="rId16"/>
    <sheet name="Tableau encadré 2" sheetId="29" r:id="rId17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D24" i="1"/>
  <c r="F8" i="28" l="1"/>
  <c r="E8" i="28" s="1"/>
  <c r="I8" i="28"/>
  <c r="K8" i="28" s="1"/>
  <c r="J8" i="28" s="1"/>
  <c r="P8" i="28"/>
  <c r="F9" i="28"/>
  <c r="K9" i="28"/>
  <c r="P9" i="28"/>
  <c r="F10" i="28"/>
  <c r="K10" i="28"/>
  <c r="P10" i="28"/>
  <c r="F11" i="28"/>
  <c r="K11" i="28"/>
  <c r="P11" i="28"/>
  <c r="F12" i="28"/>
  <c r="K12" i="28"/>
  <c r="P12" i="28"/>
  <c r="F13" i="28"/>
  <c r="K13" i="28"/>
  <c r="P13" i="28"/>
  <c r="F14" i="28"/>
  <c r="K14" i="28"/>
  <c r="P14" i="28"/>
  <c r="F15" i="28"/>
  <c r="K15" i="28"/>
  <c r="P15" i="28"/>
  <c r="F16" i="28"/>
  <c r="K16" i="28"/>
  <c r="P16" i="28"/>
  <c r="F17" i="28"/>
  <c r="K17" i="28"/>
  <c r="J16" i="27" l="1"/>
  <c r="J17" i="27" s="1"/>
  <c r="J15" i="27"/>
  <c r="G15" i="27"/>
  <c r="D15" i="27"/>
  <c r="D17" i="27" s="1"/>
  <c r="K14" i="27"/>
  <c r="J14" i="27"/>
  <c r="H14" i="27"/>
  <c r="J13" i="27"/>
  <c r="E13" i="27"/>
  <c r="J12" i="27"/>
  <c r="E12" i="27"/>
  <c r="J11" i="27"/>
  <c r="K11" i="27" s="1"/>
  <c r="H11" i="27"/>
  <c r="E11" i="27"/>
  <c r="L14" i="27" l="1"/>
  <c r="L11" i="27"/>
  <c r="L13" i="27"/>
  <c r="F16" i="27"/>
  <c r="F11" i="27"/>
  <c r="F12" i="27"/>
  <c r="F13" i="27"/>
  <c r="F15" i="27"/>
  <c r="F14" i="27"/>
  <c r="E15" i="27"/>
  <c r="L12" i="27"/>
  <c r="L15" i="27"/>
  <c r="K13" i="27"/>
  <c r="K15" i="27" s="1"/>
  <c r="G17" i="27"/>
  <c r="K12" i="27"/>
  <c r="H13" i="27"/>
  <c r="L16" i="27"/>
  <c r="H12" i="27"/>
  <c r="H15" i="27" s="1"/>
  <c r="E14" i="27"/>
  <c r="I13" i="27" l="1"/>
  <c r="I14" i="27"/>
  <c r="I11" i="27"/>
  <c r="I16" i="27"/>
  <c r="I12" i="27"/>
  <c r="L17" i="27"/>
  <c r="I15" i="27"/>
  <c r="F17" i="27"/>
  <c r="I17" i="27" l="1"/>
  <c r="F12" i="23" l="1"/>
  <c r="F11" i="23"/>
  <c r="F10" i="23"/>
  <c r="F9" i="23"/>
  <c r="F13" i="23"/>
  <c r="E14" i="23"/>
  <c r="C16" i="20"/>
  <c r="C15" i="20"/>
  <c r="C14" i="20"/>
  <c r="C13" i="20"/>
  <c r="C12" i="20"/>
  <c r="C11" i="20"/>
  <c r="C10" i="20"/>
  <c r="D17" i="20"/>
  <c r="H7" i="18" l="1"/>
  <c r="D7" i="18"/>
  <c r="A6" i="18"/>
  <c r="G7" i="18" s="1"/>
  <c r="H7" i="17"/>
  <c r="G7" i="17"/>
  <c r="D7" i="17"/>
  <c r="C7" i="17"/>
  <c r="A6" i="17"/>
  <c r="J7" i="17" s="1"/>
  <c r="E7" i="18" l="1"/>
  <c r="I7" i="18"/>
  <c r="B7" i="18"/>
  <c r="F7" i="18"/>
  <c r="J7" i="18"/>
  <c r="C7" i="18"/>
  <c r="I7" i="17"/>
  <c r="E7" i="17"/>
  <c r="B7" i="17"/>
  <c r="F7" i="17"/>
  <c r="F7" i="12" l="1"/>
  <c r="F8" i="12"/>
  <c r="F9" i="12"/>
  <c r="F10" i="12"/>
  <c r="F6" i="12"/>
  <c r="E13" i="6" l="1"/>
  <c r="F9" i="6" s="1"/>
  <c r="F12" i="6" l="1"/>
  <c r="F11" i="6"/>
  <c r="F8" i="6"/>
  <c r="F7" i="6"/>
  <c r="F10" i="6"/>
  <c r="F6" i="6"/>
</calcChain>
</file>

<file path=xl/sharedStrings.xml><?xml version="1.0" encoding="utf-8"?>
<sst xmlns="http://schemas.openxmlformats.org/spreadsheetml/2006/main" count="333" uniqueCount="161">
  <si>
    <t>Nombre</t>
  </si>
  <si>
    <t>Guadeloupe</t>
  </si>
  <si>
    <t>Martinique</t>
  </si>
  <si>
    <t>La Guyane</t>
  </si>
  <si>
    <t>La Réunion</t>
  </si>
  <si>
    <t>Mayotte</t>
  </si>
  <si>
    <t>Hauts-De-France</t>
  </si>
  <si>
    <t>Grand-Est</t>
  </si>
  <si>
    <t>Pays de la Loire</t>
  </si>
  <si>
    <t>Bretagne</t>
  </si>
  <si>
    <t>Nouvelle-Aquitaine</t>
  </si>
  <si>
    <t>Auvergne-Rhône-Alpes</t>
  </si>
  <si>
    <t>International</t>
  </si>
  <si>
    <t xml:space="preserve">Total </t>
  </si>
  <si>
    <t>Ateliers</t>
  </si>
  <si>
    <t>Expositions</t>
  </si>
  <si>
    <t>Jeux</t>
  </si>
  <si>
    <t>Conférences</t>
  </si>
  <si>
    <t>Visites</t>
  </si>
  <si>
    <t>Île-de-France</t>
  </si>
  <si>
    <t>Centre-Val de Loire</t>
  </si>
  <si>
    <t>Bourgogne-Franche-Comté</t>
  </si>
  <si>
    <t>Normandie</t>
  </si>
  <si>
    <t>Occitanie</t>
  </si>
  <si>
    <t>Provence-Alpes-Côte d'Azur</t>
  </si>
  <si>
    <t>Village des sciences</t>
  </si>
  <si>
    <t>Parcours scientifique</t>
  </si>
  <si>
    <t>Salon</t>
  </si>
  <si>
    <t>Festival</t>
  </si>
  <si>
    <t>Total</t>
  </si>
  <si>
    <t>Sciences
de la vie et
de la santé</t>
  </si>
  <si>
    <t>Science de
l’environnement
(agronomie,
écologie,
développement
durable)</t>
  </si>
  <si>
    <t>Sciences de la
terre et de
l’univers,
espace</t>
  </si>
  <si>
    <t>Sciences
numériques</t>
  </si>
  <si>
    <t>Sciences
humaines
et sociales</t>
  </si>
  <si>
    <t>Sciences de
l’ingénieur</t>
  </si>
  <si>
    <t>Polynésie Française</t>
  </si>
  <si>
    <t>Rencontres/ débats</t>
  </si>
  <si>
    <t>Spectacles</t>
  </si>
  <si>
    <t>Autre événement multi- animations</t>
  </si>
  <si>
    <t>Type de handicaps</t>
  </si>
  <si>
    <t xml:space="preserve">Nombre d'évènements </t>
  </si>
  <si>
    <t>Langue des signes</t>
  </si>
  <si>
    <t>Handicap visuel</t>
  </si>
  <si>
    <t>Handicap auditif</t>
  </si>
  <si>
    <t xml:space="preserve">Handicap psychique </t>
  </si>
  <si>
    <t>Handicap moteur</t>
  </si>
  <si>
    <t xml:space="preserve">Pas d'accessibilité particulière </t>
  </si>
  <si>
    <t>Structures partenaires (hors labos)</t>
  </si>
  <si>
    <t>Associations</t>
  </si>
  <si>
    <t xml:space="preserve">Institutionnels (ministères, mairies, conseil, département, conseil régional,…) </t>
  </si>
  <si>
    <t xml:space="preserve">Etablissements d'enseignement (université, écoles d'ingénieurs, écoles) </t>
  </si>
  <si>
    <t xml:space="preserve">Structures scientifiques (organisme de recherche, …) </t>
  </si>
  <si>
    <t>Structures culturelles (musée, centres des sciences, aquarium, …)</t>
  </si>
  <si>
    <t xml:space="preserve">Entreprises </t>
  </si>
  <si>
    <t xml:space="preserve">Médias </t>
  </si>
  <si>
    <t>Autres</t>
  </si>
  <si>
    <t xml:space="preserve">Part sur l'ensemble des évènements </t>
  </si>
  <si>
    <t xml:space="preserve">Personnels pédagogiques </t>
  </si>
  <si>
    <t xml:space="preserve">Chercheurs </t>
  </si>
  <si>
    <t>Médiateurs</t>
  </si>
  <si>
    <t xml:space="preserve">Bénévoles </t>
  </si>
  <si>
    <t>Autre</t>
  </si>
  <si>
    <t>Sciences de la vie et de la santé</t>
  </si>
  <si>
    <t>Sciences numériques</t>
  </si>
  <si>
    <t>Sciences humaines et sociales</t>
  </si>
  <si>
    <t>Ile de France</t>
  </si>
  <si>
    <t xml:space="preserve">  Hauts-De-France</t>
  </si>
  <si>
    <t>moins de 20</t>
  </si>
  <si>
    <t>de 20 à moins de 100</t>
  </si>
  <si>
    <t>de 100 à moins de 150</t>
  </si>
  <si>
    <t>de 150 à moins de 250</t>
  </si>
  <si>
    <t>de 250 à moins de 300</t>
  </si>
  <si>
    <t>de 300 à moins de 500</t>
  </si>
  <si>
    <t>Exposition</t>
  </si>
  <si>
    <t>Jeu</t>
  </si>
  <si>
    <t>Conférence</t>
  </si>
  <si>
    <t>Rencontre / débat</t>
  </si>
  <si>
    <t>Spectacle</t>
  </si>
  <si>
    <t>Visite de laboratoire</t>
  </si>
  <si>
    <t>Pour les événements d'envergure</t>
  </si>
  <si>
    <t>Typologie des événements d'envergure (sur l'ensemble des événements organisés)</t>
  </si>
  <si>
    <t>Science de l’environnement (agronomie, écologie, développement durable)</t>
  </si>
  <si>
    <t>Sciences de la terre et de l’univers, espace</t>
  </si>
  <si>
    <t>Pouvez-vous préciser la liste de vos partenaires ?</t>
  </si>
  <si>
    <t>Partenariat avec une structure de recherche</t>
  </si>
  <si>
    <t xml:space="preserve">Structures de recherche ou  Structure scientifiques (organisme de recherche, …) </t>
  </si>
  <si>
    <t>Vendredi 12 octobre</t>
  </si>
  <si>
    <t xml:space="preserve"> Jeudi 11 octobre</t>
  </si>
  <si>
    <t xml:space="preserve"> Mercredi 10 octobre</t>
  </si>
  <si>
    <t>Mardi 9 octobre</t>
  </si>
  <si>
    <t xml:space="preserve"> Lundi 8 octobre</t>
  </si>
  <si>
    <t>Dimanche 7 octobre</t>
  </si>
  <si>
    <t>Samedi 6 octobre</t>
  </si>
  <si>
    <t>Samedi 13 octobre</t>
  </si>
  <si>
    <t>Dimanche 14 octobre</t>
  </si>
  <si>
    <t>Samedi 10 novembre</t>
  </si>
  <si>
    <t>Dimanche 11 novembre</t>
  </si>
  <si>
    <t>Lundi 12 novembre</t>
  </si>
  <si>
    <t>Mardi 13 novembre</t>
  </si>
  <si>
    <t>Mercredi 14 novembre</t>
  </si>
  <si>
    <t>Jeudi 15 novembre</t>
  </si>
  <si>
    <t>Vendredi 16 novembre</t>
  </si>
  <si>
    <t>Samedi 17 novembre</t>
  </si>
  <si>
    <t>Dimanche 18 novembre</t>
  </si>
  <si>
    <t>Carte 1 : nombre total d'évènements par région</t>
  </si>
  <si>
    <t>Carte 2 : nombre d’événements ponctuels par région</t>
  </si>
  <si>
    <t>Carte 3 : Nombre d’évènements d’envergure par région</t>
  </si>
  <si>
    <t>Graphique 1 : répartition du nombre d’événements selon les différents jours en métropole</t>
  </si>
  <si>
    <t>Graphique 2 : répartition du nombre d’événements selon les différents jours en outre-mer et à l’international</t>
  </si>
  <si>
    <t>Atelier expérimental</t>
  </si>
  <si>
    <t>Graphique 3 : répartition selon le type d’animation proposées dans les événements ponctuels</t>
  </si>
  <si>
    <t>Graphique 4 : répartition selon le type d’animation proposées dans les événements d’envergure</t>
  </si>
  <si>
    <t>Tableau 1 : répartition selon le type d’animations proposées dans les événements ponctuels par région</t>
  </si>
  <si>
    <t>REGION</t>
  </si>
  <si>
    <t>Autre événement</t>
  </si>
  <si>
    <t>multi-animations</t>
  </si>
  <si>
    <t>Corse</t>
  </si>
  <si>
    <t>Tableau 2 : répartition selon le type d’événements proposés dans les événements d’envergure par région</t>
  </si>
  <si>
    <t>Graphique 5 : répartition selon le type d’événements proposés dans les événements d’envergure</t>
  </si>
  <si>
    <t>Graphique 7 : répartition selon la thématique scientifique proposée par région</t>
  </si>
  <si>
    <t>Sciences
exactes
(maths,
physique,
chimie)</t>
  </si>
  <si>
    <t>Sciences exactes (maths, physique, chimie)</t>
  </si>
  <si>
    <t>Tableau 3 : fréquentation par public, le week-end et en semaine</t>
  </si>
  <si>
    <t>Fréquentation des publics</t>
  </si>
  <si>
    <t>Fréquentation en semaine</t>
  </si>
  <si>
    <t>Fréquentation le week-end</t>
  </si>
  <si>
    <t>Fréquentation totale</t>
  </si>
  <si>
    <t>Type de publics</t>
  </si>
  <si>
    <t xml:space="preserve">Part sur la fréquentation scolaire </t>
  </si>
  <si>
    <t xml:space="preserve">Part sur l'ensemble des fréquentations </t>
  </si>
  <si>
    <t>Maternelle</t>
  </si>
  <si>
    <t>Primaire</t>
  </si>
  <si>
    <t>Collège</t>
  </si>
  <si>
    <t>Lycée</t>
  </si>
  <si>
    <t>Public scolaire</t>
  </si>
  <si>
    <t>Grand public</t>
  </si>
  <si>
    <t>Tableau 4 : accessibilité selon le type de handicap</t>
  </si>
  <si>
    <t xml:space="preserve">Nombre d'événements </t>
  </si>
  <si>
    <t>Part sur l'ensemble des événements</t>
  </si>
  <si>
    <t>Tableau 5 : personne ayant accompagné la mise en place des différents événements</t>
  </si>
  <si>
    <t>Tableau 6 : liste des partenariats réalisés pour les différents événements</t>
  </si>
  <si>
    <t>Un seul lieu</t>
  </si>
  <si>
    <t>(avec une adresse unique)</t>
  </si>
  <si>
    <t>Plusieurs lieux</t>
  </si>
  <si>
    <t>Une seule animation</t>
  </si>
  <si>
    <t>Evénement ponctuel</t>
  </si>
  <si>
    <t>De 2 à 15 animations</t>
  </si>
  <si>
    <t xml:space="preserve">Plus de 15 animations </t>
  </si>
  <si>
    <t xml:space="preserve">Village des sciences </t>
  </si>
  <si>
    <t xml:space="preserve">Graphique 6 : répartition selon la thématique scientifique proposée </t>
  </si>
  <si>
    <t>Sciences
exactes (maths,
physique,
chimie)</t>
  </si>
  <si>
    <t xml:space="preserve">Laboratoire de recherche ou  structure scientifique (organisme de recherche, …) </t>
  </si>
  <si>
    <t>Structure partenaire (hors labo)</t>
  </si>
  <si>
    <t>Association</t>
  </si>
  <si>
    <t xml:space="preserve">Structure institutionnelle (ministère, mairies, conseil, département, conseil régional,…) </t>
  </si>
  <si>
    <t xml:space="preserve">Etablissement d'enseignement (université, école d'ingénieurs, école,...) </t>
  </si>
  <si>
    <t xml:space="preserve">Entreprise </t>
  </si>
  <si>
    <t xml:space="preserve">Média </t>
  </si>
  <si>
    <t>Encadré 2 : définition des types d’événements d’envergure pour l’enregistrement des projets</t>
  </si>
  <si>
    <t>Structure culturelle (musée, centre de sciences, aquarium, 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</si>
</sst>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18"/>
      <color rgb="FFFF0000"/>
      <name val="Corbel"/>
      <family val="2"/>
    </font>
    <font>
      <sz val="10"/>
      <color rgb="FF002060"/>
      <name val="Arial"/>
      <family val="2"/>
      <charset val="1"/>
    </font>
    <font>
      <b/>
      <sz val="11"/>
      <color rgb="FF002060"/>
      <name val="Calibri"/>
      <family val="2"/>
      <scheme val="minor"/>
    </font>
    <font>
      <b/>
      <sz val="11"/>
      <color rgb="FF002060"/>
      <name val="Corbel"/>
      <family val="2"/>
    </font>
    <font>
      <b/>
      <sz val="11"/>
      <color rgb="FF1F497D"/>
      <name val="Calibri"/>
      <family val="2"/>
      <scheme val="minor"/>
    </font>
    <font>
      <sz val="11"/>
      <color rgb="FF5F497A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name val="Arial"/>
      <family val="2"/>
      <charset val="1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974706"/>
        <bgColor indexed="64"/>
      </patternFill>
    </fill>
    <fill>
      <patternFill patternType="solid">
        <fgColor rgb="FFDFD8E8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8064A2"/>
      </top>
      <bottom style="medium">
        <color rgb="FF8064A2"/>
      </bottom>
      <diagonal/>
    </border>
    <border>
      <left/>
      <right/>
      <top/>
      <bottom style="medium">
        <color rgb="FF8064A2"/>
      </bottom>
      <diagonal/>
    </border>
    <border>
      <left/>
      <right/>
      <top style="medium">
        <color rgb="FF8064A2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4">
    <xf numFmtId="0" fontId="0" fillId="0" borderId="0" xfId="0"/>
    <xf numFmtId="0" fontId="0" fillId="0" borderId="1" xfId="0" applyBorder="1"/>
    <xf numFmtId="164" fontId="0" fillId="0" borderId="1" xfId="0" applyNumberFormat="1" applyBorder="1"/>
    <xf numFmtId="9" fontId="0" fillId="0" borderId="1" xfId="1" applyFont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9" fontId="0" fillId="0" borderId="1" xfId="0" applyNumberFormat="1" applyFill="1" applyBorder="1"/>
    <xf numFmtId="0" fontId="1" fillId="2" borderId="3" xfId="0" applyFont="1" applyFill="1" applyBorder="1" applyAlignment="1">
      <alignment wrapText="1"/>
    </xf>
    <xf numFmtId="9" fontId="0" fillId="0" borderId="3" xfId="1" applyFont="1" applyBorder="1"/>
    <xf numFmtId="9" fontId="0" fillId="0" borderId="3" xfId="0" applyNumberFormat="1" applyFill="1" applyBorder="1"/>
    <xf numFmtId="9" fontId="0" fillId="0" borderId="1" xfId="1" applyFont="1" applyFill="1" applyBorder="1"/>
    <xf numFmtId="9" fontId="0" fillId="2" borderId="0" xfId="1" applyFont="1" applyFill="1"/>
    <xf numFmtId="0" fontId="3" fillId="0" borderId="1" xfId="0" applyFont="1" applyFill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6" borderId="6" xfId="0" applyFill="1" applyBorder="1"/>
    <xf numFmtId="0" fontId="0" fillId="6" borderId="8" xfId="0" applyFill="1" applyBorder="1"/>
    <xf numFmtId="0" fontId="0" fillId="6" borderId="0" xfId="0" applyFill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6" xfId="0" applyFill="1" applyBorder="1"/>
    <xf numFmtId="0" fontId="0" fillId="2" borderId="8" xfId="0" applyFill="1" applyBorder="1"/>
    <xf numFmtId="0" fontId="4" fillId="0" borderId="10" xfId="0" applyFont="1" applyBorder="1" applyAlignment="1">
      <alignment horizontal="left" wrapText="1" readingOrder="1"/>
    </xf>
    <xf numFmtId="0" fontId="4" fillId="0" borderId="11" xfId="0" applyFont="1" applyBorder="1" applyAlignment="1">
      <alignment horizontal="left" wrapText="1" readingOrder="1"/>
    </xf>
    <xf numFmtId="0" fontId="4" fillId="0" borderId="12" xfId="0" applyFont="1" applyBorder="1" applyAlignment="1">
      <alignment horizontal="left" wrapText="1" readingOrder="1"/>
    </xf>
    <xf numFmtId="0" fontId="5" fillId="7" borderId="13" xfId="0" applyFont="1" applyFill="1" applyBorder="1" applyAlignment="1">
      <alignment horizontal="left" wrapText="1" readingOrder="1"/>
    </xf>
    <xf numFmtId="0" fontId="4" fillId="3" borderId="13" xfId="0" applyFont="1" applyFill="1" applyBorder="1" applyAlignment="1">
      <alignment horizontal="left" wrapText="1" readingOrder="1"/>
    </xf>
    <xf numFmtId="0" fontId="4" fillId="2" borderId="13" xfId="0" applyFont="1" applyFill="1" applyBorder="1" applyAlignment="1">
      <alignment horizontal="left" wrapText="1" readingOrder="1"/>
    </xf>
    <xf numFmtId="0" fontId="4" fillId="8" borderId="13" xfId="0" applyFont="1" applyFill="1" applyBorder="1" applyAlignment="1">
      <alignment horizontal="left" wrapText="1" readingOrder="1"/>
    </xf>
    <xf numFmtId="0" fontId="4" fillId="9" borderId="16" xfId="0" applyFont="1" applyFill="1" applyBorder="1" applyAlignment="1">
      <alignment horizontal="left" wrapText="1" readingOrder="1"/>
    </xf>
    <xf numFmtId="0" fontId="6" fillId="0" borderId="0" xfId="0" applyFont="1" applyAlignment="1">
      <alignment horizontal="center" vertical="center" readingOrder="1"/>
    </xf>
    <xf numFmtId="0" fontId="7" fillId="0" borderId="0" xfId="0" applyFont="1" applyBorder="1"/>
    <xf numFmtId="0" fontId="7" fillId="0" borderId="0" xfId="0" applyFont="1" applyFill="1" applyBorder="1"/>
    <xf numFmtId="2" fontId="0" fillId="0" borderId="0" xfId="0" applyNumberFormat="1" applyBorder="1"/>
    <xf numFmtId="164" fontId="0" fillId="0" borderId="0" xfId="0" applyNumberFormat="1" applyBorder="1"/>
    <xf numFmtId="164" fontId="0" fillId="0" borderId="0" xfId="0" applyNumberFormat="1"/>
    <xf numFmtId="0" fontId="3" fillId="0" borderId="0" xfId="0" applyFont="1" applyFill="1" applyBorder="1"/>
    <xf numFmtId="0" fontId="0" fillId="0" borderId="5" xfId="0" applyFill="1" applyBorder="1"/>
    <xf numFmtId="0" fontId="0" fillId="0" borderId="4" xfId="0" applyFill="1" applyBorder="1"/>
    <xf numFmtId="0" fontId="0" fillId="0" borderId="6" xfId="0" applyFill="1" applyBorder="1"/>
    <xf numFmtId="0" fontId="1" fillId="0" borderId="0" xfId="0" applyFont="1"/>
    <xf numFmtId="0" fontId="1" fillId="4" borderId="0" xfId="0" applyFont="1" applyFill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3" xfId="0" applyFont="1" applyBorder="1"/>
    <xf numFmtId="0" fontId="1" fillId="0" borderId="7" xfId="0" applyFont="1" applyBorder="1"/>
    <xf numFmtId="0" fontId="1" fillId="0" borderId="9" xfId="0" applyFont="1" applyBorder="1"/>
    <xf numFmtId="0" fontId="0" fillId="0" borderId="2" xfId="0" applyBorder="1"/>
    <xf numFmtId="0" fontId="0" fillId="0" borderId="19" xfId="0" applyBorder="1"/>
    <xf numFmtId="0" fontId="0" fillId="0" borderId="1" xfId="0" applyFont="1" applyBorder="1" applyAlignment="1">
      <alignment wrapText="1"/>
    </xf>
    <xf numFmtId="0" fontId="0" fillId="0" borderId="1" xfId="0" applyFont="1" applyBorder="1"/>
    <xf numFmtId="164" fontId="0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8" fillId="0" borderId="0" xfId="0" applyFont="1"/>
    <xf numFmtId="0" fontId="10" fillId="0" borderId="0" xfId="0" applyFont="1" applyAlignment="1">
      <alignment horizontal="justify" vertical="center"/>
    </xf>
    <xf numFmtId="0" fontId="11" fillId="0" borderId="20" xfId="0" applyFont="1" applyBorder="1" applyAlignment="1">
      <alignment vertical="top"/>
    </xf>
    <xf numFmtId="0" fontId="12" fillId="0" borderId="20" xfId="0" applyFont="1" applyBorder="1" applyAlignment="1">
      <alignment horizontal="center" vertical="center" textRotation="180"/>
    </xf>
    <xf numFmtId="0" fontId="12" fillId="0" borderId="20" xfId="0" applyFont="1" applyBorder="1" applyAlignment="1">
      <alignment horizontal="center" vertical="center" textRotation="180" wrapText="1"/>
    </xf>
    <xf numFmtId="0" fontId="13" fillId="10" borderId="0" xfId="0" applyFont="1" applyFill="1" applyAlignment="1">
      <alignment vertical="center"/>
    </xf>
    <xf numFmtId="0" fontId="13" fillId="10" borderId="0" xfId="0" applyFont="1" applyFill="1" applyAlignment="1">
      <alignment horizontal="right" vertical="center"/>
    </xf>
    <xf numFmtId="9" fontId="13" fillId="5" borderId="0" xfId="0" applyNumberFormat="1" applyFont="1" applyFill="1" applyAlignment="1">
      <alignment horizontal="right" vertical="center"/>
    </xf>
    <xf numFmtId="9" fontId="13" fillId="10" borderId="0" xfId="0" applyNumberFormat="1" applyFont="1" applyFill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9" fontId="13" fillId="0" borderId="0" xfId="0" applyNumberFormat="1" applyFont="1" applyAlignment="1">
      <alignment horizontal="right" vertical="center"/>
    </xf>
    <xf numFmtId="0" fontId="13" fillId="10" borderId="21" xfId="0" applyFont="1" applyFill="1" applyBorder="1" applyAlignment="1">
      <alignment vertical="center"/>
    </xf>
    <xf numFmtId="0" fontId="13" fillId="10" borderId="21" xfId="0" applyFont="1" applyFill="1" applyBorder="1" applyAlignment="1">
      <alignment horizontal="right" vertical="center"/>
    </xf>
    <xf numFmtId="0" fontId="12" fillId="0" borderId="22" xfId="0" applyFont="1" applyBorder="1" applyAlignment="1">
      <alignment horizontal="center" vertical="center" textRotation="90" wrapText="1"/>
    </xf>
    <xf numFmtId="0" fontId="12" fillId="0" borderId="21" xfId="0" applyFont="1" applyBorder="1" applyAlignment="1">
      <alignment horizontal="center" vertical="center" textRotation="90" wrapText="1"/>
    </xf>
    <xf numFmtId="0" fontId="13" fillId="0" borderId="21" xfId="0" applyFont="1" applyBorder="1" applyAlignment="1">
      <alignment vertical="center"/>
    </xf>
    <xf numFmtId="0" fontId="13" fillId="0" borderId="21" xfId="0" applyFont="1" applyBorder="1" applyAlignment="1">
      <alignment horizontal="right" vertical="center"/>
    </xf>
    <xf numFmtId="0" fontId="0" fillId="0" borderId="1" xfId="0" applyBorder="1" applyAlignment="1">
      <alignment horizontal="center" shrinkToFit="1"/>
    </xf>
    <xf numFmtId="0" fontId="0" fillId="0" borderId="1" xfId="0" applyBorder="1" applyAlignment="1">
      <alignment horizontal="center" wrapText="1"/>
    </xf>
    <xf numFmtId="0" fontId="15" fillId="0" borderId="1" xfId="0" applyFont="1" applyBorder="1"/>
    <xf numFmtId="0" fontId="13" fillId="0" borderId="20" xfId="0" applyFont="1" applyBorder="1" applyAlignment="1">
      <alignment vertical="center"/>
    </xf>
    <xf numFmtId="0" fontId="10" fillId="0" borderId="0" xfId="0" applyFont="1"/>
    <xf numFmtId="0" fontId="16" fillId="0" borderId="22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10" borderId="0" xfId="0" applyFont="1" applyFill="1" applyAlignment="1">
      <alignment vertical="center"/>
    </xf>
    <xf numFmtId="0" fontId="17" fillId="10" borderId="0" xfId="0" applyFont="1" applyFill="1" applyAlignment="1">
      <alignment vertical="center"/>
    </xf>
    <xf numFmtId="0" fontId="11" fillId="10" borderId="0" xfId="0" applyFont="1" applyFill="1" applyAlignment="1">
      <alignment vertical="top"/>
    </xf>
    <xf numFmtId="0" fontId="17" fillId="0" borderId="0" xfId="0" applyFont="1" applyAlignment="1">
      <alignment vertical="center"/>
    </xf>
    <xf numFmtId="0" fontId="0" fillId="0" borderId="0" xfId="0" applyAlignment="1">
      <alignment vertical="top"/>
    </xf>
    <xf numFmtId="0" fontId="17" fillId="10" borderId="0" xfId="0" applyFont="1" applyFill="1" applyAlignment="1">
      <alignment vertical="center" wrapText="1"/>
    </xf>
    <xf numFmtId="0" fontId="17" fillId="10" borderId="21" xfId="0" applyFont="1" applyFill="1" applyBorder="1" applyAlignment="1">
      <alignment vertical="center" wrapText="1"/>
    </xf>
    <xf numFmtId="0" fontId="0" fillId="10" borderId="21" xfId="0" applyFill="1" applyBorder="1" applyAlignment="1">
      <alignment vertical="top"/>
    </xf>
    <xf numFmtId="0" fontId="1" fillId="0" borderId="0" xfId="0" applyFont="1" applyAlignment="1">
      <alignment horizontal="justify" vertical="center"/>
    </xf>
    <xf numFmtId="9" fontId="0" fillId="4" borderId="1" xfId="1" applyFont="1" applyFill="1" applyBorder="1"/>
    <xf numFmtId="9" fontId="18" fillId="5" borderId="1" xfId="0" applyNumberFormat="1" applyFont="1" applyFill="1" applyBorder="1"/>
    <xf numFmtId="9" fontId="18" fillId="5" borderId="1" xfId="1" applyFont="1" applyFill="1" applyBorder="1"/>
    <xf numFmtId="9" fontId="18" fillId="2" borderId="1" xfId="1" applyFont="1" applyFill="1" applyBorder="1"/>
    <xf numFmtId="9" fontId="18" fillId="5" borderId="3" xfId="0" applyNumberFormat="1" applyFont="1" applyFill="1" applyBorder="1"/>
    <xf numFmtId="0" fontId="4" fillId="0" borderId="17" xfId="0" applyFont="1" applyBorder="1" applyAlignment="1">
      <alignment horizontal="left" wrapText="1" readingOrder="1"/>
    </xf>
    <xf numFmtId="0" fontId="4" fillId="0" borderId="18" xfId="0" applyFont="1" applyBorder="1" applyAlignment="1">
      <alignment horizontal="left" wrapText="1" readingOrder="1"/>
    </xf>
    <xf numFmtId="0" fontId="9" fillId="0" borderId="0" xfId="0" applyFont="1" applyAlignment="1">
      <alignment horizontal="justify" vertical="center"/>
    </xf>
    <xf numFmtId="0" fontId="0" fillId="0" borderId="0" xfId="0" applyAlignment="1"/>
    <xf numFmtId="0" fontId="4" fillId="0" borderId="14" xfId="0" applyFont="1" applyBorder="1" applyAlignment="1">
      <alignment horizontal="left" wrapText="1" readingOrder="1"/>
    </xf>
    <xf numFmtId="0" fontId="4" fillId="0" borderId="15" xfId="0" applyFont="1" applyBorder="1" applyAlignment="1">
      <alignment horizontal="left" wrapText="1" readingOrder="1"/>
    </xf>
    <xf numFmtId="0" fontId="10" fillId="0" borderId="0" xfId="0" applyFont="1" applyAlignment="1">
      <alignment horizontal="justify" vertical="center"/>
    </xf>
    <xf numFmtId="0" fontId="14" fillId="0" borderId="2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textRotation="90"/>
    </xf>
    <xf numFmtId="0" fontId="12" fillId="0" borderId="21" xfId="0" applyFont="1" applyBorder="1" applyAlignment="1">
      <alignment horizontal="center" vertical="center" textRotation="90"/>
    </xf>
    <xf numFmtId="0" fontId="0" fillId="0" borderId="1" xfId="0" applyBorder="1" applyAlignment="1">
      <alignment horizontal="center" shrinkToFit="1"/>
    </xf>
    <xf numFmtId="0" fontId="16" fillId="10" borderId="0" xfId="0" applyFont="1" applyFill="1" applyAlignment="1">
      <alignment vertical="center"/>
    </xf>
    <xf numFmtId="0" fontId="16" fillId="10" borderId="21" xfId="0" applyFont="1" applyFill="1" applyBorder="1" applyAlignment="1">
      <alignment vertical="center"/>
    </xf>
    <xf numFmtId="0" fontId="11" fillId="0" borderId="22" xfId="0" applyFont="1" applyBorder="1" applyAlignment="1">
      <alignment vertical="top"/>
    </xf>
    <xf numFmtId="0" fontId="11" fillId="0" borderId="21" xfId="0" applyFont="1" applyBorder="1" applyAlignment="1">
      <alignment vertical="top"/>
    </xf>
    <xf numFmtId="0" fontId="16" fillId="0" borderId="22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0" xfId="0" applyFont="1" applyAlignment="1">
      <alignment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728630796150481"/>
          <c:y val="7.4548702245552642E-2"/>
          <c:w val="0.71093132108486434"/>
          <c:h val="0.562904636920384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'Graphique 1'!$B$5:$J$5</c:f>
              <c:strCache>
                <c:ptCount val="1"/>
                <c:pt idx="0">
                  <c:v>Samedi 6 octobre Dimanche 7 octobre  Lundi 8 octobre Mardi 9 octobre  Mercredi 10 octobre  Jeudi 11 octobre Vendredi 12 octobre Samedi 13 octobre Dimanche 14 octobre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3.15760434584615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9,4%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1425534177370439E-3"/>
                  <c:y val="-3.64965000566069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4,8%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1425534177370439E-3"/>
                  <c:y val="-2.530179409146283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6,9%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8.2851068354740879E-3"/>
                  <c:y val="-2.66145713499918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10,6%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071276708868522E-3"/>
                  <c:y val="-2.227114117791492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12,5%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1425534177370439E-3"/>
                  <c:y val="-7.70698294681833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15,4%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2427660253211131E-2"/>
                  <c:y val="-1.969587280022721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17%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0356383544342609E-2"/>
                  <c:y val="-2.423791917640853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16%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3.04256426723121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7,4%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'Graphique 1'!$B$9:$J$9</c:f>
              <c:numCache>
                <c:formatCode>General</c:formatCode>
                <c:ptCount val="9"/>
              </c:numCache>
            </c:numRef>
          </c:cat>
          <c:val>
            <c:numRef>
              <c:f>'Graphique 1'!$B$6:$J$6</c:f>
              <c:numCache>
                <c:formatCode>General</c:formatCode>
                <c:ptCount val="9"/>
                <c:pt idx="0">
                  <c:v>632</c:v>
                </c:pt>
                <c:pt idx="1">
                  <c:v>322</c:v>
                </c:pt>
                <c:pt idx="2">
                  <c:v>461</c:v>
                </c:pt>
                <c:pt idx="3">
                  <c:v>714</c:v>
                </c:pt>
                <c:pt idx="4">
                  <c:v>839</c:v>
                </c:pt>
                <c:pt idx="5">
                  <c:v>1038</c:v>
                </c:pt>
                <c:pt idx="6">
                  <c:v>1139</c:v>
                </c:pt>
                <c:pt idx="7">
                  <c:v>1074</c:v>
                </c:pt>
                <c:pt idx="8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548800"/>
        <c:axId val="101550336"/>
      </c:barChart>
      <c:catAx>
        <c:axId val="101548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550336"/>
        <c:crosses val="autoZero"/>
        <c:auto val="1"/>
        <c:lblAlgn val="ctr"/>
        <c:lblOffset val="100"/>
        <c:noMultiLvlLbl val="0"/>
      </c:catAx>
      <c:valAx>
        <c:axId val="101550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548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2'!$B$5:$J$5</c:f>
              <c:strCache>
                <c:ptCount val="1"/>
                <c:pt idx="0">
                  <c:v>Samedi 10 novembre Dimanche 11 novembre Lundi 12 novembre Mardi 13 novembre Mercredi 14 novembre Jeudi 15 novembre Vendredi 16 novembre Samedi 17 novembre Dimanche 18 novembre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9231519405855632E-3"/>
                  <c:y val="-6.403774259016940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2,8%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7.8463038811711263E-3"/>
                  <c:y val="-5.63230317894453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0,8%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-4.679064806150354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12,6%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9615759702927816E-3"/>
                  <c:y val="-3.094364859226281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15,0%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1.9615759702927816E-3"/>
                  <c:y val="-6.5990523723259698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13,0%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7.1923621376257035E-17"/>
                  <c:y val="-1.286913722285889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25,6%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9615759702927816E-3"/>
                  <c:y val="-3.764907852334149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20,5%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9615759702927816E-3"/>
                  <c:y val="-4.189482970884343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9,1%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-3.175204064983500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0,8%</a:t>
                    </a:r>
                    <a:endParaRPr lang="en-U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/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'Graphique 2'!$B$38:$J$38</c:f>
              <c:numCache>
                <c:formatCode>General</c:formatCode>
                <c:ptCount val="9"/>
              </c:numCache>
            </c:numRef>
          </c:cat>
          <c:val>
            <c:numRef>
              <c:f>'Graphique 2'!$B$6:$J$6</c:f>
              <c:numCache>
                <c:formatCode>General</c:formatCode>
                <c:ptCount val="9"/>
                <c:pt idx="0">
                  <c:v>7</c:v>
                </c:pt>
                <c:pt idx="1">
                  <c:v>2</c:v>
                </c:pt>
                <c:pt idx="2">
                  <c:v>32</c:v>
                </c:pt>
                <c:pt idx="3">
                  <c:v>38</c:v>
                </c:pt>
                <c:pt idx="4">
                  <c:v>33</c:v>
                </c:pt>
                <c:pt idx="5">
                  <c:v>65</c:v>
                </c:pt>
                <c:pt idx="6">
                  <c:v>52</c:v>
                </c:pt>
                <c:pt idx="7">
                  <c:v>23</c:v>
                </c:pt>
                <c:pt idx="8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176832"/>
        <c:axId val="103178624"/>
      </c:barChart>
      <c:catAx>
        <c:axId val="10317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3178624"/>
        <c:crosses val="autoZero"/>
        <c:auto val="1"/>
        <c:lblAlgn val="ctr"/>
        <c:lblOffset val="100"/>
        <c:noMultiLvlLbl val="0"/>
      </c:catAx>
      <c:valAx>
        <c:axId val="103178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3176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2"/>
              <c:layout>
                <c:manualLayout>
                  <c:x val="5.065660542432196E-2"/>
                  <c:y val="-0.128468212306794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11460772090988626"/>
                  <c:y val="6.9887722368037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'Graphique 3'!$D$6:$D$12</c:f>
              <c:strCache>
                <c:ptCount val="7"/>
                <c:pt idx="0">
                  <c:v>Atelier expérimental</c:v>
                </c:pt>
                <c:pt idx="1">
                  <c:v>Exposition</c:v>
                </c:pt>
                <c:pt idx="2">
                  <c:v>Jeu</c:v>
                </c:pt>
                <c:pt idx="3">
                  <c:v>Conférence</c:v>
                </c:pt>
                <c:pt idx="4">
                  <c:v>Rencontre / débat</c:v>
                </c:pt>
                <c:pt idx="5">
                  <c:v>Spectacle</c:v>
                </c:pt>
                <c:pt idx="6">
                  <c:v>Visite de laboratoire</c:v>
                </c:pt>
              </c:strCache>
            </c:strRef>
          </c:cat>
          <c:val>
            <c:numRef>
              <c:f>'Graphique 3'!$F$6:$F$12</c:f>
              <c:numCache>
                <c:formatCode>0.0</c:formatCode>
                <c:ptCount val="7"/>
                <c:pt idx="0">
                  <c:v>40.810704447068083</c:v>
                </c:pt>
                <c:pt idx="1">
                  <c:v>13.734750098386462</c:v>
                </c:pt>
                <c:pt idx="2">
                  <c:v>3.1483667847304213</c:v>
                </c:pt>
                <c:pt idx="3">
                  <c:v>14.482487209759936</c:v>
                </c:pt>
                <c:pt idx="4">
                  <c:v>7.7922077922077921</c:v>
                </c:pt>
                <c:pt idx="5">
                  <c:v>4.1322314049586781</c:v>
                </c:pt>
                <c:pt idx="6">
                  <c:v>15.899252262888627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2"/>
              <c:layout>
                <c:manualLayout>
                  <c:x val="5.065660542432196E-2"/>
                  <c:y val="-0.128468212306794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9607830271216105E-2"/>
                  <c:y val="0.102295129775444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'Graphique 4'!$E$10:$E$16</c:f>
              <c:strCache>
                <c:ptCount val="7"/>
                <c:pt idx="0">
                  <c:v>Atelier expérimental</c:v>
                </c:pt>
                <c:pt idx="1">
                  <c:v>Exposition</c:v>
                </c:pt>
                <c:pt idx="2">
                  <c:v>Jeu</c:v>
                </c:pt>
                <c:pt idx="3">
                  <c:v>Conférence</c:v>
                </c:pt>
                <c:pt idx="4">
                  <c:v>Rencontre / débat</c:v>
                </c:pt>
                <c:pt idx="5">
                  <c:v>Spectacle</c:v>
                </c:pt>
                <c:pt idx="6">
                  <c:v>Visite de laboratoire</c:v>
                </c:pt>
              </c:strCache>
            </c:strRef>
          </c:cat>
          <c:val>
            <c:numRef>
              <c:f>'Graphique 4'!$C$10:$C$16</c:f>
              <c:numCache>
                <c:formatCode>0.0</c:formatCode>
                <c:ptCount val="7"/>
                <c:pt idx="0">
                  <c:v>28.873835732430141</c:v>
                </c:pt>
                <c:pt idx="1">
                  <c:v>17.781541066892466</c:v>
                </c:pt>
                <c:pt idx="2">
                  <c:v>15.156646909398813</c:v>
                </c:pt>
                <c:pt idx="3">
                  <c:v>12.362404741744285</c:v>
                </c:pt>
                <c:pt idx="4">
                  <c:v>9.9915325994919559</c:v>
                </c:pt>
                <c:pt idx="5">
                  <c:v>6.5198983911939044</c:v>
                </c:pt>
                <c:pt idx="6">
                  <c:v>9.3141405588484343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'Graphique 5'!$D$9:$D$14</c:f>
              <c:strCache>
                <c:ptCount val="6"/>
                <c:pt idx="0">
                  <c:v>Village des sciences</c:v>
                </c:pt>
                <c:pt idx="1">
                  <c:v>Parcours scientifique</c:v>
                </c:pt>
                <c:pt idx="2">
                  <c:v>Autre événement multi- animations</c:v>
                </c:pt>
                <c:pt idx="3">
                  <c:v>Salon</c:v>
                </c:pt>
                <c:pt idx="4">
                  <c:v>Festival</c:v>
                </c:pt>
                <c:pt idx="5">
                  <c:v>Total</c:v>
                </c:pt>
              </c:strCache>
            </c:strRef>
          </c:cat>
          <c:val>
            <c:numRef>
              <c:f>'Graphique 5'!$F$9:$F$14</c:f>
              <c:numCache>
                <c:formatCode>0.0</c:formatCode>
                <c:ptCount val="6"/>
                <c:pt idx="0">
                  <c:v>26.646248085758039</c:v>
                </c:pt>
                <c:pt idx="1">
                  <c:v>18.989280245022972</c:v>
                </c:pt>
                <c:pt idx="2">
                  <c:v>6.7381316998468606</c:v>
                </c:pt>
                <c:pt idx="3">
                  <c:v>4.7473200612557429</c:v>
                </c:pt>
                <c:pt idx="4">
                  <c:v>42.879019908116383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4267541945283446"/>
          <c:y val="4.593514520362374E-2"/>
          <c:w val="0.35732458054716554"/>
          <c:h val="0.92963466260265859"/>
        </c:manualLayout>
      </c:layout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521826562724432E-2"/>
          <c:y val="2.4141582821849843E-2"/>
          <c:w val="0.94153787492981289"/>
          <c:h val="0.7831832392635388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1.9459657095101917E-3"/>
                  <c:y val="8.239416033734683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5238766795941549E-3"/>
                  <c:y val="-2.66321762334138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502069703973619E-2"/>
                  <c:y val="-2.3601750922828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9647170969300478E-3"/>
                  <c:y val="-2.87044644403038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2.2811924628824381E-3"/>
                  <c:y val="-1.04759295032561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3394314516655569E-3"/>
                  <c:y val="-1.10403951916719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6.886094462072838E-3"/>
                  <c:y val="-3.89856697035828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'Graphique 6'!$D$32:$J$32</c:f>
              <c:strCache>
                <c:ptCount val="7"/>
                <c:pt idx="0">
                  <c:v>Science de l’environnement (agronomie, écologie, développement durable)</c:v>
                </c:pt>
                <c:pt idx="1">
                  <c:v>Sciences de la terre et de l’univers, espace</c:v>
                </c:pt>
                <c:pt idx="2">
                  <c:v>Sciences exactes (maths, physique, chimie)</c:v>
                </c:pt>
                <c:pt idx="3">
                  <c:v>Sciences de la vie et de la santé</c:v>
                </c:pt>
                <c:pt idx="4">
                  <c:v>Sciences numériques</c:v>
                </c:pt>
                <c:pt idx="5">
                  <c:v>Sciences humaines et sociales</c:v>
                </c:pt>
                <c:pt idx="6">
                  <c:v>Sciences de
l’ingénieur</c:v>
                </c:pt>
              </c:strCache>
            </c:strRef>
          </c:cat>
          <c:val>
            <c:numRef>
              <c:f>'Graphique 6'!$D$34:$J$34</c:f>
              <c:numCache>
                <c:formatCode>0%</c:formatCode>
                <c:ptCount val="7"/>
                <c:pt idx="0">
                  <c:v>0.37591687041564792</c:v>
                </c:pt>
                <c:pt idx="1">
                  <c:v>0.2988997555012225</c:v>
                </c:pt>
                <c:pt idx="2">
                  <c:v>0.2988997555012225</c:v>
                </c:pt>
                <c:pt idx="3">
                  <c:v>0.2937041564792176</c:v>
                </c:pt>
                <c:pt idx="4">
                  <c:v>0.21790953545232275</c:v>
                </c:pt>
                <c:pt idx="5">
                  <c:v>0.20874083129584353</c:v>
                </c:pt>
                <c:pt idx="6">
                  <c:v>0.19712713936430318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04630912"/>
        <c:axId val="104629376"/>
      </c:barChart>
      <c:valAx>
        <c:axId val="1046293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4630912"/>
        <c:crosses val="autoZero"/>
        <c:crossBetween val="between"/>
      </c:valAx>
      <c:catAx>
        <c:axId val="104630912"/>
        <c:scaling>
          <c:orientation val="minMax"/>
        </c:scaling>
        <c:delete val="0"/>
        <c:axPos val="b"/>
        <c:numFmt formatCode="0.0" sourceLinked="1"/>
        <c:majorTickMark val="out"/>
        <c:minorTickMark val="none"/>
        <c:tickLblPos val="nextTo"/>
        <c:crossAx val="10462937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'Graphique 7'!$D$5</c:f>
              <c:strCache>
                <c:ptCount val="1"/>
                <c:pt idx="0">
                  <c:v>Sciences
de la vie et
de la santé</c:v>
                </c:pt>
              </c:strCache>
            </c:strRef>
          </c:tx>
          <c:marker>
            <c:symbol val="none"/>
          </c:marker>
          <c:cat>
            <c:strRef>
              <c:f>'Graphique 7'!$C$6:$C$24</c:f>
              <c:strCache>
                <c:ptCount val="19"/>
                <c:pt idx="0">
                  <c:v>Guadeloupe</c:v>
                </c:pt>
                <c:pt idx="1">
                  <c:v>Martinique</c:v>
                </c:pt>
                <c:pt idx="2">
                  <c:v>La Guyane</c:v>
                </c:pt>
                <c:pt idx="3">
                  <c:v>La Réunion</c:v>
                </c:pt>
                <c:pt idx="4">
                  <c:v>Mayotte</c:v>
                </c:pt>
                <c:pt idx="5">
                  <c:v>Île-de-France</c:v>
                </c:pt>
                <c:pt idx="6">
                  <c:v>Centre-Val de Loire</c:v>
                </c:pt>
                <c:pt idx="7">
                  <c:v>Bourgogne-Franche-Comté</c:v>
                </c:pt>
                <c:pt idx="8">
                  <c:v>Normandie</c:v>
                </c:pt>
                <c:pt idx="9">
                  <c:v>Hauts-De-France</c:v>
                </c:pt>
                <c:pt idx="10">
                  <c:v>Grand-Est</c:v>
                </c:pt>
                <c:pt idx="11">
                  <c:v>Pays de la Loire</c:v>
                </c:pt>
                <c:pt idx="12">
                  <c:v>Bretagne</c:v>
                </c:pt>
                <c:pt idx="13">
                  <c:v>Nouvelle-Aquitaine</c:v>
                </c:pt>
                <c:pt idx="14">
                  <c:v>Occitanie</c:v>
                </c:pt>
                <c:pt idx="15">
                  <c:v>Auvergne-Rhône-Alpes</c:v>
                </c:pt>
                <c:pt idx="16">
                  <c:v>Provence-Alpes-Côte d'Azur</c:v>
                </c:pt>
                <c:pt idx="17">
                  <c:v>International</c:v>
                </c:pt>
                <c:pt idx="18">
                  <c:v>Total </c:v>
                </c:pt>
              </c:strCache>
            </c:strRef>
          </c:cat>
          <c:val>
            <c:numRef>
              <c:f>'Graphique 7'!$D$6:$D$24</c:f>
              <c:numCache>
                <c:formatCode>0%</c:formatCode>
                <c:ptCount val="19"/>
                <c:pt idx="0">
                  <c:v>0.26</c:v>
                </c:pt>
                <c:pt idx="1">
                  <c:v>0.31</c:v>
                </c:pt>
                <c:pt idx="2">
                  <c:v>0.45</c:v>
                </c:pt>
                <c:pt idx="3">
                  <c:v>0.25</c:v>
                </c:pt>
                <c:pt idx="4">
                  <c:v>0.26</c:v>
                </c:pt>
                <c:pt idx="5">
                  <c:v>0.24</c:v>
                </c:pt>
                <c:pt idx="6">
                  <c:v>0.35</c:v>
                </c:pt>
                <c:pt idx="7">
                  <c:v>0.34</c:v>
                </c:pt>
                <c:pt idx="8">
                  <c:v>0.22</c:v>
                </c:pt>
                <c:pt idx="9">
                  <c:v>0.47</c:v>
                </c:pt>
                <c:pt idx="10">
                  <c:v>0.28000000000000003</c:v>
                </c:pt>
                <c:pt idx="11">
                  <c:v>0.23</c:v>
                </c:pt>
                <c:pt idx="12">
                  <c:v>0.31</c:v>
                </c:pt>
                <c:pt idx="13">
                  <c:v>0.24</c:v>
                </c:pt>
                <c:pt idx="14">
                  <c:v>0.35</c:v>
                </c:pt>
                <c:pt idx="15">
                  <c:v>0.28000000000000003</c:v>
                </c:pt>
                <c:pt idx="16">
                  <c:v>0.31</c:v>
                </c:pt>
                <c:pt idx="17">
                  <c:v>0.43</c:v>
                </c:pt>
                <c:pt idx="18">
                  <c:v>0.2937041564792176</c:v>
                </c:pt>
              </c:numCache>
            </c:numRef>
          </c:val>
        </c:ser>
        <c:ser>
          <c:idx val="1"/>
          <c:order val="1"/>
          <c:tx>
            <c:strRef>
              <c:f>'Graphique 7'!$E$5</c:f>
              <c:strCache>
                <c:ptCount val="1"/>
                <c:pt idx="0">
                  <c:v>Sciences
exactes (maths,
physique,
chimie)</c:v>
                </c:pt>
              </c:strCache>
            </c:strRef>
          </c:tx>
          <c:marker>
            <c:symbol val="none"/>
          </c:marker>
          <c:cat>
            <c:strRef>
              <c:f>'Graphique 7'!$C$6:$C$24</c:f>
              <c:strCache>
                <c:ptCount val="19"/>
                <c:pt idx="0">
                  <c:v>Guadeloupe</c:v>
                </c:pt>
                <c:pt idx="1">
                  <c:v>Martinique</c:v>
                </c:pt>
                <c:pt idx="2">
                  <c:v>La Guyane</c:v>
                </c:pt>
                <c:pt idx="3">
                  <c:v>La Réunion</c:v>
                </c:pt>
                <c:pt idx="4">
                  <c:v>Mayotte</c:v>
                </c:pt>
                <c:pt idx="5">
                  <c:v>Île-de-France</c:v>
                </c:pt>
                <c:pt idx="6">
                  <c:v>Centre-Val de Loire</c:v>
                </c:pt>
                <c:pt idx="7">
                  <c:v>Bourgogne-Franche-Comté</c:v>
                </c:pt>
                <c:pt idx="8">
                  <c:v>Normandie</c:v>
                </c:pt>
                <c:pt idx="9">
                  <c:v>Hauts-De-France</c:v>
                </c:pt>
                <c:pt idx="10">
                  <c:v>Grand-Est</c:v>
                </c:pt>
                <c:pt idx="11">
                  <c:v>Pays de la Loire</c:v>
                </c:pt>
                <c:pt idx="12">
                  <c:v>Bretagne</c:v>
                </c:pt>
                <c:pt idx="13">
                  <c:v>Nouvelle-Aquitaine</c:v>
                </c:pt>
                <c:pt idx="14">
                  <c:v>Occitanie</c:v>
                </c:pt>
                <c:pt idx="15">
                  <c:v>Auvergne-Rhône-Alpes</c:v>
                </c:pt>
                <c:pt idx="16">
                  <c:v>Provence-Alpes-Côte d'Azur</c:v>
                </c:pt>
                <c:pt idx="17">
                  <c:v>International</c:v>
                </c:pt>
                <c:pt idx="18">
                  <c:v>Total </c:v>
                </c:pt>
              </c:strCache>
            </c:strRef>
          </c:cat>
          <c:val>
            <c:numRef>
              <c:f>'Graphique 7'!$E$6:$E$24</c:f>
              <c:numCache>
                <c:formatCode>0%</c:formatCode>
                <c:ptCount val="19"/>
                <c:pt idx="0">
                  <c:v>0.32</c:v>
                </c:pt>
                <c:pt idx="1">
                  <c:v>0.31</c:v>
                </c:pt>
                <c:pt idx="2">
                  <c:v>0.28000000000000003</c:v>
                </c:pt>
                <c:pt idx="3">
                  <c:v>0.3</c:v>
                </c:pt>
                <c:pt idx="4">
                  <c:v>0.68</c:v>
                </c:pt>
                <c:pt idx="5">
                  <c:v>0.4</c:v>
                </c:pt>
                <c:pt idx="6">
                  <c:v>0.32</c:v>
                </c:pt>
                <c:pt idx="7">
                  <c:v>0.33</c:v>
                </c:pt>
                <c:pt idx="8">
                  <c:v>0.23</c:v>
                </c:pt>
                <c:pt idx="9">
                  <c:v>0.44</c:v>
                </c:pt>
                <c:pt idx="10">
                  <c:v>0.32</c:v>
                </c:pt>
                <c:pt idx="11">
                  <c:v>0.26</c:v>
                </c:pt>
                <c:pt idx="12">
                  <c:v>0.28000000000000003</c:v>
                </c:pt>
                <c:pt idx="13">
                  <c:v>0.19</c:v>
                </c:pt>
                <c:pt idx="14">
                  <c:v>0.32</c:v>
                </c:pt>
                <c:pt idx="15">
                  <c:v>0.24</c:v>
                </c:pt>
                <c:pt idx="16">
                  <c:v>0.33</c:v>
                </c:pt>
                <c:pt idx="17">
                  <c:v>0.71</c:v>
                </c:pt>
                <c:pt idx="18">
                  <c:v>0.2988997555012225</c:v>
                </c:pt>
              </c:numCache>
            </c:numRef>
          </c:val>
        </c:ser>
        <c:ser>
          <c:idx val="2"/>
          <c:order val="2"/>
          <c:tx>
            <c:strRef>
              <c:f>'Graphique 7'!$F$5</c:f>
              <c:strCache>
                <c:ptCount val="1"/>
                <c:pt idx="0">
                  <c:v>Science de
l’environnement
(agronomie,
écologie,
développement
durable)</c:v>
                </c:pt>
              </c:strCache>
            </c:strRef>
          </c:tx>
          <c:marker>
            <c:symbol val="none"/>
          </c:marker>
          <c:cat>
            <c:strRef>
              <c:f>'Graphique 7'!$C$6:$C$24</c:f>
              <c:strCache>
                <c:ptCount val="19"/>
                <c:pt idx="0">
                  <c:v>Guadeloupe</c:v>
                </c:pt>
                <c:pt idx="1">
                  <c:v>Martinique</c:v>
                </c:pt>
                <c:pt idx="2">
                  <c:v>La Guyane</c:v>
                </c:pt>
                <c:pt idx="3">
                  <c:v>La Réunion</c:v>
                </c:pt>
                <c:pt idx="4">
                  <c:v>Mayotte</c:v>
                </c:pt>
                <c:pt idx="5">
                  <c:v>Île-de-France</c:v>
                </c:pt>
                <c:pt idx="6">
                  <c:v>Centre-Val de Loire</c:v>
                </c:pt>
                <c:pt idx="7">
                  <c:v>Bourgogne-Franche-Comté</c:v>
                </c:pt>
                <c:pt idx="8">
                  <c:v>Normandie</c:v>
                </c:pt>
                <c:pt idx="9">
                  <c:v>Hauts-De-France</c:v>
                </c:pt>
                <c:pt idx="10">
                  <c:v>Grand-Est</c:v>
                </c:pt>
                <c:pt idx="11">
                  <c:v>Pays de la Loire</c:v>
                </c:pt>
                <c:pt idx="12">
                  <c:v>Bretagne</c:v>
                </c:pt>
                <c:pt idx="13">
                  <c:v>Nouvelle-Aquitaine</c:v>
                </c:pt>
                <c:pt idx="14">
                  <c:v>Occitanie</c:v>
                </c:pt>
                <c:pt idx="15">
                  <c:v>Auvergne-Rhône-Alpes</c:v>
                </c:pt>
                <c:pt idx="16">
                  <c:v>Provence-Alpes-Côte d'Azur</c:v>
                </c:pt>
                <c:pt idx="17">
                  <c:v>International</c:v>
                </c:pt>
                <c:pt idx="18">
                  <c:v>Total </c:v>
                </c:pt>
              </c:strCache>
            </c:strRef>
          </c:cat>
          <c:val>
            <c:numRef>
              <c:f>'Graphique 7'!$F$6:$F$24</c:f>
              <c:numCache>
                <c:formatCode>0%</c:formatCode>
                <c:ptCount val="19"/>
                <c:pt idx="0">
                  <c:v>0.63</c:v>
                </c:pt>
                <c:pt idx="1">
                  <c:v>0.63</c:v>
                </c:pt>
                <c:pt idx="2">
                  <c:v>0.31</c:v>
                </c:pt>
                <c:pt idx="3">
                  <c:v>0.4</c:v>
                </c:pt>
                <c:pt idx="4">
                  <c:v>0.26</c:v>
                </c:pt>
                <c:pt idx="5">
                  <c:v>0.28000000000000003</c:v>
                </c:pt>
                <c:pt idx="6">
                  <c:v>0.38</c:v>
                </c:pt>
                <c:pt idx="7">
                  <c:v>0.52</c:v>
                </c:pt>
                <c:pt idx="8">
                  <c:v>0.32</c:v>
                </c:pt>
                <c:pt idx="9">
                  <c:v>0.51</c:v>
                </c:pt>
                <c:pt idx="10">
                  <c:v>0.3</c:v>
                </c:pt>
                <c:pt idx="11">
                  <c:v>0.32</c:v>
                </c:pt>
                <c:pt idx="12">
                  <c:v>0.48</c:v>
                </c:pt>
                <c:pt idx="13">
                  <c:v>0.36</c:v>
                </c:pt>
                <c:pt idx="14">
                  <c:v>0.44</c:v>
                </c:pt>
                <c:pt idx="15">
                  <c:v>0.35</c:v>
                </c:pt>
                <c:pt idx="16">
                  <c:v>0.36</c:v>
                </c:pt>
                <c:pt idx="17">
                  <c:v>0.28999999999999998</c:v>
                </c:pt>
                <c:pt idx="18">
                  <c:v>0.37591687041564792</c:v>
                </c:pt>
              </c:numCache>
            </c:numRef>
          </c:val>
        </c:ser>
        <c:ser>
          <c:idx val="3"/>
          <c:order val="3"/>
          <c:tx>
            <c:strRef>
              <c:f>'Graphique 7'!$G$5</c:f>
              <c:strCache>
                <c:ptCount val="1"/>
                <c:pt idx="0">
                  <c:v>Sciences de la
terre et de
l’univers,
espace</c:v>
                </c:pt>
              </c:strCache>
            </c:strRef>
          </c:tx>
          <c:marker>
            <c:symbol val="none"/>
          </c:marker>
          <c:cat>
            <c:strRef>
              <c:f>'Graphique 7'!$C$6:$C$24</c:f>
              <c:strCache>
                <c:ptCount val="19"/>
                <c:pt idx="0">
                  <c:v>Guadeloupe</c:v>
                </c:pt>
                <c:pt idx="1">
                  <c:v>Martinique</c:v>
                </c:pt>
                <c:pt idx="2">
                  <c:v>La Guyane</c:v>
                </c:pt>
                <c:pt idx="3">
                  <c:v>La Réunion</c:v>
                </c:pt>
                <c:pt idx="4">
                  <c:v>Mayotte</c:v>
                </c:pt>
                <c:pt idx="5">
                  <c:v>Île-de-France</c:v>
                </c:pt>
                <c:pt idx="6">
                  <c:v>Centre-Val de Loire</c:v>
                </c:pt>
                <c:pt idx="7">
                  <c:v>Bourgogne-Franche-Comté</c:v>
                </c:pt>
                <c:pt idx="8">
                  <c:v>Normandie</c:v>
                </c:pt>
                <c:pt idx="9">
                  <c:v>Hauts-De-France</c:v>
                </c:pt>
                <c:pt idx="10">
                  <c:v>Grand-Est</c:v>
                </c:pt>
                <c:pt idx="11">
                  <c:v>Pays de la Loire</c:v>
                </c:pt>
                <c:pt idx="12">
                  <c:v>Bretagne</c:v>
                </c:pt>
                <c:pt idx="13">
                  <c:v>Nouvelle-Aquitaine</c:v>
                </c:pt>
                <c:pt idx="14">
                  <c:v>Occitanie</c:v>
                </c:pt>
                <c:pt idx="15">
                  <c:v>Auvergne-Rhône-Alpes</c:v>
                </c:pt>
                <c:pt idx="16">
                  <c:v>Provence-Alpes-Côte d'Azur</c:v>
                </c:pt>
                <c:pt idx="17">
                  <c:v>International</c:v>
                </c:pt>
                <c:pt idx="18">
                  <c:v>Total </c:v>
                </c:pt>
              </c:strCache>
            </c:strRef>
          </c:cat>
          <c:val>
            <c:numRef>
              <c:f>'Graphique 7'!$G$6:$G$24</c:f>
              <c:numCache>
                <c:formatCode>0%</c:formatCode>
                <c:ptCount val="19"/>
                <c:pt idx="0">
                  <c:v>0.74</c:v>
                </c:pt>
                <c:pt idx="1">
                  <c:v>0.44</c:v>
                </c:pt>
                <c:pt idx="2">
                  <c:v>0.59</c:v>
                </c:pt>
                <c:pt idx="3">
                  <c:v>0.15</c:v>
                </c:pt>
                <c:pt idx="4">
                  <c:v>0.11</c:v>
                </c:pt>
                <c:pt idx="5">
                  <c:v>0.28999999999999998</c:v>
                </c:pt>
                <c:pt idx="6">
                  <c:v>0.28000000000000003</c:v>
                </c:pt>
                <c:pt idx="7">
                  <c:v>0.22</c:v>
                </c:pt>
                <c:pt idx="8">
                  <c:v>0.22</c:v>
                </c:pt>
                <c:pt idx="9">
                  <c:v>0.38</c:v>
                </c:pt>
                <c:pt idx="10">
                  <c:v>0.23</c:v>
                </c:pt>
                <c:pt idx="11">
                  <c:v>0.28000000000000003</c:v>
                </c:pt>
                <c:pt idx="12">
                  <c:v>0.28000000000000003</c:v>
                </c:pt>
                <c:pt idx="13">
                  <c:v>0.34</c:v>
                </c:pt>
                <c:pt idx="14">
                  <c:v>0.33</c:v>
                </c:pt>
                <c:pt idx="15">
                  <c:v>0.28999999999999998</c:v>
                </c:pt>
                <c:pt idx="16">
                  <c:v>0.38</c:v>
                </c:pt>
                <c:pt idx="17">
                  <c:v>0.56999999999999995</c:v>
                </c:pt>
                <c:pt idx="18">
                  <c:v>0.2988997555012225</c:v>
                </c:pt>
              </c:numCache>
            </c:numRef>
          </c:val>
        </c:ser>
        <c:ser>
          <c:idx val="4"/>
          <c:order val="4"/>
          <c:tx>
            <c:strRef>
              <c:f>'Graphique 7'!$H$5</c:f>
              <c:strCache>
                <c:ptCount val="1"/>
                <c:pt idx="0">
                  <c:v>Sciences
numériques</c:v>
                </c:pt>
              </c:strCache>
            </c:strRef>
          </c:tx>
          <c:marker>
            <c:symbol val="none"/>
          </c:marker>
          <c:cat>
            <c:strRef>
              <c:f>'Graphique 7'!$C$6:$C$24</c:f>
              <c:strCache>
                <c:ptCount val="19"/>
                <c:pt idx="0">
                  <c:v>Guadeloupe</c:v>
                </c:pt>
                <c:pt idx="1">
                  <c:v>Martinique</c:v>
                </c:pt>
                <c:pt idx="2">
                  <c:v>La Guyane</c:v>
                </c:pt>
                <c:pt idx="3">
                  <c:v>La Réunion</c:v>
                </c:pt>
                <c:pt idx="4">
                  <c:v>Mayotte</c:v>
                </c:pt>
                <c:pt idx="5">
                  <c:v>Île-de-France</c:v>
                </c:pt>
                <c:pt idx="6">
                  <c:v>Centre-Val de Loire</c:v>
                </c:pt>
                <c:pt idx="7">
                  <c:v>Bourgogne-Franche-Comté</c:v>
                </c:pt>
                <c:pt idx="8">
                  <c:v>Normandie</c:v>
                </c:pt>
                <c:pt idx="9">
                  <c:v>Hauts-De-France</c:v>
                </c:pt>
                <c:pt idx="10">
                  <c:v>Grand-Est</c:v>
                </c:pt>
                <c:pt idx="11">
                  <c:v>Pays de la Loire</c:v>
                </c:pt>
                <c:pt idx="12">
                  <c:v>Bretagne</c:v>
                </c:pt>
                <c:pt idx="13">
                  <c:v>Nouvelle-Aquitaine</c:v>
                </c:pt>
                <c:pt idx="14">
                  <c:v>Occitanie</c:v>
                </c:pt>
                <c:pt idx="15">
                  <c:v>Auvergne-Rhône-Alpes</c:v>
                </c:pt>
                <c:pt idx="16">
                  <c:v>Provence-Alpes-Côte d'Azur</c:v>
                </c:pt>
                <c:pt idx="17">
                  <c:v>International</c:v>
                </c:pt>
                <c:pt idx="18">
                  <c:v>Total </c:v>
                </c:pt>
              </c:strCache>
            </c:strRef>
          </c:cat>
          <c:val>
            <c:numRef>
              <c:f>'Graphique 7'!$H$6:$H$24</c:f>
              <c:numCache>
                <c:formatCode>0%</c:formatCode>
                <c:ptCount val="19"/>
                <c:pt idx="0">
                  <c:v>0.16</c:v>
                </c:pt>
                <c:pt idx="1">
                  <c:v>0.13</c:v>
                </c:pt>
                <c:pt idx="2">
                  <c:v>0.34</c:v>
                </c:pt>
                <c:pt idx="3">
                  <c:v>0.25</c:v>
                </c:pt>
                <c:pt idx="4">
                  <c:v>0.11</c:v>
                </c:pt>
                <c:pt idx="5">
                  <c:v>0.22</c:v>
                </c:pt>
                <c:pt idx="6">
                  <c:v>0.21</c:v>
                </c:pt>
                <c:pt idx="7">
                  <c:v>0.24</c:v>
                </c:pt>
                <c:pt idx="8">
                  <c:v>0.3</c:v>
                </c:pt>
                <c:pt idx="9">
                  <c:v>0.26</c:v>
                </c:pt>
                <c:pt idx="10">
                  <c:v>0.21</c:v>
                </c:pt>
                <c:pt idx="11">
                  <c:v>0.14000000000000001</c:v>
                </c:pt>
                <c:pt idx="12">
                  <c:v>0.21</c:v>
                </c:pt>
                <c:pt idx="13">
                  <c:v>0.21</c:v>
                </c:pt>
                <c:pt idx="14">
                  <c:v>0.2</c:v>
                </c:pt>
                <c:pt idx="15">
                  <c:v>0.2</c:v>
                </c:pt>
                <c:pt idx="16">
                  <c:v>0.24</c:v>
                </c:pt>
                <c:pt idx="17">
                  <c:v>0.56999999999999995</c:v>
                </c:pt>
                <c:pt idx="18">
                  <c:v>0.21790953545232275</c:v>
                </c:pt>
              </c:numCache>
            </c:numRef>
          </c:val>
        </c:ser>
        <c:ser>
          <c:idx val="5"/>
          <c:order val="5"/>
          <c:tx>
            <c:strRef>
              <c:f>'Graphique 7'!$I$5</c:f>
              <c:strCache>
                <c:ptCount val="1"/>
                <c:pt idx="0">
                  <c:v>Sciences
humaines
et sociales</c:v>
                </c:pt>
              </c:strCache>
            </c:strRef>
          </c:tx>
          <c:marker>
            <c:symbol val="none"/>
          </c:marker>
          <c:cat>
            <c:strRef>
              <c:f>'Graphique 7'!$C$6:$C$24</c:f>
              <c:strCache>
                <c:ptCount val="19"/>
                <c:pt idx="0">
                  <c:v>Guadeloupe</c:v>
                </c:pt>
                <c:pt idx="1">
                  <c:v>Martinique</c:v>
                </c:pt>
                <c:pt idx="2">
                  <c:v>La Guyane</c:v>
                </c:pt>
                <c:pt idx="3">
                  <c:v>La Réunion</c:v>
                </c:pt>
                <c:pt idx="4">
                  <c:v>Mayotte</c:v>
                </c:pt>
                <c:pt idx="5">
                  <c:v>Île-de-France</c:v>
                </c:pt>
                <c:pt idx="6">
                  <c:v>Centre-Val de Loire</c:v>
                </c:pt>
                <c:pt idx="7">
                  <c:v>Bourgogne-Franche-Comté</c:v>
                </c:pt>
                <c:pt idx="8">
                  <c:v>Normandie</c:v>
                </c:pt>
                <c:pt idx="9">
                  <c:v>Hauts-De-France</c:v>
                </c:pt>
                <c:pt idx="10">
                  <c:v>Grand-Est</c:v>
                </c:pt>
                <c:pt idx="11">
                  <c:v>Pays de la Loire</c:v>
                </c:pt>
                <c:pt idx="12">
                  <c:v>Bretagne</c:v>
                </c:pt>
                <c:pt idx="13">
                  <c:v>Nouvelle-Aquitaine</c:v>
                </c:pt>
                <c:pt idx="14">
                  <c:v>Occitanie</c:v>
                </c:pt>
                <c:pt idx="15">
                  <c:v>Auvergne-Rhône-Alpes</c:v>
                </c:pt>
                <c:pt idx="16">
                  <c:v>Provence-Alpes-Côte d'Azur</c:v>
                </c:pt>
                <c:pt idx="17">
                  <c:v>International</c:v>
                </c:pt>
                <c:pt idx="18">
                  <c:v>Total </c:v>
                </c:pt>
              </c:strCache>
            </c:strRef>
          </c:cat>
          <c:val>
            <c:numRef>
              <c:f>'Graphique 7'!$I$6:$I$24</c:f>
              <c:numCache>
                <c:formatCode>0%</c:formatCode>
                <c:ptCount val="19"/>
                <c:pt idx="0">
                  <c:v>0.26</c:v>
                </c:pt>
                <c:pt idx="1">
                  <c:v>0.13</c:v>
                </c:pt>
                <c:pt idx="2">
                  <c:v>0.1</c:v>
                </c:pt>
                <c:pt idx="3">
                  <c:v>0.06</c:v>
                </c:pt>
                <c:pt idx="4">
                  <c:v>0.11</c:v>
                </c:pt>
                <c:pt idx="5">
                  <c:v>0.22</c:v>
                </c:pt>
                <c:pt idx="6">
                  <c:v>0.24</c:v>
                </c:pt>
                <c:pt idx="7">
                  <c:v>0.21</c:v>
                </c:pt>
                <c:pt idx="8">
                  <c:v>0.19</c:v>
                </c:pt>
                <c:pt idx="9">
                  <c:v>0.24</c:v>
                </c:pt>
                <c:pt idx="10">
                  <c:v>0.17</c:v>
                </c:pt>
                <c:pt idx="11">
                  <c:v>0.3</c:v>
                </c:pt>
                <c:pt idx="12">
                  <c:v>0.17</c:v>
                </c:pt>
                <c:pt idx="13">
                  <c:v>0.18</c:v>
                </c:pt>
                <c:pt idx="14">
                  <c:v>0.28000000000000003</c:v>
                </c:pt>
                <c:pt idx="15">
                  <c:v>0.2</c:v>
                </c:pt>
                <c:pt idx="16">
                  <c:v>0.21</c:v>
                </c:pt>
                <c:pt idx="17">
                  <c:v>0.56999999999999995</c:v>
                </c:pt>
                <c:pt idx="18">
                  <c:v>0.20874083129584353</c:v>
                </c:pt>
              </c:numCache>
            </c:numRef>
          </c:val>
        </c:ser>
        <c:ser>
          <c:idx val="6"/>
          <c:order val="6"/>
          <c:tx>
            <c:strRef>
              <c:f>'Graphique 7'!$J$5</c:f>
              <c:strCache>
                <c:ptCount val="1"/>
                <c:pt idx="0">
                  <c:v>Sciences de
l’ingénieur</c:v>
                </c:pt>
              </c:strCache>
            </c:strRef>
          </c:tx>
          <c:marker>
            <c:symbol val="none"/>
          </c:marker>
          <c:cat>
            <c:strRef>
              <c:f>'Graphique 7'!$C$6:$C$24</c:f>
              <c:strCache>
                <c:ptCount val="19"/>
                <c:pt idx="0">
                  <c:v>Guadeloupe</c:v>
                </c:pt>
                <c:pt idx="1">
                  <c:v>Martinique</c:v>
                </c:pt>
                <c:pt idx="2">
                  <c:v>La Guyane</c:v>
                </c:pt>
                <c:pt idx="3">
                  <c:v>La Réunion</c:v>
                </c:pt>
                <c:pt idx="4">
                  <c:v>Mayotte</c:v>
                </c:pt>
                <c:pt idx="5">
                  <c:v>Île-de-France</c:v>
                </c:pt>
                <c:pt idx="6">
                  <c:v>Centre-Val de Loire</c:v>
                </c:pt>
                <c:pt idx="7">
                  <c:v>Bourgogne-Franche-Comté</c:v>
                </c:pt>
                <c:pt idx="8">
                  <c:v>Normandie</c:v>
                </c:pt>
                <c:pt idx="9">
                  <c:v>Hauts-De-France</c:v>
                </c:pt>
                <c:pt idx="10">
                  <c:v>Grand-Est</c:v>
                </c:pt>
                <c:pt idx="11">
                  <c:v>Pays de la Loire</c:v>
                </c:pt>
                <c:pt idx="12">
                  <c:v>Bretagne</c:v>
                </c:pt>
                <c:pt idx="13">
                  <c:v>Nouvelle-Aquitaine</c:v>
                </c:pt>
                <c:pt idx="14">
                  <c:v>Occitanie</c:v>
                </c:pt>
                <c:pt idx="15">
                  <c:v>Auvergne-Rhône-Alpes</c:v>
                </c:pt>
                <c:pt idx="16">
                  <c:v>Provence-Alpes-Côte d'Azur</c:v>
                </c:pt>
                <c:pt idx="17">
                  <c:v>International</c:v>
                </c:pt>
                <c:pt idx="18">
                  <c:v>Total </c:v>
                </c:pt>
              </c:strCache>
            </c:strRef>
          </c:cat>
          <c:val>
            <c:numRef>
              <c:f>'Graphique 7'!$J$6:$J$24</c:f>
              <c:numCache>
                <c:formatCode>0%</c:formatCode>
                <c:ptCount val="19"/>
                <c:pt idx="0">
                  <c:v>0.21</c:v>
                </c:pt>
                <c:pt idx="1">
                  <c:v>0.25</c:v>
                </c:pt>
                <c:pt idx="2">
                  <c:v>0.21</c:v>
                </c:pt>
                <c:pt idx="3">
                  <c:v>0.26</c:v>
                </c:pt>
                <c:pt idx="4">
                  <c:v>0.11</c:v>
                </c:pt>
                <c:pt idx="5">
                  <c:v>0.13</c:v>
                </c:pt>
                <c:pt idx="6">
                  <c:v>0.24</c:v>
                </c:pt>
                <c:pt idx="7">
                  <c:v>0.18</c:v>
                </c:pt>
                <c:pt idx="8">
                  <c:v>0.39</c:v>
                </c:pt>
                <c:pt idx="9">
                  <c:v>0.2</c:v>
                </c:pt>
                <c:pt idx="10">
                  <c:v>0.17</c:v>
                </c:pt>
                <c:pt idx="11">
                  <c:v>0.21</c:v>
                </c:pt>
                <c:pt idx="12">
                  <c:v>0.23</c:v>
                </c:pt>
                <c:pt idx="13">
                  <c:v>0.11</c:v>
                </c:pt>
                <c:pt idx="14">
                  <c:v>0.18</c:v>
                </c:pt>
                <c:pt idx="15">
                  <c:v>0.22</c:v>
                </c:pt>
                <c:pt idx="16">
                  <c:v>0.22</c:v>
                </c:pt>
                <c:pt idx="17">
                  <c:v>0.56999999999999995</c:v>
                </c:pt>
                <c:pt idx="18">
                  <c:v>0.19712713936430318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007552"/>
        <c:axId val="106017536"/>
      </c:radarChart>
      <c:catAx>
        <c:axId val="10600755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txPr>
          <a:bodyPr/>
          <a:lstStyle/>
          <a:p>
            <a:pPr>
              <a:defRPr baseline="0">
                <a:solidFill>
                  <a:srgbClr val="002060"/>
                </a:solidFill>
              </a:defRPr>
            </a:pPr>
            <a:endParaRPr lang="fr-FR"/>
          </a:p>
        </c:txPr>
        <c:crossAx val="106017536"/>
        <c:crosses val="autoZero"/>
        <c:auto val="1"/>
        <c:lblAlgn val="ctr"/>
        <c:lblOffset val="100"/>
        <c:noMultiLvlLbl val="0"/>
      </c:catAx>
      <c:valAx>
        <c:axId val="106017536"/>
        <c:scaling>
          <c:orientation val="minMax"/>
        </c:scaling>
        <c:delete val="0"/>
        <c:axPos val="l"/>
        <c:majorGridlines/>
        <c:numFmt formatCode="0%" sourceLinked="1"/>
        <c:majorTickMark val="cross"/>
        <c:minorTickMark val="none"/>
        <c:tickLblPos val="nextTo"/>
        <c:txPr>
          <a:bodyPr/>
          <a:lstStyle/>
          <a:p>
            <a:pPr>
              <a:defRPr>
                <a:solidFill>
                  <a:srgbClr val="002060"/>
                </a:solidFill>
              </a:defRPr>
            </a:pPr>
            <a:endParaRPr lang="fr-FR"/>
          </a:p>
        </c:txPr>
        <c:crossAx val="106007552"/>
        <c:crosses val="autoZero"/>
        <c:crossBetween val="between"/>
      </c:valAx>
      <c:spPr>
        <a:solidFill>
          <a:sysClr val="window" lastClr="FFFFFF"/>
        </a:solidFill>
      </c:spPr>
    </c:plotArea>
    <c:legend>
      <c:legendPos val="r"/>
      <c:layout/>
      <c:overlay val="0"/>
      <c:txPr>
        <a:bodyPr/>
        <a:lstStyle/>
        <a:p>
          <a:pPr>
            <a:defRPr baseline="0">
              <a:solidFill>
                <a:srgbClr val="002060"/>
              </a:solidFill>
            </a:defRPr>
          </a:pPr>
          <a:endParaRPr lang="fr-FR"/>
        </a:p>
      </c:txPr>
    </c:legend>
    <c:plotVisOnly val="1"/>
    <c:dispBlanksAs val="gap"/>
    <c:showDLblsOverMax val="0"/>
  </c:chart>
  <c:spPr>
    <a:solidFill>
      <a:sysClr val="window" lastClr="FFFFFF"/>
    </a:solidFill>
  </c:spPr>
  <c:txPr>
    <a:bodyPr/>
    <a:lstStyle/>
    <a:p>
      <a:pPr>
        <a:defRPr baseline="0">
          <a:solidFill>
            <a:srgbClr val="FF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7</xdr:col>
      <xdr:colOff>501543</xdr:colOff>
      <xdr:row>31</xdr:row>
      <xdr:rowOff>161926</xdr:rowOff>
    </xdr:to>
    <xdr:pic>
      <xdr:nvPicPr>
        <xdr:cNvPr id="2" name="Picture 2" descr="C:\Users\gserouss\Desktop\fete de la science\Carte_France_OM_evenements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333500"/>
          <a:ext cx="5340243" cy="4733926"/>
        </a:xfrm>
        <a:prstGeom prst="rect">
          <a:avLst/>
        </a:prstGeom>
        <a:noFill/>
        <a:ln>
          <a:solidFill>
            <a:schemeClr val="accent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7</xdr:row>
          <xdr:rowOff>9525</xdr:rowOff>
        </xdr:from>
        <xdr:to>
          <xdr:col>12</xdr:col>
          <xdr:colOff>38100</xdr:colOff>
          <xdr:row>13</xdr:row>
          <xdr:rowOff>19050</xdr:rowOff>
        </xdr:to>
        <xdr:sp macro="" textlink="">
          <xdr:nvSpPr>
            <xdr:cNvPr id="2049" name="Objet 5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26</xdr:row>
      <xdr:rowOff>0</xdr:rowOff>
    </xdr:from>
    <xdr:to>
      <xdr:col>11</xdr:col>
      <xdr:colOff>17689</xdr:colOff>
      <xdr:row>60</xdr:row>
      <xdr:rowOff>85725</xdr:rowOff>
    </xdr:to>
    <xdr:graphicFrame macro="">
      <xdr:nvGraphicFramePr>
        <xdr:cNvPr id="10" name="Graphique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</xdr:row>
      <xdr:rowOff>0</xdr:rowOff>
    </xdr:from>
    <xdr:to>
      <xdr:col>6</xdr:col>
      <xdr:colOff>677335</xdr:colOff>
      <xdr:row>24</xdr:row>
      <xdr:rowOff>168822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52500"/>
          <a:ext cx="4487335" cy="3978822"/>
        </a:xfrm>
        <a:prstGeom prst="rect">
          <a:avLst/>
        </a:prstGeom>
        <a:noFill/>
        <a:ln w="25400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</xdr:row>
      <xdr:rowOff>0</xdr:rowOff>
    </xdr:from>
    <xdr:to>
      <xdr:col>7</xdr:col>
      <xdr:colOff>812537</xdr:colOff>
      <xdr:row>28</xdr:row>
      <xdr:rowOff>95530</xdr:rowOff>
    </xdr:to>
    <xdr:pic>
      <xdr:nvPicPr>
        <xdr:cNvPr id="2" name="Picture 2"/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333500"/>
          <a:ext cx="4622537" cy="4096030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0</xdr:colOff>
      <xdr:row>14</xdr:row>
      <xdr:rowOff>0</xdr:rowOff>
    </xdr:from>
    <xdr:to>
      <xdr:col>11</xdr:col>
      <xdr:colOff>248182</xdr:colOff>
      <xdr:row>21</xdr:row>
      <xdr:rowOff>77787</xdr:rowOff>
    </xdr:to>
    <xdr:pic>
      <xdr:nvPicPr>
        <xdr:cNvPr id="3" name="Picture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r="16006" b="34498"/>
        <a:stretch/>
      </xdr:blipFill>
      <xdr:spPr bwMode="auto">
        <a:xfrm>
          <a:off x="6858000" y="2667000"/>
          <a:ext cx="1772182" cy="1411287"/>
        </a:xfrm>
        <a:prstGeom prst="rect">
          <a:avLst/>
        </a:prstGeom>
        <a:noFill/>
        <a:ln w="9525">
          <a:solidFill>
            <a:schemeClr val="tx1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8</xdr:row>
      <xdr:rowOff>0</xdr:rowOff>
    </xdr:from>
    <xdr:to>
      <xdr:col>9</xdr:col>
      <xdr:colOff>753685</xdr:colOff>
      <xdr:row>26</xdr:row>
      <xdr:rowOff>130629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8</xdr:row>
      <xdr:rowOff>161925</xdr:rowOff>
    </xdr:from>
    <xdr:to>
      <xdr:col>10</xdr:col>
      <xdr:colOff>58362</xdr:colOff>
      <xdr:row>25</xdr:row>
      <xdr:rowOff>24643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5</xdr:row>
      <xdr:rowOff>80962</xdr:rowOff>
    </xdr:from>
    <xdr:to>
      <xdr:col>13</xdr:col>
      <xdr:colOff>9525</xdr:colOff>
      <xdr:row>19</xdr:row>
      <xdr:rowOff>157162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9</xdr:row>
      <xdr:rowOff>0</xdr:rowOff>
    </xdr:from>
    <xdr:to>
      <xdr:col>14</xdr:col>
      <xdr:colOff>0</xdr:colOff>
      <xdr:row>23</xdr:row>
      <xdr:rowOff>76200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19</xdr:row>
      <xdr:rowOff>66675</xdr:rowOff>
    </xdr:from>
    <xdr:to>
      <xdr:col>7</xdr:col>
      <xdr:colOff>352425</xdr:colOff>
      <xdr:row>31</xdr:row>
      <xdr:rowOff>142875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1047749</xdr:colOff>
      <xdr:row>38</xdr:row>
      <xdr:rowOff>119062</xdr:rowOff>
    </xdr:from>
    <xdr:to>
      <xdr:col>7</xdr:col>
      <xdr:colOff>1323974</xdr:colOff>
      <xdr:row>61</xdr:row>
      <xdr:rowOff>0</xdr:rowOff>
    </xdr:to>
    <xdr:graphicFrame macro="">
      <xdr:nvGraphicFramePr>
        <xdr:cNvPr id="6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Excel_Worksheet1.xls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L45"/>
  <sheetViews>
    <sheetView tabSelected="1" workbookViewId="0">
      <selection activeCell="D4" sqref="D4"/>
    </sheetView>
  </sheetViews>
  <sheetFormatPr baseColWidth="10" defaultRowHeight="15" x14ac:dyDescent="0.25"/>
  <cols>
    <col min="1" max="1" width="17.42578125" customWidth="1"/>
    <col min="7" max="7" width="15.42578125" customWidth="1"/>
  </cols>
  <sheetData>
    <row r="3" spans="2:3" ht="23.25" x14ac:dyDescent="0.25">
      <c r="B3" s="56" t="s">
        <v>105</v>
      </c>
      <c r="C3" s="33"/>
    </row>
    <row r="37" spans="1:12" ht="30" x14ac:dyDescent="0.25">
      <c r="A37" s="20" t="s">
        <v>1</v>
      </c>
      <c r="B37" s="20" t="s">
        <v>2</v>
      </c>
      <c r="C37" s="20" t="s">
        <v>3</v>
      </c>
      <c r="D37" s="20" t="s">
        <v>4</v>
      </c>
      <c r="E37" s="20" t="s">
        <v>36</v>
      </c>
      <c r="F37" s="20" t="s">
        <v>5</v>
      </c>
      <c r="G37" s="21" t="s">
        <v>12</v>
      </c>
    </row>
    <row r="38" spans="1:12" x14ac:dyDescent="0.25">
      <c r="G38" s="22"/>
    </row>
    <row r="39" spans="1:12" x14ac:dyDescent="0.25">
      <c r="G39" s="22"/>
    </row>
    <row r="40" spans="1:12" x14ac:dyDescent="0.25">
      <c r="A40" s="18">
        <v>19</v>
      </c>
      <c r="B40" s="19">
        <v>16</v>
      </c>
      <c r="C40" s="19">
        <v>29</v>
      </c>
      <c r="D40" s="19">
        <v>53</v>
      </c>
      <c r="E40" s="19">
        <v>1</v>
      </c>
      <c r="F40" s="19">
        <v>19</v>
      </c>
      <c r="G40" s="22">
        <v>7</v>
      </c>
    </row>
    <row r="42" spans="1:12" ht="45" x14ac:dyDescent="0.25">
      <c r="A42" s="20" t="s">
        <v>66</v>
      </c>
      <c r="B42" s="20" t="s">
        <v>20</v>
      </c>
      <c r="C42" s="20" t="s">
        <v>21</v>
      </c>
      <c r="D42" s="20" t="s">
        <v>22</v>
      </c>
      <c r="E42" s="20" t="s">
        <v>67</v>
      </c>
      <c r="F42" s="20" t="s">
        <v>7</v>
      </c>
      <c r="G42" s="20" t="s">
        <v>8</v>
      </c>
      <c r="H42" s="20" t="s">
        <v>9</v>
      </c>
      <c r="I42" s="20" t="s">
        <v>10</v>
      </c>
      <c r="J42" s="20" t="s">
        <v>23</v>
      </c>
      <c r="K42" s="20" t="s">
        <v>11</v>
      </c>
      <c r="L42" s="20" t="s">
        <v>24</v>
      </c>
    </row>
    <row r="45" spans="1:12" x14ac:dyDescent="0.25">
      <c r="A45" s="19">
        <v>279</v>
      </c>
      <c r="B45" s="19">
        <v>108</v>
      </c>
      <c r="C45" s="19">
        <v>191</v>
      </c>
      <c r="D45" s="19">
        <v>139</v>
      </c>
      <c r="E45" s="19">
        <v>107</v>
      </c>
      <c r="F45" s="19">
        <v>322</v>
      </c>
      <c r="G45" s="19">
        <v>104</v>
      </c>
      <c r="H45" s="19">
        <v>205</v>
      </c>
      <c r="I45" s="19">
        <v>334</v>
      </c>
      <c r="J45" s="19">
        <v>349</v>
      </c>
      <c r="K45" s="19">
        <v>631</v>
      </c>
      <c r="L45" s="19">
        <v>359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xcel.Sheet.12" shapeId="2049" r:id="rId3">
          <objectPr defaultSize="0" r:id="rId4">
            <anchor moveWithCells="1" sizeWithCells="1">
              <from>
                <xdr:col>9</xdr:col>
                <xdr:colOff>28575</xdr:colOff>
                <xdr:row>7</xdr:row>
                <xdr:rowOff>9525</xdr:rowOff>
              </from>
              <to>
                <xdr:col>12</xdr:col>
                <xdr:colOff>38100</xdr:colOff>
                <xdr:row>13</xdr:row>
                <xdr:rowOff>19050</xdr:rowOff>
              </to>
            </anchor>
          </objectPr>
        </oleObject>
      </mc:Choice>
      <mc:Fallback>
        <oleObject progId="Excel.Sheet.12" shapeId="2049" r:id="rId3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26"/>
  <sheetViews>
    <sheetView topLeftCell="A7" workbookViewId="0">
      <selection activeCell="L30" sqref="L30"/>
    </sheetView>
  </sheetViews>
  <sheetFormatPr baseColWidth="10" defaultRowHeight="15" x14ac:dyDescent="0.25"/>
  <sheetData>
    <row r="2" spans="3:9" x14ac:dyDescent="0.25">
      <c r="C2" s="101" t="s">
        <v>118</v>
      </c>
      <c r="D2" s="98"/>
      <c r="E2" s="98"/>
      <c r="F2" s="98"/>
      <c r="G2" s="98"/>
      <c r="H2" s="98"/>
      <c r="I2" s="98"/>
    </row>
    <row r="4" spans="3:9" ht="15.75" thickBot="1" x14ac:dyDescent="0.3"/>
    <row r="5" spans="3:9" ht="66.75" x14ac:dyDescent="0.25">
      <c r="C5" s="102" t="s">
        <v>114</v>
      </c>
      <c r="D5" s="104" t="s">
        <v>0</v>
      </c>
      <c r="E5" s="104" t="s">
        <v>25</v>
      </c>
      <c r="F5" s="104" t="s">
        <v>26</v>
      </c>
      <c r="G5" s="70" t="s">
        <v>115</v>
      </c>
      <c r="H5" s="104" t="s">
        <v>27</v>
      </c>
      <c r="I5" s="104" t="s">
        <v>28</v>
      </c>
    </row>
    <row r="6" spans="3:9" ht="21" thickBot="1" x14ac:dyDescent="0.3">
      <c r="C6" s="103"/>
      <c r="D6" s="105"/>
      <c r="E6" s="105"/>
      <c r="F6" s="105"/>
      <c r="G6" s="71" t="s">
        <v>116</v>
      </c>
      <c r="H6" s="105"/>
      <c r="I6" s="105"/>
    </row>
    <row r="7" spans="3:9" x14ac:dyDescent="0.25">
      <c r="C7" s="61" t="s">
        <v>1</v>
      </c>
      <c r="D7" s="62">
        <v>4</v>
      </c>
      <c r="E7" s="62">
        <v>2</v>
      </c>
      <c r="F7" s="62">
        <v>1</v>
      </c>
      <c r="G7" s="62">
        <v>1</v>
      </c>
      <c r="H7" s="62">
        <v>0</v>
      </c>
      <c r="I7" s="62">
        <v>0</v>
      </c>
    </row>
    <row r="8" spans="3:9" x14ac:dyDescent="0.25">
      <c r="C8" s="65" t="s">
        <v>2</v>
      </c>
      <c r="D8" s="66">
        <v>1</v>
      </c>
      <c r="E8" s="66">
        <v>1</v>
      </c>
      <c r="F8" s="66">
        <v>0</v>
      </c>
      <c r="G8" s="66">
        <v>0</v>
      </c>
      <c r="H8" s="66">
        <v>0</v>
      </c>
      <c r="I8" s="66">
        <v>0</v>
      </c>
    </row>
    <row r="9" spans="3:9" x14ac:dyDescent="0.25">
      <c r="C9" s="61" t="s">
        <v>3</v>
      </c>
      <c r="D9" s="62">
        <v>9</v>
      </c>
      <c r="E9" s="62">
        <v>1</v>
      </c>
      <c r="F9" s="62">
        <v>8</v>
      </c>
      <c r="G9" s="62">
        <v>0</v>
      </c>
      <c r="H9" s="62">
        <v>0</v>
      </c>
      <c r="I9" s="62">
        <v>0</v>
      </c>
    </row>
    <row r="10" spans="3:9" x14ac:dyDescent="0.25">
      <c r="C10" s="65" t="s">
        <v>4</v>
      </c>
      <c r="D10" s="66">
        <v>4</v>
      </c>
      <c r="E10" s="66">
        <v>2</v>
      </c>
      <c r="F10" s="66">
        <v>1</v>
      </c>
      <c r="G10" s="66">
        <v>0</v>
      </c>
      <c r="H10" s="66">
        <v>0</v>
      </c>
      <c r="I10" s="66">
        <v>1</v>
      </c>
    </row>
    <row r="11" spans="3:9" x14ac:dyDescent="0.25">
      <c r="C11" s="61" t="s">
        <v>5</v>
      </c>
      <c r="D11" s="62">
        <v>1</v>
      </c>
      <c r="E11" s="62">
        <v>0</v>
      </c>
      <c r="F11" s="62">
        <v>0</v>
      </c>
      <c r="G11" s="62">
        <v>0</v>
      </c>
      <c r="H11" s="62">
        <v>0</v>
      </c>
      <c r="I11" s="62">
        <v>1</v>
      </c>
    </row>
    <row r="12" spans="3:9" x14ac:dyDescent="0.25">
      <c r="C12" s="65" t="s">
        <v>36</v>
      </c>
      <c r="D12" s="66">
        <v>1</v>
      </c>
      <c r="E12" s="66">
        <v>0</v>
      </c>
      <c r="F12" s="66">
        <v>1</v>
      </c>
      <c r="G12" s="66">
        <v>0</v>
      </c>
      <c r="H12" s="66">
        <v>0</v>
      </c>
      <c r="I12" s="66">
        <v>0</v>
      </c>
    </row>
    <row r="13" spans="3:9" x14ac:dyDescent="0.25">
      <c r="C13" s="61" t="s">
        <v>19</v>
      </c>
      <c r="D13" s="62">
        <v>33</v>
      </c>
      <c r="E13" s="62">
        <v>8</v>
      </c>
      <c r="F13" s="62">
        <v>7</v>
      </c>
      <c r="G13" s="62">
        <v>1</v>
      </c>
      <c r="H13" s="62">
        <v>6</v>
      </c>
      <c r="I13" s="62">
        <v>11</v>
      </c>
    </row>
    <row r="14" spans="3:9" x14ac:dyDescent="0.25">
      <c r="C14" s="65" t="s">
        <v>20</v>
      </c>
      <c r="D14" s="66">
        <v>23</v>
      </c>
      <c r="E14" s="66">
        <v>9</v>
      </c>
      <c r="F14" s="66">
        <v>3</v>
      </c>
      <c r="G14" s="66">
        <v>1</v>
      </c>
      <c r="H14" s="66">
        <v>0</v>
      </c>
      <c r="I14" s="66">
        <v>10</v>
      </c>
    </row>
    <row r="15" spans="3:9" x14ac:dyDescent="0.25">
      <c r="C15" s="61" t="s">
        <v>21</v>
      </c>
      <c r="D15" s="62">
        <v>113</v>
      </c>
      <c r="E15" s="62">
        <v>34</v>
      </c>
      <c r="F15" s="62">
        <v>1</v>
      </c>
      <c r="G15" s="62">
        <v>3</v>
      </c>
      <c r="H15" s="62">
        <v>0</v>
      </c>
      <c r="I15" s="62">
        <v>75</v>
      </c>
    </row>
    <row r="16" spans="3:9" x14ac:dyDescent="0.25">
      <c r="C16" s="65" t="s">
        <v>22</v>
      </c>
      <c r="D16" s="66">
        <v>28</v>
      </c>
      <c r="E16" s="66">
        <v>9</v>
      </c>
      <c r="F16" s="66">
        <v>3</v>
      </c>
      <c r="G16" s="66">
        <v>1</v>
      </c>
      <c r="H16" s="66">
        <v>1</v>
      </c>
      <c r="I16" s="66">
        <v>14</v>
      </c>
    </row>
    <row r="17" spans="3:9" x14ac:dyDescent="0.25">
      <c r="C17" s="61" t="s">
        <v>6</v>
      </c>
      <c r="D17" s="62">
        <v>24</v>
      </c>
      <c r="E17" s="62">
        <v>11</v>
      </c>
      <c r="F17" s="62">
        <v>5</v>
      </c>
      <c r="G17" s="62">
        <v>6</v>
      </c>
      <c r="H17" s="62">
        <v>0</v>
      </c>
      <c r="I17" s="62">
        <v>2</v>
      </c>
    </row>
    <row r="18" spans="3:9" x14ac:dyDescent="0.25">
      <c r="C18" s="65" t="s">
        <v>7</v>
      </c>
      <c r="D18" s="66">
        <v>52</v>
      </c>
      <c r="E18" s="66">
        <v>15</v>
      </c>
      <c r="F18" s="66">
        <v>17</v>
      </c>
      <c r="G18" s="66">
        <v>1</v>
      </c>
      <c r="H18" s="66">
        <v>1</v>
      </c>
      <c r="I18" s="66">
        <v>18</v>
      </c>
    </row>
    <row r="19" spans="3:9" x14ac:dyDescent="0.25">
      <c r="C19" s="61" t="s">
        <v>8</v>
      </c>
      <c r="D19" s="62">
        <v>12</v>
      </c>
      <c r="E19" s="62">
        <v>3</v>
      </c>
      <c r="F19" s="62">
        <v>1</v>
      </c>
      <c r="G19" s="62">
        <v>3</v>
      </c>
      <c r="H19" s="62">
        <v>0</v>
      </c>
      <c r="I19" s="62">
        <v>5</v>
      </c>
    </row>
    <row r="20" spans="3:9" x14ac:dyDescent="0.25">
      <c r="C20" s="65" t="s">
        <v>9</v>
      </c>
      <c r="D20" s="66">
        <v>59</v>
      </c>
      <c r="E20" s="66">
        <v>5</v>
      </c>
      <c r="F20" s="66">
        <v>2</v>
      </c>
      <c r="G20" s="66">
        <v>4</v>
      </c>
      <c r="H20" s="66">
        <v>7</v>
      </c>
      <c r="I20" s="66">
        <v>41</v>
      </c>
    </row>
    <row r="21" spans="3:9" x14ac:dyDescent="0.25">
      <c r="C21" s="61" t="s">
        <v>10</v>
      </c>
      <c r="D21" s="62">
        <v>33</v>
      </c>
      <c r="E21" s="62">
        <v>6</v>
      </c>
      <c r="F21" s="62">
        <v>8</v>
      </c>
      <c r="G21" s="62">
        <v>6</v>
      </c>
      <c r="H21" s="62">
        <v>0</v>
      </c>
      <c r="I21" s="62">
        <v>13</v>
      </c>
    </row>
    <row r="22" spans="3:9" x14ac:dyDescent="0.25">
      <c r="C22" s="65" t="s">
        <v>23</v>
      </c>
      <c r="D22" s="66">
        <v>68</v>
      </c>
      <c r="E22" s="66">
        <v>21</v>
      </c>
      <c r="F22" s="66">
        <v>15</v>
      </c>
      <c r="G22" s="66">
        <v>8</v>
      </c>
      <c r="H22" s="66">
        <v>0</v>
      </c>
      <c r="I22" s="66">
        <v>24</v>
      </c>
    </row>
    <row r="23" spans="3:9" x14ac:dyDescent="0.25">
      <c r="C23" s="61" t="s">
        <v>11</v>
      </c>
      <c r="D23" s="62">
        <v>119</v>
      </c>
      <c r="E23" s="62">
        <v>28</v>
      </c>
      <c r="F23" s="62">
        <v>33</v>
      </c>
      <c r="G23" s="62">
        <v>2</v>
      </c>
      <c r="H23" s="62">
        <v>14</v>
      </c>
      <c r="I23" s="62">
        <v>42</v>
      </c>
    </row>
    <row r="24" spans="3:9" x14ac:dyDescent="0.25">
      <c r="C24" s="65" t="s">
        <v>24</v>
      </c>
      <c r="D24" s="66">
        <v>69</v>
      </c>
      <c r="E24" s="66">
        <v>19</v>
      </c>
      <c r="F24" s="66">
        <v>18</v>
      </c>
      <c r="G24" s="66">
        <v>7</v>
      </c>
      <c r="H24" s="66">
        <v>2</v>
      </c>
      <c r="I24" s="66">
        <v>23</v>
      </c>
    </row>
    <row r="25" spans="3:9" x14ac:dyDescent="0.25">
      <c r="C25" s="61" t="s">
        <v>117</v>
      </c>
      <c r="D25" s="62">
        <v>0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</row>
    <row r="26" spans="3:9" ht="15.75" thickBot="1" x14ac:dyDescent="0.3">
      <c r="C26" s="72" t="s">
        <v>29</v>
      </c>
      <c r="D26" s="73">
        <v>653</v>
      </c>
      <c r="E26" s="73">
        <v>174</v>
      </c>
      <c r="F26" s="73">
        <v>124</v>
      </c>
      <c r="G26" s="73">
        <v>44</v>
      </c>
      <c r="H26" s="73">
        <v>31</v>
      </c>
      <c r="I26" s="73">
        <v>280</v>
      </c>
    </row>
  </sheetData>
  <mergeCells count="7">
    <mergeCell ref="C2:I2"/>
    <mergeCell ref="C5:C6"/>
    <mergeCell ref="D5:D6"/>
    <mergeCell ref="E5:E6"/>
    <mergeCell ref="F5:F6"/>
    <mergeCell ref="H5:H6"/>
    <mergeCell ref="I5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4"/>
  <sheetViews>
    <sheetView workbookViewId="0">
      <selection activeCell="A5" sqref="A5:XFD30"/>
    </sheetView>
  </sheetViews>
  <sheetFormatPr baseColWidth="10" defaultRowHeight="15" x14ac:dyDescent="0.25"/>
  <cols>
    <col min="3" max="3" width="30.42578125" customWidth="1"/>
    <col min="4" max="4" width="33.85546875" customWidth="1"/>
    <col min="5" max="5" width="23" customWidth="1"/>
    <col min="6" max="6" width="19.7109375" customWidth="1"/>
    <col min="7" max="7" width="32.42578125" customWidth="1"/>
    <col min="8" max="8" width="22" customWidth="1"/>
    <col min="9" max="9" width="21" customWidth="1"/>
  </cols>
  <sheetData>
    <row r="3" spans="3:10" x14ac:dyDescent="0.25">
      <c r="D3" s="101" t="s">
        <v>150</v>
      </c>
      <c r="E3" s="98"/>
      <c r="F3" s="98"/>
      <c r="G3" s="98"/>
    </row>
    <row r="5" spans="3:10" ht="90" hidden="1" x14ac:dyDescent="0.25">
      <c r="D5" s="4" t="s">
        <v>30</v>
      </c>
      <c r="E5" s="4" t="s">
        <v>121</v>
      </c>
      <c r="F5" s="4" t="s">
        <v>31</v>
      </c>
      <c r="G5" s="4" t="s">
        <v>32</v>
      </c>
      <c r="H5" s="4" t="s">
        <v>33</v>
      </c>
      <c r="I5" s="7" t="s">
        <v>34</v>
      </c>
      <c r="J5" s="4" t="s">
        <v>35</v>
      </c>
    </row>
    <row r="6" spans="3:10" hidden="1" x14ac:dyDescent="0.25">
      <c r="C6" s="5" t="s">
        <v>1</v>
      </c>
      <c r="D6" s="3">
        <v>0.26</v>
      </c>
      <c r="E6" s="3">
        <v>0.32</v>
      </c>
      <c r="F6" s="3">
        <v>0.63</v>
      </c>
      <c r="G6" s="3">
        <v>0.74</v>
      </c>
      <c r="H6" s="3">
        <v>0.16</v>
      </c>
      <c r="I6" s="8">
        <v>0.26</v>
      </c>
      <c r="J6" s="10">
        <v>0.21</v>
      </c>
    </row>
    <row r="7" spans="3:10" hidden="1" x14ac:dyDescent="0.25">
      <c r="C7" s="5" t="s">
        <v>2</v>
      </c>
      <c r="D7" s="3">
        <v>0.31</v>
      </c>
      <c r="E7" s="3">
        <v>0.31</v>
      </c>
      <c r="F7" s="3">
        <v>0.63</v>
      </c>
      <c r="G7" s="3">
        <v>0.44</v>
      </c>
      <c r="H7" s="3">
        <v>0.13</v>
      </c>
      <c r="I7" s="8">
        <v>0.13</v>
      </c>
      <c r="J7" s="10">
        <v>0.25</v>
      </c>
    </row>
    <row r="8" spans="3:10" hidden="1" x14ac:dyDescent="0.25">
      <c r="C8" s="5" t="s">
        <v>3</v>
      </c>
      <c r="D8" s="3">
        <v>0.45</v>
      </c>
      <c r="E8" s="3">
        <v>0.28000000000000003</v>
      </c>
      <c r="F8" s="3">
        <v>0.31</v>
      </c>
      <c r="G8" s="3">
        <v>0.59</v>
      </c>
      <c r="H8" s="3">
        <v>0.34</v>
      </c>
      <c r="I8" s="8">
        <v>0.1</v>
      </c>
      <c r="J8" s="10">
        <v>0.21</v>
      </c>
    </row>
    <row r="9" spans="3:10" hidden="1" x14ac:dyDescent="0.25">
      <c r="C9" s="5" t="s">
        <v>4</v>
      </c>
      <c r="D9" s="3">
        <v>0.25</v>
      </c>
      <c r="E9" s="3">
        <v>0.3</v>
      </c>
      <c r="F9" s="3">
        <v>0.4</v>
      </c>
      <c r="G9" s="3">
        <v>0.15</v>
      </c>
      <c r="H9" s="3">
        <v>0.25</v>
      </c>
      <c r="I9" s="8">
        <v>0.06</v>
      </c>
      <c r="J9" s="10">
        <v>0.26</v>
      </c>
    </row>
    <row r="10" spans="3:10" hidden="1" x14ac:dyDescent="0.25">
      <c r="C10" s="5" t="s">
        <v>5</v>
      </c>
      <c r="D10" s="3">
        <v>0.26</v>
      </c>
      <c r="E10" s="3">
        <v>0.68</v>
      </c>
      <c r="F10" s="3">
        <v>0.26</v>
      </c>
      <c r="G10" s="3">
        <v>0.11</v>
      </c>
      <c r="H10" s="3">
        <v>0.11</v>
      </c>
      <c r="I10" s="8">
        <v>0.11</v>
      </c>
      <c r="J10" s="10">
        <v>0.11</v>
      </c>
    </row>
    <row r="11" spans="3:10" hidden="1" x14ac:dyDescent="0.25">
      <c r="C11" s="5" t="s">
        <v>19</v>
      </c>
      <c r="D11" s="3">
        <v>0.24</v>
      </c>
      <c r="E11" s="3">
        <v>0.4</v>
      </c>
      <c r="F11" s="3">
        <v>0.28000000000000003</v>
      </c>
      <c r="G11" s="3">
        <v>0.28999999999999998</v>
      </c>
      <c r="H11" s="3">
        <v>0.22</v>
      </c>
      <c r="I11" s="8">
        <v>0.22</v>
      </c>
      <c r="J11" s="10">
        <v>0.13</v>
      </c>
    </row>
    <row r="12" spans="3:10" hidden="1" x14ac:dyDescent="0.25">
      <c r="C12" s="5" t="s">
        <v>20</v>
      </c>
      <c r="D12" s="3">
        <v>0.35</v>
      </c>
      <c r="E12" s="3">
        <v>0.32</v>
      </c>
      <c r="F12" s="3">
        <v>0.38</v>
      </c>
      <c r="G12" s="3">
        <v>0.28000000000000003</v>
      </c>
      <c r="H12" s="3">
        <v>0.21</v>
      </c>
      <c r="I12" s="8">
        <v>0.24</v>
      </c>
      <c r="J12" s="10">
        <v>0.24</v>
      </c>
    </row>
    <row r="13" spans="3:10" hidden="1" x14ac:dyDescent="0.25">
      <c r="C13" s="5" t="s">
        <v>21</v>
      </c>
      <c r="D13" s="3">
        <v>0.34</v>
      </c>
      <c r="E13" s="3">
        <v>0.33</v>
      </c>
      <c r="F13" s="3">
        <v>0.52</v>
      </c>
      <c r="G13" s="3">
        <v>0.22</v>
      </c>
      <c r="H13" s="3">
        <v>0.24</v>
      </c>
      <c r="I13" s="8">
        <v>0.21</v>
      </c>
      <c r="J13" s="10">
        <v>0.18</v>
      </c>
    </row>
    <row r="14" spans="3:10" hidden="1" x14ac:dyDescent="0.25">
      <c r="C14" s="5" t="s">
        <v>22</v>
      </c>
      <c r="D14" s="3">
        <v>0.22</v>
      </c>
      <c r="E14" s="3">
        <v>0.23</v>
      </c>
      <c r="F14" s="3">
        <v>0.32</v>
      </c>
      <c r="G14" s="3">
        <v>0.22</v>
      </c>
      <c r="H14" s="3">
        <v>0.3</v>
      </c>
      <c r="I14" s="8">
        <v>0.19</v>
      </c>
      <c r="J14" s="10">
        <v>0.39</v>
      </c>
    </row>
    <row r="15" spans="3:10" hidden="1" x14ac:dyDescent="0.25">
      <c r="C15" s="5" t="s">
        <v>6</v>
      </c>
      <c r="D15" s="3">
        <v>0.47</v>
      </c>
      <c r="E15" s="3">
        <v>0.44</v>
      </c>
      <c r="F15" s="3">
        <v>0.51</v>
      </c>
      <c r="G15" s="3">
        <v>0.38</v>
      </c>
      <c r="H15" s="3">
        <v>0.26</v>
      </c>
      <c r="I15" s="8">
        <v>0.24</v>
      </c>
      <c r="J15" s="10">
        <v>0.2</v>
      </c>
    </row>
    <row r="16" spans="3:10" hidden="1" x14ac:dyDescent="0.25">
      <c r="C16" s="5" t="s">
        <v>7</v>
      </c>
      <c r="D16" s="3">
        <v>0.28000000000000003</v>
      </c>
      <c r="E16" s="3">
        <v>0.32</v>
      </c>
      <c r="F16" s="3">
        <v>0.3</v>
      </c>
      <c r="G16" s="3">
        <v>0.23</v>
      </c>
      <c r="H16" s="3">
        <v>0.21</v>
      </c>
      <c r="I16" s="8">
        <v>0.17</v>
      </c>
      <c r="J16" s="10">
        <v>0.17</v>
      </c>
    </row>
    <row r="17" spans="3:11" hidden="1" x14ac:dyDescent="0.25">
      <c r="C17" s="5" t="s">
        <v>8</v>
      </c>
      <c r="D17" s="3">
        <v>0.23</v>
      </c>
      <c r="E17" s="3">
        <v>0.26</v>
      </c>
      <c r="F17" s="3">
        <v>0.32</v>
      </c>
      <c r="G17" s="3">
        <v>0.28000000000000003</v>
      </c>
      <c r="H17" s="3">
        <v>0.14000000000000001</v>
      </c>
      <c r="I17" s="8">
        <v>0.3</v>
      </c>
      <c r="J17" s="10">
        <v>0.21</v>
      </c>
    </row>
    <row r="18" spans="3:11" hidden="1" x14ac:dyDescent="0.25">
      <c r="C18" s="5" t="s">
        <v>9</v>
      </c>
      <c r="D18" s="3">
        <v>0.31</v>
      </c>
      <c r="E18" s="3">
        <v>0.28000000000000003</v>
      </c>
      <c r="F18" s="3">
        <v>0.48</v>
      </c>
      <c r="G18" s="3">
        <v>0.28000000000000003</v>
      </c>
      <c r="H18" s="3">
        <v>0.21</v>
      </c>
      <c r="I18" s="8">
        <v>0.17</v>
      </c>
      <c r="J18" s="10">
        <v>0.23</v>
      </c>
    </row>
    <row r="19" spans="3:11" hidden="1" x14ac:dyDescent="0.25">
      <c r="C19" s="5" t="s">
        <v>10</v>
      </c>
      <c r="D19" s="3">
        <v>0.24</v>
      </c>
      <c r="E19" s="3">
        <v>0.19</v>
      </c>
      <c r="F19" s="3">
        <v>0.36</v>
      </c>
      <c r="G19" s="3">
        <v>0.34</v>
      </c>
      <c r="H19" s="3">
        <v>0.21</v>
      </c>
      <c r="I19" s="8">
        <v>0.18</v>
      </c>
      <c r="J19" s="10">
        <v>0.11</v>
      </c>
    </row>
    <row r="20" spans="3:11" hidden="1" x14ac:dyDescent="0.25">
      <c r="C20" s="5" t="s">
        <v>23</v>
      </c>
      <c r="D20" s="3">
        <v>0.35</v>
      </c>
      <c r="E20" s="3">
        <v>0.32</v>
      </c>
      <c r="F20" s="3">
        <v>0.44</v>
      </c>
      <c r="G20" s="3">
        <v>0.33</v>
      </c>
      <c r="H20" s="3">
        <v>0.2</v>
      </c>
      <c r="I20" s="8">
        <v>0.28000000000000003</v>
      </c>
      <c r="J20" s="10">
        <v>0.18</v>
      </c>
    </row>
    <row r="21" spans="3:11" hidden="1" x14ac:dyDescent="0.25">
      <c r="C21" s="5" t="s">
        <v>11</v>
      </c>
      <c r="D21" s="3">
        <v>0.28000000000000003</v>
      </c>
      <c r="E21" s="3">
        <v>0.24</v>
      </c>
      <c r="F21" s="3">
        <v>0.35</v>
      </c>
      <c r="G21" s="3">
        <v>0.28999999999999998</v>
      </c>
      <c r="H21" s="3">
        <v>0.2</v>
      </c>
      <c r="I21" s="8">
        <v>0.2</v>
      </c>
      <c r="J21" s="10">
        <v>0.22</v>
      </c>
    </row>
    <row r="22" spans="3:11" hidden="1" x14ac:dyDescent="0.25">
      <c r="C22" s="5" t="s">
        <v>24</v>
      </c>
      <c r="D22" s="3">
        <v>0.31</v>
      </c>
      <c r="E22" s="3">
        <v>0.33</v>
      </c>
      <c r="F22" s="3">
        <v>0.36</v>
      </c>
      <c r="G22" s="3">
        <v>0.38</v>
      </c>
      <c r="H22" s="3">
        <v>0.24</v>
      </c>
      <c r="I22" s="8">
        <v>0.21</v>
      </c>
      <c r="J22" s="10">
        <v>0.22</v>
      </c>
    </row>
    <row r="23" spans="3:11" hidden="1" x14ac:dyDescent="0.25">
      <c r="C23" s="5" t="s">
        <v>12</v>
      </c>
      <c r="D23" s="3">
        <v>0.43</v>
      </c>
      <c r="E23" s="6">
        <v>0.71</v>
      </c>
      <c r="F23" s="6">
        <v>0.28999999999999998</v>
      </c>
      <c r="G23" s="6">
        <v>0.56999999999999995</v>
      </c>
      <c r="H23" s="6">
        <v>0.56999999999999995</v>
      </c>
      <c r="I23" s="9">
        <v>0.56999999999999995</v>
      </c>
      <c r="J23" s="10">
        <v>0.56999999999999995</v>
      </c>
    </row>
    <row r="24" spans="3:11" hidden="1" x14ac:dyDescent="0.25">
      <c r="C24" s="5" t="s">
        <v>13</v>
      </c>
      <c r="D24" s="11">
        <f>D25/$K24</f>
        <v>0.2937041564792176</v>
      </c>
      <c r="E24" s="11">
        <f t="shared" ref="E24:J24" si="0">E25/$K24</f>
        <v>0.2988997555012225</v>
      </c>
      <c r="F24" s="11">
        <f t="shared" si="0"/>
        <v>0.37591687041564792</v>
      </c>
      <c r="G24" s="11">
        <f t="shared" si="0"/>
        <v>0.2988997555012225</v>
      </c>
      <c r="H24" s="11">
        <f t="shared" si="0"/>
        <v>0.21790953545232275</v>
      </c>
      <c r="I24" s="11">
        <f t="shared" si="0"/>
        <v>0.20874083129584353</v>
      </c>
      <c r="J24" s="11">
        <f t="shared" si="0"/>
        <v>0.19712713936430318</v>
      </c>
      <c r="K24">
        <v>3272</v>
      </c>
    </row>
    <row r="25" spans="3:11" hidden="1" x14ac:dyDescent="0.25">
      <c r="D25">
        <v>961</v>
      </c>
      <c r="E25">
        <v>978</v>
      </c>
      <c r="F25">
        <v>1230</v>
      </c>
      <c r="G25">
        <v>978</v>
      </c>
      <c r="H25">
        <v>713</v>
      </c>
      <c r="I25">
        <v>683</v>
      </c>
      <c r="J25">
        <v>645</v>
      </c>
    </row>
    <row r="26" spans="3:11" hidden="1" x14ac:dyDescent="0.25"/>
    <row r="27" spans="3:11" ht="90" hidden="1" x14ac:dyDescent="0.25">
      <c r="D27" s="4" t="s">
        <v>63</v>
      </c>
      <c r="E27" s="4" t="s">
        <v>122</v>
      </c>
      <c r="F27" s="4" t="s">
        <v>82</v>
      </c>
      <c r="G27" s="4" t="s">
        <v>83</v>
      </c>
      <c r="H27" s="4" t="s">
        <v>64</v>
      </c>
      <c r="I27" s="7" t="s">
        <v>65</v>
      </c>
      <c r="J27" s="4" t="s">
        <v>35</v>
      </c>
    </row>
    <row r="28" spans="3:11" hidden="1" x14ac:dyDescent="0.25">
      <c r="D28" s="41">
        <v>961</v>
      </c>
      <c r="E28" s="40">
        <v>978</v>
      </c>
      <c r="F28" s="40">
        <v>1230</v>
      </c>
      <c r="G28" s="40">
        <v>978</v>
      </c>
      <c r="H28" s="40">
        <v>713</v>
      </c>
      <c r="I28" s="40">
        <v>683</v>
      </c>
      <c r="J28" s="42">
        <v>645</v>
      </c>
    </row>
    <row r="29" spans="3:11" hidden="1" x14ac:dyDescent="0.25">
      <c r="D29" s="11">
        <v>0.2937041564792176</v>
      </c>
      <c r="E29" s="11">
        <v>0.2988997555012225</v>
      </c>
      <c r="F29" s="11">
        <v>0.37591687041564792</v>
      </c>
      <c r="G29" s="11">
        <v>0.2988997555012225</v>
      </c>
      <c r="H29" s="11">
        <v>0.21790953545232275</v>
      </c>
      <c r="I29" s="11">
        <v>0.20874083129584353</v>
      </c>
      <c r="J29" s="11">
        <v>0.19712713936430318</v>
      </c>
    </row>
    <row r="30" spans="3:11" hidden="1" x14ac:dyDescent="0.25"/>
    <row r="32" spans="3:11" ht="45" x14ac:dyDescent="0.25">
      <c r="D32" s="4" t="s">
        <v>82</v>
      </c>
      <c r="E32" s="4" t="s">
        <v>83</v>
      </c>
      <c r="F32" s="4" t="s">
        <v>122</v>
      </c>
      <c r="G32" s="4" t="s">
        <v>63</v>
      </c>
      <c r="H32" s="4" t="s">
        <v>64</v>
      </c>
      <c r="I32" s="7" t="s">
        <v>65</v>
      </c>
      <c r="J32" s="4" t="s">
        <v>35</v>
      </c>
    </row>
    <row r="33" spans="4:10" x14ac:dyDescent="0.25">
      <c r="D33" s="40">
        <v>1230</v>
      </c>
      <c r="E33" s="40">
        <v>978</v>
      </c>
      <c r="F33" s="40">
        <v>978</v>
      </c>
      <c r="G33" s="41">
        <v>961</v>
      </c>
      <c r="H33" s="40">
        <v>713</v>
      </c>
      <c r="I33" s="40">
        <v>683</v>
      </c>
      <c r="J33" s="42">
        <v>645</v>
      </c>
    </row>
    <row r="34" spans="4:10" x14ac:dyDescent="0.25">
      <c r="D34" s="11">
        <v>0.37591687041564792</v>
      </c>
      <c r="E34" s="11">
        <v>0.2988997555012225</v>
      </c>
      <c r="F34" s="11">
        <v>0.2988997555012225</v>
      </c>
      <c r="G34" s="11">
        <v>0.2937041564792176</v>
      </c>
      <c r="H34" s="11">
        <v>0.21790953545232275</v>
      </c>
      <c r="I34" s="11">
        <v>0.20874083129584353</v>
      </c>
      <c r="J34" s="11">
        <v>0.19712713936430318</v>
      </c>
    </row>
    <row r="92" spans="2:11" x14ac:dyDescent="0.25">
      <c r="D92" s="39"/>
      <c r="E92" s="14"/>
    </row>
    <row r="93" spans="2:11" x14ac:dyDescent="0.25">
      <c r="D93" s="39"/>
      <c r="E93" s="14"/>
    </row>
    <row r="94" spans="2:11" x14ac:dyDescent="0.25">
      <c r="B94" s="14"/>
      <c r="C94" s="13"/>
      <c r="D94" s="16"/>
      <c r="E94" s="15"/>
      <c r="F94" s="15"/>
      <c r="G94" s="16"/>
      <c r="H94" s="16"/>
      <c r="I94" s="16"/>
      <c r="J94" s="16"/>
      <c r="K94" s="14"/>
    </row>
  </sheetData>
  <mergeCells count="1">
    <mergeCell ref="D3:G3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25"/>
  <sheetViews>
    <sheetView topLeftCell="B14" workbookViewId="0">
      <selection activeCell="M5" sqref="M5"/>
    </sheetView>
  </sheetViews>
  <sheetFormatPr baseColWidth="10" defaultRowHeight="15" x14ac:dyDescent="0.25"/>
  <cols>
    <col min="3" max="3" width="30.42578125" customWidth="1"/>
    <col min="6" max="6" width="11.42578125" customWidth="1"/>
  </cols>
  <sheetData>
    <row r="3" spans="3:10" x14ac:dyDescent="0.25">
      <c r="C3" s="101" t="s">
        <v>120</v>
      </c>
      <c r="D3" s="98"/>
      <c r="E3" s="98"/>
      <c r="F3" s="98"/>
      <c r="G3" s="98"/>
      <c r="H3" s="98"/>
      <c r="I3" s="98"/>
      <c r="J3" s="98"/>
    </row>
    <row r="5" spans="3:10" ht="135" x14ac:dyDescent="0.25">
      <c r="D5" s="4" t="s">
        <v>30</v>
      </c>
      <c r="E5" s="4" t="s">
        <v>151</v>
      </c>
      <c r="F5" s="4" t="s">
        <v>31</v>
      </c>
      <c r="G5" s="4" t="s">
        <v>32</v>
      </c>
      <c r="H5" s="4" t="s">
        <v>33</v>
      </c>
      <c r="I5" s="7" t="s">
        <v>34</v>
      </c>
      <c r="J5" s="4" t="s">
        <v>35</v>
      </c>
    </row>
    <row r="6" spans="3:10" x14ac:dyDescent="0.25">
      <c r="C6" s="5" t="s">
        <v>1</v>
      </c>
      <c r="D6" s="3">
        <v>0.26</v>
      </c>
      <c r="E6" s="3">
        <v>0.32</v>
      </c>
      <c r="F6" s="92">
        <v>0.63</v>
      </c>
      <c r="G6" s="92">
        <v>0.74</v>
      </c>
      <c r="H6" s="3">
        <v>0.16</v>
      </c>
      <c r="I6" s="8">
        <v>0.26</v>
      </c>
      <c r="J6" s="10">
        <v>0.21</v>
      </c>
    </row>
    <row r="7" spans="3:10" x14ac:dyDescent="0.25">
      <c r="C7" s="5" t="s">
        <v>2</v>
      </c>
      <c r="D7" s="3">
        <v>0.31</v>
      </c>
      <c r="E7" s="3">
        <v>0.31</v>
      </c>
      <c r="F7" s="92">
        <v>0.63</v>
      </c>
      <c r="G7" s="93">
        <v>0.44</v>
      </c>
      <c r="H7" s="3">
        <v>0.13</v>
      </c>
      <c r="I7" s="8">
        <v>0.13</v>
      </c>
      <c r="J7" s="90">
        <v>0.25</v>
      </c>
    </row>
    <row r="8" spans="3:10" x14ac:dyDescent="0.25">
      <c r="C8" s="5" t="s">
        <v>3</v>
      </c>
      <c r="D8" s="92">
        <v>0.45</v>
      </c>
      <c r="E8" s="3">
        <v>0.28000000000000003</v>
      </c>
      <c r="F8" s="3">
        <v>0.31</v>
      </c>
      <c r="G8" s="92">
        <v>0.59</v>
      </c>
      <c r="H8" s="90">
        <v>0.34</v>
      </c>
      <c r="I8" s="8">
        <v>0.1</v>
      </c>
      <c r="J8" s="10">
        <v>0.21</v>
      </c>
    </row>
    <row r="9" spans="3:10" x14ac:dyDescent="0.25">
      <c r="C9" s="5" t="s">
        <v>4</v>
      </c>
      <c r="D9" s="3">
        <v>0.25</v>
      </c>
      <c r="E9" s="3">
        <v>0.3</v>
      </c>
      <c r="F9" s="93">
        <v>0.4</v>
      </c>
      <c r="G9" s="3">
        <v>0.15</v>
      </c>
      <c r="H9" s="3">
        <v>0.25</v>
      </c>
      <c r="I9" s="8">
        <v>0.06</v>
      </c>
      <c r="J9" s="10">
        <v>0.26</v>
      </c>
    </row>
    <row r="10" spans="3:10" x14ac:dyDescent="0.25">
      <c r="C10" s="5" t="s">
        <v>5</v>
      </c>
      <c r="D10" s="3">
        <v>0.26</v>
      </c>
      <c r="E10" s="92">
        <v>0.68</v>
      </c>
      <c r="F10" s="3">
        <v>0.26</v>
      </c>
      <c r="G10" s="3">
        <v>0.11</v>
      </c>
      <c r="H10" s="3">
        <v>0.11</v>
      </c>
      <c r="I10" s="8">
        <v>0.11</v>
      </c>
      <c r="J10" s="10">
        <v>0.11</v>
      </c>
    </row>
    <row r="11" spans="3:10" x14ac:dyDescent="0.25">
      <c r="C11" s="5" t="s">
        <v>19</v>
      </c>
      <c r="D11" s="3">
        <v>0.24</v>
      </c>
      <c r="E11" s="93">
        <v>0.4</v>
      </c>
      <c r="F11" s="3">
        <v>0.28000000000000003</v>
      </c>
      <c r="G11" s="3">
        <v>0.28999999999999998</v>
      </c>
      <c r="H11" s="3">
        <v>0.22</v>
      </c>
      <c r="I11" s="8">
        <v>0.22</v>
      </c>
      <c r="J11" s="10">
        <v>0.13</v>
      </c>
    </row>
    <row r="12" spans="3:10" x14ac:dyDescent="0.25">
      <c r="C12" s="5" t="s">
        <v>20</v>
      </c>
      <c r="D12" s="3">
        <v>0.35</v>
      </c>
      <c r="E12" s="3">
        <v>0.32</v>
      </c>
      <c r="F12" s="90">
        <v>0.38</v>
      </c>
      <c r="G12" s="3">
        <v>0.28000000000000003</v>
      </c>
      <c r="H12" s="3">
        <v>0.21</v>
      </c>
      <c r="I12" s="8">
        <v>0.24</v>
      </c>
      <c r="J12" s="10">
        <v>0.24</v>
      </c>
    </row>
    <row r="13" spans="3:10" x14ac:dyDescent="0.25">
      <c r="C13" s="5" t="s">
        <v>21</v>
      </c>
      <c r="D13" s="3">
        <v>0.34</v>
      </c>
      <c r="E13" s="3">
        <v>0.33</v>
      </c>
      <c r="F13" s="92">
        <v>0.52</v>
      </c>
      <c r="G13" s="3">
        <v>0.22</v>
      </c>
      <c r="H13" s="3">
        <v>0.24</v>
      </c>
      <c r="I13" s="8">
        <v>0.21</v>
      </c>
      <c r="J13" s="10">
        <v>0.18</v>
      </c>
    </row>
    <row r="14" spans="3:10" x14ac:dyDescent="0.25">
      <c r="C14" s="5" t="s">
        <v>22</v>
      </c>
      <c r="D14" s="3">
        <v>0.22</v>
      </c>
      <c r="E14" s="3">
        <v>0.23</v>
      </c>
      <c r="F14" s="3">
        <v>0.32</v>
      </c>
      <c r="G14" s="3">
        <v>0.22</v>
      </c>
      <c r="H14" s="90">
        <v>0.3</v>
      </c>
      <c r="I14" s="8">
        <v>0.19</v>
      </c>
      <c r="J14" s="90">
        <v>0.39</v>
      </c>
    </row>
    <row r="15" spans="3:10" x14ac:dyDescent="0.25">
      <c r="C15" s="5" t="s">
        <v>6</v>
      </c>
      <c r="D15" s="92">
        <v>0.47</v>
      </c>
      <c r="E15" s="92">
        <v>0.44</v>
      </c>
      <c r="F15" s="92">
        <v>0.51</v>
      </c>
      <c r="G15" s="3">
        <v>0.38</v>
      </c>
      <c r="H15" s="90">
        <v>0.26</v>
      </c>
      <c r="I15" s="8">
        <v>0.24</v>
      </c>
      <c r="J15" s="10">
        <v>0.2</v>
      </c>
    </row>
    <row r="16" spans="3:10" x14ac:dyDescent="0.25">
      <c r="C16" s="5" t="s">
        <v>7</v>
      </c>
      <c r="D16" s="3">
        <v>0.28000000000000003</v>
      </c>
      <c r="E16" s="3">
        <v>0.32</v>
      </c>
      <c r="F16" s="3">
        <v>0.3</v>
      </c>
      <c r="G16" s="3">
        <v>0.23</v>
      </c>
      <c r="H16" s="3">
        <v>0.21</v>
      </c>
      <c r="I16" s="8">
        <v>0.17</v>
      </c>
      <c r="J16" s="10">
        <v>0.17</v>
      </c>
    </row>
    <row r="17" spans="3:10" x14ac:dyDescent="0.25">
      <c r="C17" s="5" t="s">
        <v>8</v>
      </c>
      <c r="D17" s="3">
        <v>0.23</v>
      </c>
      <c r="E17" s="3">
        <v>0.26</v>
      </c>
      <c r="F17" s="3">
        <v>0.32</v>
      </c>
      <c r="G17" s="3">
        <v>0.28000000000000003</v>
      </c>
      <c r="H17" s="3">
        <v>0.14000000000000001</v>
      </c>
      <c r="I17" s="8">
        <v>0.3</v>
      </c>
      <c r="J17" s="10">
        <v>0.21</v>
      </c>
    </row>
    <row r="18" spans="3:10" x14ac:dyDescent="0.25">
      <c r="C18" s="5" t="s">
        <v>9</v>
      </c>
      <c r="D18" s="3">
        <v>0.31</v>
      </c>
      <c r="E18" s="3">
        <v>0.28000000000000003</v>
      </c>
      <c r="F18" s="92">
        <v>0.48</v>
      </c>
      <c r="G18" s="3">
        <v>0.28000000000000003</v>
      </c>
      <c r="H18" s="3">
        <v>0.21</v>
      </c>
      <c r="I18" s="8">
        <v>0.17</v>
      </c>
      <c r="J18" s="10">
        <v>0.23</v>
      </c>
    </row>
    <row r="19" spans="3:10" x14ac:dyDescent="0.25">
      <c r="C19" s="5" t="s">
        <v>10</v>
      </c>
      <c r="D19" s="3">
        <v>0.24</v>
      </c>
      <c r="E19" s="3">
        <v>0.19</v>
      </c>
      <c r="F19" s="3">
        <v>0.36</v>
      </c>
      <c r="G19" s="3">
        <v>0.34</v>
      </c>
      <c r="H19" s="3">
        <v>0.21</v>
      </c>
      <c r="I19" s="8">
        <v>0.18</v>
      </c>
      <c r="J19" s="10">
        <v>0.11</v>
      </c>
    </row>
    <row r="20" spans="3:10" x14ac:dyDescent="0.25">
      <c r="C20" s="5" t="s">
        <v>23</v>
      </c>
      <c r="D20" s="3">
        <v>0.35</v>
      </c>
      <c r="E20" s="3">
        <v>0.32</v>
      </c>
      <c r="F20" s="93">
        <v>0.44</v>
      </c>
      <c r="G20" s="3">
        <v>0.33</v>
      </c>
      <c r="H20" s="3">
        <v>0.2</v>
      </c>
      <c r="I20" s="8">
        <v>0.28000000000000003</v>
      </c>
      <c r="J20" s="10">
        <v>0.18</v>
      </c>
    </row>
    <row r="21" spans="3:10" x14ac:dyDescent="0.25">
      <c r="C21" s="5" t="s">
        <v>11</v>
      </c>
      <c r="D21" s="3">
        <v>0.28000000000000003</v>
      </c>
      <c r="E21" s="3">
        <v>0.24</v>
      </c>
      <c r="F21" s="3">
        <v>0.35</v>
      </c>
      <c r="G21" s="3">
        <v>0.28999999999999998</v>
      </c>
      <c r="H21" s="3">
        <v>0.2</v>
      </c>
      <c r="I21" s="8">
        <v>0.2</v>
      </c>
      <c r="J21" s="10">
        <v>0.22</v>
      </c>
    </row>
    <row r="22" spans="3:10" x14ac:dyDescent="0.25">
      <c r="C22" s="5" t="s">
        <v>24</v>
      </c>
      <c r="D22" s="3">
        <v>0.31</v>
      </c>
      <c r="E22" s="3">
        <v>0.33</v>
      </c>
      <c r="F22" s="3">
        <v>0.36</v>
      </c>
      <c r="G22" s="3">
        <v>0.38</v>
      </c>
      <c r="H22" s="3">
        <v>0.24</v>
      </c>
      <c r="I22" s="8">
        <v>0.21</v>
      </c>
      <c r="J22" s="10">
        <v>0.22</v>
      </c>
    </row>
    <row r="23" spans="3:10" x14ac:dyDescent="0.25">
      <c r="C23" s="5" t="s">
        <v>12</v>
      </c>
      <c r="D23" s="93">
        <v>0.43</v>
      </c>
      <c r="E23" s="91">
        <v>0.71</v>
      </c>
      <c r="F23" s="6">
        <v>0.28999999999999998</v>
      </c>
      <c r="G23" s="91">
        <v>0.56999999999999995</v>
      </c>
      <c r="H23" s="91">
        <v>0.56999999999999995</v>
      </c>
      <c r="I23" s="94">
        <v>0.56999999999999995</v>
      </c>
      <c r="J23" s="92">
        <v>0.56999999999999995</v>
      </c>
    </row>
    <row r="24" spans="3:10" x14ac:dyDescent="0.25">
      <c r="C24" s="5" t="s">
        <v>13</v>
      </c>
      <c r="D24" s="11">
        <v>0.2937041564792176</v>
      </c>
      <c r="E24" s="11">
        <v>0.2988997555012225</v>
      </c>
      <c r="F24" s="11">
        <v>0.37591687041564792</v>
      </c>
      <c r="G24" s="11">
        <v>0.2988997555012225</v>
      </c>
      <c r="H24" s="11">
        <v>0.21790953545232275</v>
      </c>
      <c r="I24" s="11">
        <v>0.20874083129584353</v>
      </c>
      <c r="J24" s="11">
        <v>0.19712713936430318</v>
      </c>
    </row>
    <row r="25" spans="3:10" x14ac:dyDescent="0.25">
      <c r="D25">
        <v>961</v>
      </c>
      <c r="E25">
        <v>978</v>
      </c>
      <c r="F25">
        <v>1230</v>
      </c>
      <c r="G25">
        <v>978</v>
      </c>
      <c r="H25">
        <v>713</v>
      </c>
      <c r="I25">
        <v>683</v>
      </c>
      <c r="J25">
        <v>645</v>
      </c>
    </row>
  </sheetData>
  <mergeCells count="1">
    <mergeCell ref="C3:J3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7"/>
  <sheetViews>
    <sheetView workbookViewId="0">
      <selection activeCell="C9" sqref="C9:L17"/>
    </sheetView>
  </sheetViews>
  <sheetFormatPr baseColWidth="10" defaultRowHeight="15" x14ac:dyDescent="0.25"/>
  <cols>
    <col min="3" max="3" width="19.85546875" customWidth="1"/>
  </cols>
  <sheetData>
    <row r="3" spans="3:12" x14ac:dyDescent="0.25">
      <c r="C3" s="101" t="s">
        <v>123</v>
      </c>
      <c r="D3" s="98"/>
      <c r="E3" s="98"/>
      <c r="F3" s="98"/>
      <c r="G3" s="98"/>
      <c r="H3" s="98"/>
      <c r="I3" s="98"/>
      <c r="J3" s="98"/>
    </row>
    <row r="7" spans="3:12" x14ac:dyDescent="0.25">
      <c r="C7" s="43" t="s">
        <v>124</v>
      </c>
      <c r="D7" s="43"/>
      <c r="E7" s="43"/>
      <c r="F7" s="43"/>
      <c r="I7" s="43"/>
      <c r="L7" s="43"/>
    </row>
    <row r="8" spans="3:12" x14ac:dyDescent="0.25">
      <c r="C8" s="43"/>
      <c r="D8" s="43"/>
      <c r="E8" s="43"/>
      <c r="F8" s="43"/>
      <c r="I8" s="43"/>
      <c r="L8" s="43"/>
    </row>
    <row r="9" spans="3:12" ht="21.75" customHeight="1" x14ac:dyDescent="0.25">
      <c r="C9" s="1"/>
      <c r="D9" s="106" t="s">
        <v>125</v>
      </c>
      <c r="E9" s="106"/>
      <c r="F9" s="74"/>
      <c r="G9" s="106" t="s">
        <v>126</v>
      </c>
      <c r="H9" s="106"/>
      <c r="I9" s="74"/>
      <c r="J9" s="106" t="s">
        <v>127</v>
      </c>
      <c r="K9" s="106"/>
      <c r="L9" s="74"/>
    </row>
    <row r="10" spans="3:12" ht="61.5" customHeight="1" x14ac:dyDescent="0.25">
      <c r="C10" s="1" t="s">
        <v>128</v>
      </c>
      <c r="D10" s="75" t="s">
        <v>124</v>
      </c>
      <c r="E10" s="75" t="s">
        <v>129</v>
      </c>
      <c r="F10" s="75" t="s">
        <v>130</v>
      </c>
      <c r="G10" s="75" t="s">
        <v>124</v>
      </c>
      <c r="H10" s="75" t="s">
        <v>129</v>
      </c>
      <c r="I10" s="75" t="s">
        <v>130</v>
      </c>
      <c r="J10" s="75" t="s">
        <v>124</v>
      </c>
      <c r="K10" s="75" t="s">
        <v>129</v>
      </c>
      <c r="L10" s="75" t="s">
        <v>130</v>
      </c>
    </row>
    <row r="11" spans="3:12" x14ac:dyDescent="0.25">
      <c r="C11" s="1" t="s">
        <v>131</v>
      </c>
      <c r="D11" s="1">
        <v>9694</v>
      </c>
      <c r="E11" s="2">
        <f>D11/D$15*100</f>
        <v>4.1927977647638901</v>
      </c>
      <c r="F11" s="2">
        <f>D11/D$17*100</f>
        <v>2.7068458572190468</v>
      </c>
      <c r="G11" s="76">
        <v>586</v>
      </c>
      <c r="H11" s="2">
        <f>G11/G$15*100</f>
        <v>2.129360465116279</v>
      </c>
      <c r="I11" s="2">
        <f>G11/G$17*100</f>
        <v>0.10788499386012876</v>
      </c>
      <c r="J11" s="1">
        <f>G11+D11</f>
        <v>10280</v>
      </c>
      <c r="K11" s="2">
        <f>J11/J$15*100</f>
        <v>3.9733153993027375</v>
      </c>
      <c r="L11" s="2">
        <f>J11/J$17*100</f>
        <v>1.1405747253966492</v>
      </c>
    </row>
    <row r="12" spans="3:12" x14ac:dyDescent="0.25">
      <c r="C12" s="1" t="s">
        <v>132</v>
      </c>
      <c r="D12" s="1">
        <v>103899</v>
      </c>
      <c r="E12" s="2">
        <f t="shared" ref="E12:E14" si="0">D12/D$15*100</f>
        <v>44.937847633711932</v>
      </c>
      <c r="F12" s="2">
        <f t="shared" ref="F12:F16" si="1">D12/D$17*100</f>
        <v>29.011613133814912</v>
      </c>
      <c r="G12" s="76">
        <v>12142</v>
      </c>
      <c r="H12" s="2">
        <f t="shared" ref="H12:H14" si="2">G12/G$15*100</f>
        <v>44.120639534883722</v>
      </c>
      <c r="I12" s="2">
        <f t="shared" ref="I12:I16" si="3">G12/G$17*100</f>
        <v>2.2353918011086749</v>
      </c>
      <c r="J12" s="1">
        <f t="shared" ref="J12:J16" si="4">G12+D12</f>
        <v>116041</v>
      </c>
      <c r="K12" s="2">
        <f t="shared" ref="K12:K14" si="5">J12/J$15*100</f>
        <v>44.850923370670131</v>
      </c>
      <c r="L12" s="2">
        <f t="shared" ref="L12:L16" si="6">J12/J$17*100</f>
        <v>12.874847442582935</v>
      </c>
    </row>
    <row r="13" spans="3:12" x14ac:dyDescent="0.25">
      <c r="C13" s="1" t="s">
        <v>133</v>
      </c>
      <c r="D13" s="1">
        <v>69955</v>
      </c>
      <c r="E13" s="2">
        <f t="shared" si="0"/>
        <v>30.256567736131419</v>
      </c>
      <c r="F13" s="2">
        <f t="shared" si="1"/>
        <v>19.533464198654674</v>
      </c>
      <c r="G13" s="76">
        <v>10404</v>
      </c>
      <c r="H13" s="2">
        <f t="shared" si="2"/>
        <v>37.805232558139537</v>
      </c>
      <c r="I13" s="2">
        <f t="shared" si="3"/>
        <v>1.9154189012299994</v>
      </c>
      <c r="J13" s="1">
        <f t="shared" si="4"/>
        <v>80359</v>
      </c>
      <c r="K13" s="2">
        <f t="shared" si="5"/>
        <v>31.059499238576716</v>
      </c>
      <c r="L13" s="2">
        <f t="shared" si="6"/>
        <v>8.9158992566293129</v>
      </c>
    </row>
    <row r="14" spans="3:12" x14ac:dyDescent="0.25">
      <c r="C14" s="1" t="s">
        <v>134</v>
      </c>
      <c r="D14" s="1">
        <v>47658</v>
      </c>
      <c r="E14" s="2">
        <f t="shared" si="0"/>
        <v>20.612786865392767</v>
      </c>
      <c r="F14" s="2">
        <f t="shared" si="1"/>
        <v>13.307495343856543</v>
      </c>
      <c r="G14" s="76">
        <v>4388</v>
      </c>
      <c r="H14" s="2">
        <f t="shared" si="2"/>
        <v>15.944767441860467</v>
      </c>
      <c r="I14" s="2">
        <f t="shared" si="3"/>
        <v>0.807848725355367</v>
      </c>
      <c r="J14" s="1">
        <f t="shared" si="4"/>
        <v>52046</v>
      </c>
      <c r="K14" s="2">
        <f t="shared" si="5"/>
        <v>20.116261991450415</v>
      </c>
      <c r="L14" s="2">
        <f t="shared" si="6"/>
        <v>5.7745478752912458</v>
      </c>
    </row>
    <row r="15" spans="3:12" x14ac:dyDescent="0.25">
      <c r="C15" s="1" t="s">
        <v>135</v>
      </c>
      <c r="D15" s="1">
        <f>SUM(D11:D14)</f>
        <v>231206</v>
      </c>
      <c r="E15" s="1">
        <f>SUM(E11:E14)</f>
        <v>100</v>
      </c>
      <c r="F15" s="2">
        <f t="shared" si="1"/>
        <v>64.55941853354517</v>
      </c>
      <c r="G15" s="1">
        <f>SUM(G11:G14)</f>
        <v>27520</v>
      </c>
      <c r="H15" s="1">
        <f>SUM(H11:H14)</f>
        <v>100</v>
      </c>
      <c r="I15" s="2">
        <f t="shared" si="3"/>
        <v>5.0665444215541697</v>
      </c>
      <c r="J15" s="1">
        <f t="shared" si="4"/>
        <v>258726</v>
      </c>
      <c r="K15" s="1">
        <f>SUM(K11:K14)</f>
        <v>100</v>
      </c>
      <c r="L15" s="2">
        <f t="shared" si="6"/>
        <v>28.705869299900144</v>
      </c>
    </row>
    <row r="16" spans="3:12" x14ac:dyDescent="0.25">
      <c r="C16" s="1" t="s">
        <v>136</v>
      </c>
      <c r="D16" s="76">
        <v>126923</v>
      </c>
      <c r="E16" s="2"/>
      <c r="F16" s="2">
        <f t="shared" si="1"/>
        <v>35.440581466454823</v>
      </c>
      <c r="G16" s="76">
        <v>515651</v>
      </c>
      <c r="H16" s="2"/>
      <c r="I16" s="2">
        <f t="shared" si="3"/>
        <v>94.93345557844583</v>
      </c>
      <c r="J16" s="1">
        <f t="shared" si="4"/>
        <v>642574</v>
      </c>
      <c r="K16" s="2"/>
      <c r="L16" s="2">
        <f t="shared" si="6"/>
        <v>71.294130700099856</v>
      </c>
    </row>
    <row r="17" spans="3:12" x14ac:dyDescent="0.25">
      <c r="C17" s="1" t="s">
        <v>13</v>
      </c>
      <c r="D17" s="1">
        <f>D16+D15</f>
        <v>358129</v>
      </c>
      <c r="E17" s="1"/>
      <c r="F17" s="1">
        <f>SUM(F11:F14)+F16</f>
        <v>100</v>
      </c>
      <c r="G17" s="1">
        <f>G16+G15</f>
        <v>543171</v>
      </c>
      <c r="H17" s="1"/>
      <c r="I17" s="1">
        <f>SUM(I11:I14)+I16</f>
        <v>100</v>
      </c>
      <c r="J17" s="1">
        <f>J16+J15</f>
        <v>901300</v>
      </c>
      <c r="K17" s="1"/>
      <c r="L17" s="1">
        <f>SUM(L11:L14)+L16</f>
        <v>100</v>
      </c>
    </row>
  </sheetData>
  <mergeCells count="4">
    <mergeCell ref="C3:J3"/>
    <mergeCell ref="D9:E9"/>
    <mergeCell ref="G9:H9"/>
    <mergeCell ref="J9:K9"/>
  </mergeCells>
  <pageMargins left="0.7" right="0.7" top="0.75" bottom="0.75" header="0.3" footer="0.3"/>
  <ignoredErrors>
    <ignoredError sqref="F1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14"/>
  <sheetViews>
    <sheetView workbookViewId="0">
      <selection activeCell="E9" sqref="E9"/>
    </sheetView>
  </sheetViews>
  <sheetFormatPr baseColWidth="10" defaultRowHeight="15" x14ac:dyDescent="0.25"/>
  <cols>
    <col min="3" max="3" width="24.7109375" customWidth="1"/>
    <col min="4" max="4" width="26.42578125" customWidth="1"/>
    <col min="5" max="5" width="16.7109375" customWidth="1"/>
  </cols>
  <sheetData>
    <row r="4" spans="3:7" x14ac:dyDescent="0.25">
      <c r="C4" s="101" t="s">
        <v>137</v>
      </c>
      <c r="D4" s="98"/>
      <c r="E4" s="98"/>
      <c r="F4" s="98"/>
      <c r="G4" s="98"/>
    </row>
    <row r="7" spans="3:7" ht="15.75" customHeight="1" thickBot="1" x14ac:dyDescent="0.3">
      <c r="C7" s="57"/>
    </row>
    <row r="8" spans="3:7" ht="15.75" thickBot="1" x14ac:dyDescent="0.3">
      <c r="C8" s="77" t="s">
        <v>40</v>
      </c>
      <c r="D8" s="77" t="s">
        <v>138</v>
      </c>
      <c r="E8" s="77" t="s">
        <v>139</v>
      </c>
      <c r="F8" s="77"/>
    </row>
    <row r="9" spans="3:7" x14ac:dyDescent="0.25">
      <c r="C9" s="61" t="s">
        <v>42</v>
      </c>
      <c r="D9" s="61">
        <v>36</v>
      </c>
      <c r="E9" s="61">
        <v>1.1000000000000001</v>
      </c>
      <c r="F9" s="61"/>
    </row>
    <row r="10" spans="3:7" x14ac:dyDescent="0.25">
      <c r="C10" s="65" t="s">
        <v>43</v>
      </c>
      <c r="D10" s="65">
        <v>95</v>
      </c>
      <c r="E10" s="65">
        <v>2.9</v>
      </c>
      <c r="F10" s="65"/>
    </row>
    <row r="11" spans="3:7" x14ac:dyDescent="0.25">
      <c r="C11" s="61" t="s">
        <v>44</v>
      </c>
      <c r="D11" s="61">
        <v>146</v>
      </c>
      <c r="E11" s="61">
        <v>4.5</v>
      </c>
      <c r="F11" s="61"/>
    </row>
    <row r="12" spans="3:7" x14ac:dyDescent="0.25">
      <c r="C12" s="65" t="s">
        <v>45</v>
      </c>
      <c r="D12" s="65">
        <v>234</v>
      </c>
      <c r="E12" s="65">
        <v>7.2</v>
      </c>
      <c r="F12" s="65"/>
    </row>
    <row r="13" spans="3:7" x14ac:dyDescent="0.25">
      <c r="C13" s="61" t="s">
        <v>46</v>
      </c>
      <c r="D13" s="61">
        <v>847</v>
      </c>
      <c r="E13" s="61">
        <v>25.9</v>
      </c>
      <c r="F13" s="61"/>
    </row>
    <row r="14" spans="3:7" ht="15.75" thickBot="1" x14ac:dyDescent="0.3">
      <c r="C14" s="72" t="s">
        <v>47</v>
      </c>
      <c r="D14" s="72">
        <v>2426</v>
      </c>
      <c r="E14" s="72">
        <v>74.099999999999994</v>
      </c>
      <c r="F14" s="72"/>
    </row>
  </sheetData>
  <mergeCells count="1">
    <mergeCell ref="C4:G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1"/>
  <sheetViews>
    <sheetView workbookViewId="0">
      <selection activeCell="D11" sqref="D11"/>
    </sheetView>
  </sheetViews>
  <sheetFormatPr baseColWidth="10" defaultRowHeight="15" x14ac:dyDescent="0.25"/>
  <cols>
    <col min="2" max="2" width="6.140625" customWidth="1"/>
    <col min="3" max="3" width="46" style="43" customWidth="1"/>
    <col min="4" max="4" width="14.85546875" customWidth="1"/>
    <col min="5" max="5" width="14.7109375" customWidth="1"/>
    <col min="8" max="8" width="33.7109375" style="20" customWidth="1"/>
    <col min="9" max="9" width="22.42578125" customWidth="1"/>
    <col min="10" max="10" width="20.5703125" customWidth="1"/>
    <col min="13" max="13" width="34.140625" customWidth="1"/>
    <col min="14" max="15" width="26.85546875" customWidth="1"/>
  </cols>
  <sheetData>
    <row r="2" spans="3:6" x14ac:dyDescent="0.25">
      <c r="C2" s="78" t="s">
        <v>140</v>
      </c>
    </row>
    <row r="4" spans="3:6" x14ac:dyDescent="0.25">
      <c r="C4" s="44"/>
    </row>
    <row r="5" spans="3:6" ht="46.5" customHeight="1" x14ac:dyDescent="0.25">
      <c r="C5" s="47"/>
      <c r="D5" s="46" t="s">
        <v>41</v>
      </c>
      <c r="E5" s="46" t="s">
        <v>57</v>
      </c>
    </row>
    <row r="6" spans="3:6" x14ac:dyDescent="0.25">
      <c r="C6" s="48" t="s">
        <v>58</v>
      </c>
      <c r="D6" s="50">
        <v>825</v>
      </c>
      <c r="E6" s="50">
        <v>25.2</v>
      </c>
      <c r="F6" s="38">
        <f>D6/D$11*100</f>
        <v>25.213936430317847</v>
      </c>
    </row>
    <row r="7" spans="3:6" x14ac:dyDescent="0.25">
      <c r="C7" s="48" t="s">
        <v>59</v>
      </c>
      <c r="D7" s="50">
        <v>822</v>
      </c>
      <c r="E7" s="50">
        <v>25.1</v>
      </c>
      <c r="F7" s="38">
        <f t="shared" ref="F7:F10" si="0">D7/D$11*100</f>
        <v>25.122249388753055</v>
      </c>
    </row>
    <row r="8" spans="3:6" x14ac:dyDescent="0.25">
      <c r="C8" s="48" t="s">
        <v>60</v>
      </c>
      <c r="D8" s="50">
        <v>738</v>
      </c>
      <c r="E8" s="50">
        <v>22.6</v>
      </c>
      <c r="F8" s="38">
        <f t="shared" si="0"/>
        <v>22.555012224938874</v>
      </c>
    </row>
    <row r="9" spans="3:6" x14ac:dyDescent="0.25">
      <c r="C9" s="48" t="s">
        <v>61</v>
      </c>
      <c r="D9" s="50">
        <v>666</v>
      </c>
      <c r="E9" s="50">
        <v>20.399999999999999</v>
      </c>
      <c r="F9" s="38">
        <f t="shared" si="0"/>
        <v>20.354523227383865</v>
      </c>
    </row>
    <row r="10" spans="3:6" x14ac:dyDescent="0.25">
      <c r="C10" s="49" t="s">
        <v>62</v>
      </c>
      <c r="D10" s="51">
        <v>551</v>
      </c>
      <c r="E10" s="51">
        <v>16.8</v>
      </c>
      <c r="F10" s="38">
        <f t="shared" si="0"/>
        <v>16.839853300733495</v>
      </c>
    </row>
    <row r="11" spans="3:6" x14ac:dyDescent="0.25">
      <c r="D11" s="19">
        <v>3272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8"/>
  <sheetViews>
    <sheetView topLeftCell="A4" workbookViewId="0">
      <selection activeCell="M7" sqref="M7:O16"/>
    </sheetView>
  </sheetViews>
  <sheetFormatPr baseColWidth="10" defaultRowHeight="15" x14ac:dyDescent="0.25"/>
  <cols>
    <col min="2" max="2" width="0" hidden="1" customWidth="1"/>
    <col min="3" max="3" width="23.28515625" hidden="1" customWidth="1"/>
    <col min="4" max="4" width="19.28515625" hidden="1" customWidth="1"/>
    <col min="5" max="5" width="17.85546875" hidden="1" customWidth="1"/>
    <col min="6" max="7" width="0" hidden="1" customWidth="1"/>
    <col min="8" max="8" width="21.7109375" hidden="1" customWidth="1"/>
    <col min="9" max="9" width="18.42578125" hidden="1" customWidth="1"/>
    <col min="10" max="10" width="17" hidden="1" customWidth="1"/>
    <col min="11" max="11" width="13.42578125" hidden="1" customWidth="1"/>
    <col min="12" max="12" width="0" hidden="1" customWidth="1"/>
    <col min="13" max="13" width="33" customWidth="1"/>
    <col min="14" max="14" width="16.140625" customWidth="1"/>
    <col min="15" max="15" width="15.140625" customWidth="1"/>
    <col min="16" max="16" width="12.42578125" hidden="1" customWidth="1"/>
  </cols>
  <sheetData>
    <row r="3" spans="3:16" x14ac:dyDescent="0.25">
      <c r="C3" s="78" t="s">
        <v>141</v>
      </c>
      <c r="M3" s="78" t="s">
        <v>141</v>
      </c>
    </row>
    <row r="5" spans="3:16" x14ac:dyDescent="0.25">
      <c r="C5" s="43"/>
      <c r="H5" s="20"/>
    </row>
    <row r="6" spans="3:16" ht="45" hidden="1" x14ac:dyDescent="0.25">
      <c r="C6" s="45"/>
      <c r="D6" s="45"/>
      <c r="E6" s="45"/>
      <c r="H6" s="46" t="s">
        <v>84</v>
      </c>
      <c r="I6" s="45"/>
      <c r="J6" s="45"/>
      <c r="M6" s="46" t="s">
        <v>84</v>
      </c>
      <c r="N6" s="45"/>
      <c r="O6" s="45"/>
    </row>
    <row r="7" spans="3:16" ht="46.5" customHeight="1" x14ac:dyDescent="0.25">
      <c r="C7" s="45"/>
      <c r="D7" s="46" t="s">
        <v>41</v>
      </c>
      <c r="E7" s="46" t="s">
        <v>57</v>
      </c>
      <c r="H7" s="46"/>
      <c r="I7" s="46" t="s">
        <v>41</v>
      </c>
      <c r="J7" s="46" t="s">
        <v>57</v>
      </c>
      <c r="M7" s="46"/>
      <c r="N7" s="46" t="s">
        <v>41</v>
      </c>
      <c r="O7" s="46" t="s">
        <v>57</v>
      </c>
    </row>
    <row r="8" spans="3:16" ht="45" customHeight="1" x14ac:dyDescent="0.25">
      <c r="C8" s="45" t="s">
        <v>85</v>
      </c>
      <c r="D8" s="52">
        <v>887</v>
      </c>
      <c r="E8" s="54">
        <f>F8</f>
        <v>27.10880195599022</v>
      </c>
      <c r="F8" s="38">
        <f t="shared" ref="F8:F17" si="0">D8/D$18*100</f>
        <v>27.10880195599022</v>
      </c>
      <c r="H8" s="46" t="s">
        <v>86</v>
      </c>
      <c r="I8" s="52">
        <f>D8+D13</f>
        <v>1218</v>
      </c>
      <c r="J8" s="54">
        <f>K8+K13</f>
        <v>47.341075794621027</v>
      </c>
      <c r="K8" s="38">
        <f t="shared" ref="K8:K17" si="1">I8/I$18*100</f>
        <v>37.224938875305625</v>
      </c>
      <c r="M8" s="46" t="s">
        <v>152</v>
      </c>
      <c r="N8" s="52">
        <v>1218</v>
      </c>
      <c r="O8" s="54">
        <v>47.341075794621027</v>
      </c>
      <c r="P8" s="38">
        <f t="shared" ref="P8:P16" si="2">N8/N$17*100</f>
        <v>37.224938875305625</v>
      </c>
    </row>
    <row r="9" spans="3:16" ht="21.75" customHeight="1" x14ac:dyDescent="0.25">
      <c r="C9" s="46" t="s">
        <v>48</v>
      </c>
      <c r="D9" s="53">
        <v>1609</v>
      </c>
      <c r="E9" s="53">
        <v>49.2</v>
      </c>
      <c r="F9" s="38">
        <f t="shared" si="0"/>
        <v>49.174816625916876</v>
      </c>
      <c r="H9" s="46" t="s">
        <v>48</v>
      </c>
      <c r="I9" s="53">
        <v>1609</v>
      </c>
      <c r="J9" s="53">
        <v>49.2</v>
      </c>
      <c r="K9" s="38">
        <f t="shared" si="1"/>
        <v>49.174816625916876</v>
      </c>
      <c r="M9" s="46" t="s">
        <v>153</v>
      </c>
      <c r="N9" s="53">
        <v>1609</v>
      </c>
      <c r="O9" s="53">
        <v>49.2</v>
      </c>
      <c r="P9" s="38">
        <f t="shared" si="2"/>
        <v>49.174816625916876</v>
      </c>
    </row>
    <row r="10" spans="3:16" x14ac:dyDescent="0.25">
      <c r="C10" s="46" t="s">
        <v>49</v>
      </c>
      <c r="D10" s="53">
        <v>590</v>
      </c>
      <c r="E10" s="53">
        <v>18</v>
      </c>
      <c r="F10" s="38">
        <f t="shared" si="0"/>
        <v>18.031784841075797</v>
      </c>
      <c r="H10" s="46" t="s">
        <v>49</v>
      </c>
      <c r="I10" s="53">
        <v>590</v>
      </c>
      <c r="J10" s="53">
        <v>18</v>
      </c>
      <c r="K10" s="38">
        <f t="shared" si="1"/>
        <v>18.031784841075797</v>
      </c>
      <c r="M10" s="46" t="s">
        <v>154</v>
      </c>
      <c r="N10" s="53">
        <v>590</v>
      </c>
      <c r="O10" s="53">
        <v>18</v>
      </c>
      <c r="P10" s="38">
        <f t="shared" si="2"/>
        <v>18.031784841075797</v>
      </c>
    </row>
    <row r="11" spans="3:16" ht="46.5" customHeight="1" x14ac:dyDescent="0.25">
      <c r="C11" s="46" t="s">
        <v>50</v>
      </c>
      <c r="D11" s="53">
        <v>415</v>
      </c>
      <c r="E11" s="53">
        <v>12.7</v>
      </c>
      <c r="F11" s="38">
        <f t="shared" si="0"/>
        <v>12.683374083129584</v>
      </c>
      <c r="H11" s="46" t="s">
        <v>50</v>
      </c>
      <c r="I11" s="53">
        <v>415</v>
      </c>
      <c r="J11" s="53">
        <v>12.7</v>
      </c>
      <c r="K11" s="38">
        <f t="shared" si="1"/>
        <v>12.683374083129584</v>
      </c>
      <c r="M11" s="46" t="s">
        <v>155</v>
      </c>
      <c r="N11" s="53">
        <v>415</v>
      </c>
      <c r="O11" s="53">
        <v>12.7</v>
      </c>
      <c r="P11" s="38">
        <f t="shared" si="2"/>
        <v>12.683374083129584</v>
      </c>
    </row>
    <row r="12" spans="3:16" ht="43.5" customHeight="1" x14ac:dyDescent="0.25">
      <c r="C12" s="46" t="s">
        <v>51</v>
      </c>
      <c r="D12" s="53">
        <v>390</v>
      </c>
      <c r="E12" s="53">
        <v>11.9</v>
      </c>
      <c r="F12" s="38">
        <f t="shared" si="0"/>
        <v>11.919315403422983</v>
      </c>
      <c r="H12" s="46" t="s">
        <v>51</v>
      </c>
      <c r="I12" s="53">
        <v>390</v>
      </c>
      <c r="J12" s="53">
        <v>11.9</v>
      </c>
      <c r="K12" s="38">
        <f t="shared" si="1"/>
        <v>11.919315403422983</v>
      </c>
      <c r="M12" s="46" t="s">
        <v>156</v>
      </c>
      <c r="N12" s="53">
        <v>390</v>
      </c>
      <c r="O12" s="53">
        <v>11.9</v>
      </c>
      <c r="P12" s="38">
        <f t="shared" si="2"/>
        <v>11.919315403422983</v>
      </c>
    </row>
    <row r="13" spans="3:16" ht="35.25" customHeight="1" x14ac:dyDescent="0.25">
      <c r="C13" s="46" t="s">
        <v>52</v>
      </c>
      <c r="D13" s="53">
        <v>331</v>
      </c>
      <c r="E13" s="53">
        <v>10.1</v>
      </c>
      <c r="F13" s="38">
        <f t="shared" si="0"/>
        <v>10.116136919315403</v>
      </c>
      <c r="H13" s="46" t="s">
        <v>52</v>
      </c>
      <c r="I13" s="53">
        <v>331</v>
      </c>
      <c r="J13" s="53">
        <v>10.1</v>
      </c>
      <c r="K13" s="38">
        <f t="shared" si="1"/>
        <v>10.116136919315403</v>
      </c>
      <c r="M13" s="46" t="s">
        <v>160</v>
      </c>
      <c r="N13" s="53">
        <v>332</v>
      </c>
      <c r="O13" s="53">
        <v>10.1</v>
      </c>
      <c r="P13" s="38">
        <f t="shared" si="2"/>
        <v>10.146699266503667</v>
      </c>
    </row>
    <row r="14" spans="3:16" ht="23.25" customHeight="1" x14ac:dyDescent="0.25">
      <c r="C14" s="46" t="s">
        <v>53</v>
      </c>
      <c r="D14" s="53">
        <v>332</v>
      </c>
      <c r="E14" s="53">
        <v>10.1</v>
      </c>
      <c r="F14" s="38">
        <f t="shared" si="0"/>
        <v>10.146699266503667</v>
      </c>
      <c r="H14" s="46" t="s">
        <v>53</v>
      </c>
      <c r="I14" s="53">
        <v>332</v>
      </c>
      <c r="J14" s="53">
        <v>10.1</v>
      </c>
      <c r="K14" s="38">
        <f t="shared" si="1"/>
        <v>10.146699266503667</v>
      </c>
      <c r="M14" s="46" t="s">
        <v>157</v>
      </c>
      <c r="N14" s="53">
        <v>216</v>
      </c>
      <c r="O14" s="53">
        <v>6.6</v>
      </c>
      <c r="P14" s="38">
        <f t="shared" si="2"/>
        <v>6.6014669926650367</v>
      </c>
    </row>
    <row r="15" spans="3:16" x14ac:dyDescent="0.25">
      <c r="C15" s="46" t="s">
        <v>54</v>
      </c>
      <c r="D15" s="53">
        <v>216</v>
      </c>
      <c r="E15" s="53">
        <v>6.6</v>
      </c>
      <c r="F15" s="38">
        <f t="shared" si="0"/>
        <v>6.6014669926650367</v>
      </c>
      <c r="H15" s="46" t="s">
        <v>54</v>
      </c>
      <c r="I15" s="53">
        <v>216</v>
      </c>
      <c r="J15" s="53">
        <v>6.6</v>
      </c>
      <c r="K15" s="38">
        <f t="shared" si="1"/>
        <v>6.6014669926650367</v>
      </c>
      <c r="M15" s="46" t="s">
        <v>158</v>
      </c>
      <c r="N15" s="53">
        <v>131</v>
      </c>
      <c r="O15" s="53">
        <v>4</v>
      </c>
      <c r="P15" s="38">
        <f t="shared" si="2"/>
        <v>4.0036674816625917</v>
      </c>
    </row>
    <row r="16" spans="3:16" x14ac:dyDescent="0.25">
      <c r="C16" s="46" t="s">
        <v>55</v>
      </c>
      <c r="D16" s="53">
        <v>131</v>
      </c>
      <c r="E16" s="53">
        <v>4</v>
      </c>
      <c r="F16" s="38">
        <f t="shared" si="0"/>
        <v>4.0036674816625917</v>
      </c>
      <c r="H16" s="46" t="s">
        <v>55</v>
      </c>
      <c r="I16" s="53">
        <v>131</v>
      </c>
      <c r="J16" s="53">
        <v>4</v>
      </c>
      <c r="K16" s="38">
        <f t="shared" si="1"/>
        <v>4.0036674816625917</v>
      </c>
      <c r="M16" s="46" t="s">
        <v>62</v>
      </c>
      <c r="N16" s="53">
        <v>168</v>
      </c>
      <c r="O16" s="53">
        <v>5.0999999999999996</v>
      </c>
      <c r="P16" s="38">
        <f t="shared" si="2"/>
        <v>5.1344743276283618</v>
      </c>
    </row>
    <row r="17" spans="3:14" x14ac:dyDescent="0.25">
      <c r="C17" s="46" t="s">
        <v>56</v>
      </c>
      <c r="D17" s="53">
        <v>168</v>
      </c>
      <c r="E17" s="53">
        <v>5.0999999999999996</v>
      </c>
      <c r="F17" s="38">
        <f t="shared" si="0"/>
        <v>5.1344743276283618</v>
      </c>
      <c r="H17" s="46" t="s">
        <v>56</v>
      </c>
      <c r="I17" s="53">
        <v>168</v>
      </c>
      <c r="J17" s="53">
        <v>5.0999999999999996</v>
      </c>
      <c r="K17" s="38">
        <f t="shared" si="1"/>
        <v>5.1344743276283618</v>
      </c>
      <c r="M17" s="55"/>
      <c r="N17" s="19">
        <v>3272</v>
      </c>
    </row>
    <row r="18" spans="3:14" x14ac:dyDescent="0.25">
      <c r="C18" s="43"/>
      <c r="D18" s="19">
        <v>3272</v>
      </c>
      <c r="H18" s="55"/>
      <c r="I18" s="19">
        <v>3272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F16"/>
  <sheetViews>
    <sheetView workbookViewId="0">
      <selection activeCell="D3" sqref="D3:F3"/>
    </sheetView>
  </sheetViews>
  <sheetFormatPr baseColWidth="10" defaultRowHeight="15" x14ac:dyDescent="0.25"/>
  <cols>
    <col min="4" max="4" width="21.140625" customWidth="1"/>
    <col min="5" max="5" width="20.85546875" customWidth="1"/>
    <col min="6" max="6" width="26.28515625" customWidth="1"/>
  </cols>
  <sheetData>
    <row r="3" spans="4:6" ht="37.5" customHeight="1" x14ac:dyDescent="0.25">
      <c r="D3" s="101" t="s">
        <v>159</v>
      </c>
      <c r="E3" s="98"/>
      <c r="F3" s="98"/>
    </row>
    <row r="6" spans="4:6" ht="15.75" thickBot="1" x14ac:dyDescent="0.3"/>
    <row r="7" spans="4:6" x14ac:dyDescent="0.25">
      <c r="D7" s="109"/>
      <c r="E7" s="79" t="s">
        <v>142</v>
      </c>
      <c r="F7" s="111" t="s">
        <v>144</v>
      </c>
    </row>
    <row r="8" spans="4:6" ht="15.75" thickBot="1" x14ac:dyDescent="0.3">
      <c r="D8" s="110"/>
      <c r="E8" s="80" t="s">
        <v>143</v>
      </c>
      <c r="F8" s="112"/>
    </row>
    <row r="9" spans="4:6" x14ac:dyDescent="0.25">
      <c r="D9" s="81" t="s">
        <v>145</v>
      </c>
      <c r="E9" s="82" t="s">
        <v>146</v>
      </c>
      <c r="F9" s="83"/>
    </row>
    <row r="10" spans="4:6" x14ac:dyDescent="0.25">
      <c r="D10" s="113" t="s">
        <v>147</v>
      </c>
      <c r="E10" s="84" t="s">
        <v>27</v>
      </c>
      <c r="F10" s="84" t="s">
        <v>28</v>
      </c>
    </row>
    <row r="11" spans="4:6" x14ac:dyDescent="0.25">
      <c r="D11" s="113"/>
      <c r="E11" s="84" t="s">
        <v>28</v>
      </c>
      <c r="F11" s="84" t="s">
        <v>26</v>
      </c>
    </row>
    <row r="12" spans="4:6" x14ac:dyDescent="0.25">
      <c r="D12" s="113"/>
      <c r="E12" s="84" t="s">
        <v>26</v>
      </c>
      <c r="F12" s="85"/>
    </row>
    <row r="13" spans="4:6" x14ac:dyDescent="0.25">
      <c r="D13" s="107" t="s">
        <v>148</v>
      </c>
      <c r="E13" s="86" t="s">
        <v>149</v>
      </c>
      <c r="F13" s="82" t="s">
        <v>28</v>
      </c>
    </row>
    <row r="14" spans="4:6" x14ac:dyDescent="0.25">
      <c r="D14" s="107"/>
      <c r="E14" s="86" t="s">
        <v>28</v>
      </c>
      <c r="F14" s="82" t="s">
        <v>26</v>
      </c>
    </row>
    <row r="15" spans="4:6" ht="15.75" thickBot="1" x14ac:dyDescent="0.3">
      <c r="D15" s="108"/>
      <c r="E15" s="87" t="s">
        <v>26</v>
      </c>
      <c r="F15" s="88"/>
    </row>
    <row r="16" spans="4:6" x14ac:dyDescent="0.25">
      <c r="D16" s="89"/>
    </row>
  </sheetData>
  <mergeCells count="5">
    <mergeCell ref="D13:D15"/>
    <mergeCell ref="D7:D8"/>
    <mergeCell ref="F7:F8"/>
    <mergeCell ref="D10:D12"/>
    <mergeCell ref="D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5"/>
  <sheetViews>
    <sheetView workbookViewId="0">
      <selection activeCell="I7" sqref="I7:K12"/>
    </sheetView>
  </sheetViews>
  <sheetFormatPr baseColWidth="10" defaultRowHeight="15" x14ac:dyDescent="0.25"/>
  <sheetData>
    <row r="3" spans="2:11" x14ac:dyDescent="0.25">
      <c r="B3" s="97" t="s">
        <v>106</v>
      </c>
      <c r="C3" s="98"/>
      <c r="D3" s="98"/>
      <c r="E3" s="98"/>
      <c r="F3" s="98"/>
      <c r="G3" s="98"/>
    </row>
    <row r="7" spans="2:11" ht="30" x14ac:dyDescent="0.25">
      <c r="I7" s="25"/>
      <c r="J7" s="26" t="s">
        <v>68</v>
      </c>
      <c r="K7" s="27"/>
    </row>
    <row r="8" spans="2:11" ht="15" customHeight="1" x14ac:dyDescent="0.25">
      <c r="I8" s="28"/>
      <c r="J8" s="99" t="s">
        <v>69</v>
      </c>
      <c r="K8" s="100"/>
    </row>
    <row r="9" spans="2:11" ht="15" customHeight="1" x14ac:dyDescent="0.25">
      <c r="I9" s="29"/>
      <c r="J9" s="99" t="s">
        <v>70</v>
      </c>
      <c r="K9" s="100"/>
    </row>
    <row r="10" spans="2:11" ht="15" customHeight="1" x14ac:dyDescent="0.25">
      <c r="I10" s="30"/>
      <c r="J10" s="99" t="s">
        <v>71</v>
      </c>
      <c r="K10" s="100"/>
    </row>
    <row r="11" spans="2:11" ht="15" customHeight="1" x14ac:dyDescent="0.25">
      <c r="I11" s="31"/>
      <c r="J11" s="99" t="s">
        <v>72</v>
      </c>
      <c r="K11" s="100"/>
    </row>
    <row r="12" spans="2:11" ht="15" customHeight="1" x14ac:dyDescent="0.25">
      <c r="I12" s="32"/>
      <c r="J12" s="95" t="s">
        <v>73</v>
      </c>
      <c r="K12" s="96"/>
    </row>
    <row r="32" spans="1:7" ht="30" x14ac:dyDescent="0.25">
      <c r="A32" s="20" t="s">
        <v>1</v>
      </c>
      <c r="B32" s="20" t="s">
        <v>2</v>
      </c>
      <c r="C32" s="20" t="s">
        <v>3</v>
      </c>
      <c r="D32" s="20" t="s">
        <v>4</v>
      </c>
      <c r="E32" s="20" t="s">
        <v>36</v>
      </c>
      <c r="F32" s="20" t="s">
        <v>5</v>
      </c>
      <c r="G32" s="21" t="s">
        <v>12</v>
      </c>
    </row>
    <row r="33" spans="1:12" x14ac:dyDescent="0.25">
      <c r="A33" s="18">
        <v>15</v>
      </c>
      <c r="B33" s="18">
        <v>15</v>
      </c>
      <c r="C33" s="18">
        <v>20</v>
      </c>
      <c r="D33" s="18">
        <v>49</v>
      </c>
      <c r="E33" s="18">
        <v>0</v>
      </c>
      <c r="F33" s="18">
        <v>18</v>
      </c>
      <c r="G33" s="24">
        <v>7</v>
      </c>
    </row>
    <row r="34" spans="1:12" ht="45" x14ac:dyDescent="0.25">
      <c r="A34" s="20" t="s">
        <v>66</v>
      </c>
      <c r="B34" s="20" t="s">
        <v>20</v>
      </c>
      <c r="C34" s="20" t="s">
        <v>21</v>
      </c>
      <c r="D34" s="20" t="s">
        <v>22</v>
      </c>
      <c r="E34" s="20" t="s">
        <v>67</v>
      </c>
      <c r="F34" s="20" t="s">
        <v>7</v>
      </c>
      <c r="G34" s="20" t="s">
        <v>8</v>
      </c>
      <c r="H34" s="20" t="s">
        <v>9</v>
      </c>
      <c r="I34" s="20" t="s">
        <v>10</v>
      </c>
      <c r="J34" s="20" t="s">
        <v>23</v>
      </c>
      <c r="K34" s="20" t="s">
        <v>11</v>
      </c>
      <c r="L34" s="20" t="s">
        <v>24</v>
      </c>
    </row>
    <row r="35" spans="1:12" x14ac:dyDescent="0.25">
      <c r="A35" s="18">
        <v>246</v>
      </c>
      <c r="B35" s="18">
        <v>85</v>
      </c>
      <c r="C35" s="18">
        <v>78</v>
      </c>
      <c r="D35" s="18">
        <v>111</v>
      </c>
      <c r="E35" s="18">
        <v>83</v>
      </c>
      <c r="F35" s="18">
        <v>270</v>
      </c>
      <c r="G35" s="18">
        <v>92</v>
      </c>
      <c r="H35" s="18">
        <v>146</v>
      </c>
      <c r="I35" s="18">
        <v>301</v>
      </c>
      <c r="J35" s="18">
        <v>281</v>
      </c>
      <c r="K35" s="18">
        <v>511</v>
      </c>
      <c r="L35" s="18">
        <v>290</v>
      </c>
    </row>
  </sheetData>
  <mergeCells count="6">
    <mergeCell ref="J12:K12"/>
    <mergeCell ref="B3:G3"/>
    <mergeCell ref="J8:K8"/>
    <mergeCell ref="J9:K9"/>
    <mergeCell ref="J10:K10"/>
    <mergeCell ref="J11:K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41"/>
  <sheetViews>
    <sheetView topLeftCell="A3" workbookViewId="0">
      <selection activeCell="J29" sqref="J29"/>
    </sheetView>
  </sheetViews>
  <sheetFormatPr baseColWidth="10" defaultRowHeight="15" x14ac:dyDescent="0.25"/>
  <cols>
    <col min="2" max="2" width="16.42578125" customWidth="1"/>
    <col min="8" max="8" width="15.85546875" customWidth="1"/>
  </cols>
  <sheetData>
    <row r="4" spans="2:8" x14ac:dyDescent="0.25">
      <c r="B4" s="97" t="s">
        <v>107</v>
      </c>
      <c r="C4" s="98"/>
      <c r="D4" s="98"/>
      <c r="E4" s="98"/>
      <c r="F4" s="98"/>
      <c r="G4" s="98"/>
      <c r="H4" s="98"/>
    </row>
    <row r="32" spans="2:8" ht="30" x14ac:dyDescent="0.25">
      <c r="B32" s="20" t="s">
        <v>1</v>
      </c>
      <c r="C32" s="20" t="s">
        <v>2</v>
      </c>
      <c r="D32" s="20" t="s">
        <v>3</v>
      </c>
      <c r="E32" s="20" t="s">
        <v>4</v>
      </c>
      <c r="F32" s="20" t="s">
        <v>36</v>
      </c>
      <c r="G32" s="20" t="s">
        <v>5</v>
      </c>
      <c r="H32" s="21" t="s">
        <v>12</v>
      </c>
    </row>
    <row r="33" spans="2:13" x14ac:dyDescent="0.25">
      <c r="H33" s="22"/>
    </row>
    <row r="34" spans="2:13" x14ac:dyDescent="0.25">
      <c r="H34" s="22"/>
    </row>
    <row r="35" spans="2:13" x14ac:dyDescent="0.25">
      <c r="B35" s="17">
        <v>4</v>
      </c>
      <c r="C35" s="17">
        <v>1</v>
      </c>
      <c r="D35" s="17">
        <v>9</v>
      </c>
      <c r="E35" s="17">
        <v>4</v>
      </c>
      <c r="F35" s="17">
        <v>1</v>
      </c>
      <c r="G35" s="17">
        <v>1</v>
      </c>
      <c r="H35" s="23">
        <v>0</v>
      </c>
    </row>
    <row r="38" spans="2:13" ht="45" x14ac:dyDescent="0.25">
      <c r="B38" s="20" t="s">
        <v>66</v>
      </c>
      <c r="C38" s="20" t="s">
        <v>20</v>
      </c>
      <c r="D38" s="20" t="s">
        <v>21</v>
      </c>
      <c r="E38" s="20" t="s">
        <v>22</v>
      </c>
      <c r="F38" s="20" t="s">
        <v>67</v>
      </c>
      <c r="G38" s="20" t="s">
        <v>7</v>
      </c>
      <c r="H38" s="20" t="s">
        <v>8</v>
      </c>
      <c r="I38" s="20" t="s">
        <v>9</v>
      </c>
      <c r="J38" s="20" t="s">
        <v>10</v>
      </c>
      <c r="K38" s="20" t="s">
        <v>23</v>
      </c>
      <c r="L38" s="20" t="s">
        <v>11</v>
      </c>
      <c r="M38" s="20" t="s">
        <v>24</v>
      </c>
    </row>
    <row r="41" spans="2:13" x14ac:dyDescent="0.25">
      <c r="B41" s="17">
        <v>33</v>
      </c>
      <c r="C41" s="17">
        <v>23</v>
      </c>
      <c r="D41" s="17">
        <v>113</v>
      </c>
      <c r="E41" s="17">
        <v>28</v>
      </c>
      <c r="F41" s="17">
        <v>24</v>
      </c>
      <c r="G41" s="17">
        <v>52</v>
      </c>
      <c r="H41" s="17">
        <v>12</v>
      </c>
      <c r="I41" s="17">
        <v>59</v>
      </c>
      <c r="J41" s="17">
        <v>33</v>
      </c>
      <c r="K41" s="17">
        <v>68</v>
      </c>
      <c r="L41" s="17">
        <v>120</v>
      </c>
      <c r="M41" s="17">
        <v>69</v>
      </c>
    </row>
  </sheetData>
  <mergeCells count="1">
    <mergeCell ref="B4:H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workbookViewId="0">
      <selection activeCell="B9" sqref="B9"/>
    </sheetView>
  </sheetViews>
  <sheetFormatPr baseColWidth="10" defaultRowHeight="15" x14ac:dyDescent="0.25"/>
  <sheetData>
    <row r="2" spans="1:10" x14ac:dyDescent="0.25">
      <c r="C2" s="101" t="s">
        <v>108</v>
      </c>
      <c r="D2" s="98"/>
      <c r="E2" s="98"/>
      <c r="F2" s="98"/>
      <c r="G2" s="98"/>
      <c r="H2" s="98"/>
      <c r="I2" s="98"/>
      <c r="J2" s="98"/>
    </row>
    <row r="5" spans="1:10" x14ac:dyDescent="0.25">
      <c r="B5" t="s">
        <v>93</v>
      </c>
      <c r="C5" t="s">
        <v>92</v>
      </c>
      <c r="D5" t="s">
        <v>91</v>
      </c>
      <c r="E5" t="s">
        <v>90</v>
      </c>
      <c r="F5" t="s">
        <v>89</v>
      </c>
      <c r="G5" t="s">
        <v>88</v>
      </c>
      <c r="H5" t="s">
        <v>87</v>
      </c>
      <c r="I5" t="s">
        <v>94</v>
      </c>
      <c r="J5" t="s">
        <v>95</v>
      </c>
    </row>
    <row r="6" spans="1:10" x14ac:dyDescent="0.25">
      <c r="A6">
        <f>SUM(B6:J6)</f>
        <v>6719</v>
      </c>
      <c r="B6">
        <v>632</v>
      </c>
      <c r="C6">
        <v>322</v>
      </c>
      <c r="D6">
        <v>461</v>
      </c>
      <c r="E6">
        <v>714</v>
      </c>
      <c r="F6">
        <v>839</v>
      </c>
      <c r="G6">
        <v>1038</v>
      </c>
      <c r="H6">
        <v>1139</v>
      </c>
      <c r="I6">
        <v>1074</v>
      </c>
      <c r="J6">
        <v>500</v>
      </c>
    </row>
    <row r="7" spans="1:10" x14ac:dyDescent="0.25">
      <c r="B7" s="38">
        <f t="shared" ref="B7:J7" si="0">B6/$A6*100</f>
        <v>9.4061616311951184</v>
      </c>
      <c r="C7" s="38">
        <f t="shared" si="0"/>
        <v>4.7923798184253608</v>
      </c>
      <c r="D7" s="38">
        <f t="shared" si="0"/>
        <v>6.861140050602768</v>
      </c>
      <c r="E7" s="38">
        <f t="shared" si="0"/>
        <v>10.626581336508409</v>
      </c>
      <c r="F7" s="38">
        <f t="shared" si="0"/>
        <v>12.486977228754279</v>
      </c>
      <c r="G7" s="38">
        <f t="shared" si="0"/>
        <v>15.448727489209704</v>
      </c>
      <c r="H7" s="38">
        <f t="shared" si="0"/>
        <v>16.951927370144368</v>
      </c>
      <c r="I7" s="38">
        <f t="shared" si="0"/>
        <v>15.984521506176513</v>
      </c>
      <c r="J7" s="38">
        <f t="shared" si="0"/>
        <v>7.4415835689834804</v>
      </c>
    </row>
  </sheetData>
  <mergeCells count="1">
    <mergeCell ref="C2:J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7"/>
  <sheetViews>
    <sheetView topLeftCell="A4" workbookViewId="0">
      <selection activeCell="J7" sqref="J7"/>
    </sheetView>
  </sheetViews>
  <sheetFormatPr baseColWidth="10" defaultRowHeight="15" x14ac:dyDescent="0.25"/>
  <sheetData>
    <row r="3" spans="1:11" x14ac:dyDescent="0.25">
      <c r="B3" s="101" t="s">
        <v>109</v>
      </c>
      <c r="C3" s="98"/>
      <c r="D3" s="98"/>
      <c r="E3" s="98"/>
      <c r="F3" s="98"/>
      <c r="G3" s="98"/>
      <c r="H3" s="98"/>
      <c r="I3" s="98"/>
      <c r="J3" s="98"/>
      <c r="K3" s="98"/>
    </row>
    <row r="5" spans="1:11" x14ac:dyDescent="0.25">
      <c r="B5" t="s">
        <v>96</v>
      </c>
      <c r="C5" t="s">
        <v>97</v>
      </c>
      <c r="D5" t="s">
        <v>98</v>
      </c>
      <c r="E5" t="s">
        <v>99</v>
      </c>
      <c r="F5" t="s">
        <v>100</v>
      </c>
      <c r="G5" t="s">
        <v>101</v>
      </c>
      <c r="H5" t="s">
        <v>102</v>
      </c>
      <c r="I5" t="s">
        <v>103</v>
      </c>
      <c r="J5" t="s">
        <v>104</v>
      </c>
    </row>
    <row r="6" spans="1:11" x14ac:dyDescent="0.25">
      <c r="A6">
        <f>SUM(B6:J6)</f>
        <v>254</v>
      </c>
      <c r="B6">
        <v>7</v>
      </c>
      <c r="C6">
        <v>2</v>
      </c>
      <c r="D6">
        <v>32</v>
      </c>
      <c r="E6">
        <v>38</v>
      </c>
      <c r="F6">
        <v>33</v>
      </c>
      <c r="G6">
        <v>65</v>
      </c>
      <c r="H6">
        <v>52</v>
      </c>
      <c r="I6">
        <v>23</v>
      </c>
      <c r="J6">
        <v>2</v>
      </c>
    </row>
    <row r="7" spans="1:11" x14ac:dyDescent="0.25">
      <c r="B7" s="38">
        <f t="shared" ref="B7:J7" si="0">B6/$A6*100</f>
        <v>2.7559055118110236</v>
      </c>
      <c r="C7" s="38">
        <f t="shared" si="0"/>
        <v>0.78740157480314954</v>
      </c>
      <c r="D7" s="38">
        <f t="shared" si="0"/>
        <v>12.598425196850393</v>
      </c>
      <c r="E7" s="38">
        <f t="shared" si="0"/>
        <v>14.960629921259844</v>
      </c>
      <c r="F7" s="38">
        <f t="shared" si="0"/>
        <v>12.992125984251967</v>
      </c>
      <c r="G7" s="38">
        <f t="shared" si="0"/>
        <v>25.590551181102363</v>
      </c>
      <c r="H7" s="38">
        <f t="shared" si="0"/>
        <v>20.472440944881889</v>
      </c>
      <c r="I7" s="38">
        <f t="shared" si="0"/>
        <v>9.0551181102362204</v>
      </c>
      <c r="J7" s="38">
        <f t="shared" si="0"/>
        <v>0.78740157480314954</v>
      </c>
    </row>
  </sheetData>
  <mergeCells count="1">
    <mergeCell ref="B3:K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I13"/>
  <sheetViews>
    <sheetView workbookViewId="0">
      <selection activeCell="H35" sqref="H35"/>
    </sheetView>
  </sheetViews>
  <sheetFormatPr baseColWidth="10" defaultRowHeight="15" x14ac:dyDescent="0.25"/>
  <cols>
    <col min="4" max="4" width="22.5703125" customWidth="1"/>
  </cols>
  <sheetData>
    <row r="4" spans="3:9" x14ac:dyDescent="0.25">
      <c r="C4" s="101" t="s">
        <v>111</v>
      </c>
      <c r="D4" s="98"/>
      <c r="E4" s="98"/>
      <c r="F4" s="98"/>
      <c r="G4" s="98"/>
      <c r="H4" s="98"/>
      <c r="I4" s="98"/>
    </row>
    <row r="6" spans="3:9" x14ac:dyDescent="0.25">
      <c r="D6" s="34" t="s">
        <v>110</v>
      </c>
      <c r="E6" s="35">
        <v>1037</v>
      </c>
      <c r="F6" s="37">
        <f>E6/E$13*100</f>
        <v>40.810704447068083</v>
      </c>
    </row>
    <row r="7" spans="3:9" x14ac:dyDescent="0.25">
      <c r="D7" s="34" t="s">
        <v>74</v>
      </c>
      <c r="E7" s="35">
        <v>349</v>
      </c>
      <c r="F7" s="37">
        <f t="shared" ref="F7:F12" si="0">E7/E$13*100</f>
        <v>13.734750098386462</v>
      </c>
    </row>
    <row r="8" spans="3:9" x14ac:dyDescent="0.25">
      <c r="D8" s="34" t="s">
        <v>75</v>
      </c>
      <c r="E8" s="35">
        <v>80</v>
      </c>
      <c r="F8" s="37">
        <f t="shared" si="0"/>
        <v>3.1483667847304213</v>
      </c>
    </row>
    <row r="9" spans="3:9" x14ac:dyDescent="0.25">
      <c r="D9" s="34" t="s">
        <v>76</v>
      </c>
      <c r="E9" s="35">
        <v>368</v>
      </c>
      <c r="F9" s="37">
        <f t="shared" si="0"/>
        <v>14.482487209759936</v>
      </c>
    </row>
    <row r="10" spans="3:9" x14ac:dyDescent="0.25">
      <c r="D10" s="34" t="s">
        <v>77</v>
      </c>
      <c r="E10" s="35">
        <v>198</v>
      </c>
      <c r="F10" s="37">
        <f t="shared" si="0"/>
        <v>7.7922077922077921</v>
      </c>
    </row>
    <row r="11" spans="3:9" x14ac:dyDescent="0.25">
      <c r="D11" s="34" t="s">
        <v>78</v>
      </c>
      <c r="E11" s="35">
        <v>105</v>
      </c>
      <c r="F11" s="37">
        <f t="shared" si="0"/>
        <v>4.1322314049586781</v>
      </c>
    </row>
    <row r="12" spans="3:9" x14ac:dyDescent="0.25">
      <c r="D12" s="34" t="s">
        <v>79</v>
      </c>
      <c r="E12" s="35">
        <v>404</v>
      </c>
      <c r="F12" s="37">
        <f t="shared" si="0"/>
        <v>15.899252262888627</v>
      </c>
    </row>
    <row r="13" spans="3:9" x14ac:dyDescent="0.25">
      <c r="D13" s="14"/>
      <c r="E13" s="14">
        <f>SUM(E6:E12)</f>
        <v>2541</v>
      </c>
      <c r="F13" s="36"/>
    </row>
  </sheetData>
  <mergeCells count="1">
    <mergeCell ref="C4:I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K25"/>
  <sheetViews>
    <sheetView workbookViewId="0">
      <selection activeCell="G23" sqref="G23"/>
    </sheetView>
  </sheetViews>
  <sheetFormatPr baseColWidth="10" defaultRowHeight="15" x14ac:dyDescent="0.25"/>
  <sheetData>
    <row r="3" spans="3:11" x14ac:dyDescent="0.25">
      <c r="C3" s="101" t="s">
        <v>113</v>
      </c>
      <c r="D3" s="98"/>
      <c r="E3" s="98"/>
      <c r="F3" s="98"/>
      <c r="G3" s="98"/>
      <c r="H3" s="98"/>
      <c r="I3" s="98"/>
      <c r="J3" s="98"/>
      <c r="K3" s="98"/>
    </row>
    <row r="5" spans="3:11" ht="15.75" thickBot="1" x14ac:dyDescent="0.3"/>
    <row r="6" spans="3:11" ht="44.25" thickBot="1" x14ac:dyDescent="0.3">
      <c r="C6" s="58"/>
      <c r="D6" s="59" t="s">
        <v>0</v>
      </c>
      <c r="E6" s="60" t="s">
        <v>14</v>
      </c>
      <c r="F6" s="60" t="s">
        <v>15</v>
      </c>
      <c r="G6" s="60" t="s">
        <v>16</v>
      </c>
      <c r="H6" s="60" t="s">
        <v>17</v>
      </c>
      <c r="I6" s="60" t="s">
        <v>37</v>
      </c>
      <c r="J6" s="59" t="s">
        <v>38</v>
      </c>
      <c r="K6" s="59" t="s">
        <v>18</v>
      </c>
    </row>
    <row r="7" spans="3:11" x14ac:dyDescent="0.25">
      <c r="C7" s="61" t="s">
        <v>1</v>
      </c>
      <c r="D7" s="62">
        <v>15</v>
      </c>
      <c r="E7" s="63">
        <v>0.67</v>
      </c>
      <c r="F7" s="64">
        <v>0.27</v>
      </c>
      <c r="G7" s="64">
        <v>0</v>
      </c>
      <c r="H7" s="64">
        <v>0</v>
      </c>
      <c r="I7" s="64">
        <v>0</v>
      </c>
      <c r="J7" s="64">
        <v>0</v>
      </c>
      <c r="K7" s="64">
        <v>7.0000000000000007E-2</v>
      </c>
    </row>
    <row r="8" spans="3:11" x14ac:dyDescent="0.25">
      <c r="C8" s="65" t="s">
        <v>3</v>
      </c>
      <c r="D8" s="66">
        <v>20</v>
      </c>
      <c r="E8" s="63">
        <v>0.85</v>
      </c>
      <c r="F8" s="67">
        <v>0.05</v>
      </c>
      <c r="G8" s="67">
        <v>0</v>
      </c>
      <c r="H8" s="67">
        <v>0.05</v>
      </c>
      <c r="I8" s="67">
        <v>0</v>
      </c>
      <c r="J8" s="67">
        <v>0</v>
      </c>
      <c r="K8" s="67">
        <v>0.05</v>
      </c>
    </row>
    <row r="9" spans="3:11" x14ac:dyDescent="0.25">
      <c r="C9" s="61" t="s">
        <v>4</v>
      </c>
      <c r="D9" s="62">
        <v>49</v>
      </c>
      <c r="E9" s="63">
        <v>0.49</v>
      </c>
      <c r="F9" s="64">
        <v>0.14000000000000001</v>
      </c>
      <c r="G9" s="64">
        <v>0.08</v>
      </c>
      <c r="H9" s="64">
        <v>0.1</v>
      </c>
      <c r="I9" s="64">
        <v>0.02</v>
      </c>
      <c r="J9" s="64">
        <v>0</v>
      </c>
      <c r="K9" s="64">
        <v>0.16</v>
      </c>
    </row>
    <row r="10" spans="3:11" x14ac:dyDescent="0.25">
      <c r="C10" s="65" t="s">
        <v>2</v>
      </c>
      <c r="D10" s="66">
        <v>15</v>
      </c>
      <c r="E10" s="67">
        <v>0.13</v>
      </c>
      <c r="F10" s="67">
        <v>0</v>
      </c>
      <c r="G10" s="67">
        <v>7.0000000000000007E-2</v>
      </c>
      <c r="H10" s="67">
        <v>7.0000000000000007E-2</v>
      </c>
      <c r="I10" s="67">
        <v>0.13</v>
      </c>
      <c r="J10" s="67">
        <v>0</v>
      </c>
      <c r="K10" s="63">
        <v>0.6</v>
      </c>
    </row>
    <row r="11" spans="3:11" x14ac:dyDescent="0.25">
      <c r="C11" s="61" t="s">
        <v>5</v>
      </c>
      <c r="D11" s="62">
        <v>14</v>
      </c>
      <c r="E11" s="63">
        <v>0.28999999999999998</v>
      </c>
      <c r="F11" s="64">
        <v>0.14000000000000001</v>
      </c>
      <c r="G11" s="64">
        <v>7.0000000000000007E-2</v>
      </c>
      <c r="H11" s="64">
        <v>0.14000000000000001</v>
      </c>
      <c r="I11" s="64">
        <v>7.0000000000000007E-2</v>
      </c>
      <c r="J11" s="64">
        <v>0.14000000000000001</v>
      </c>
      <c r="K11" s="64">
        <v>0.14000000000000001</v>
      </c>
    </row>
    <row r="12" spans="3:11" x14ac:dyDescent="0.25">
      <c r="C12" s="65" t="s">
        <v>11</v>
      </c>
      <c r="D12" s="66">
        <v>488</v>
      </c>
      <c r="E12" s="67">
        <v>0.4</v>
      </c>
      <c r="F12" s="67">
        <v>0.12</v>
      </c>
      <c r="G12" s="67">
        <v>0.04</v>
      </c>
      <c r="H12" s="67">
        <v>0.13</v>
      </c>
      <c r="I12" s="67">
        <v>0.09</v>
      </c>
      <c r="J12" s="67">
        <v>0.04</v>
      </c>
      <c r="K12" s="67">
        <v>0.17</v>
      </c>
    </row>
    <row r="13" spans="3:11" x14ac:dyDescent="0.25">
      <c r="C13" s="61" t="s">
        <v>21</v>
      </c>
      <c r="D13" s="62">
        <v>78</v>
      </c>
      <c r="E13" s="63">
        <v>0.4</v>
      </c>
      <c r="F13" s="64">
        <v>0.26</v>
      </c>
      <c r="G13" s="64">
        <v>0.04</v>
      </c>
      <c r="H13" s="64">
        <v>0.12</v>
      </c>
      <c r="I13" s="64">
        <v>0.08</v>
      </c>
      <c r="J13" s="64">
        <v>0.05</v>
      </c>
      <c r="K13" s="64">
        <v>0.06</v>
      </c>
    </row>
    <row r="14" spans="3:11" x14ac:dyDescent="0.25">
      <c r="C14" s="65" t="s">
        <v>9</v>
      </c>
      <c r="D14" s="66">
        <v>146</v>
      </c>
      <c r="E14" s="63">
        <v>0.34</v>
      </c>
      <c r="F14" s="67">
        <v>0.13</v>
      </c>
      <c r="G14" s="67">
        <v>0.01</v>
      </c>
      <c r="H14" s="67">
        <v>0.15</v>
      </c>
      <c r="I14" s="67">
        <v>0.12</v>
      </c>
      <c r="J14" s="67">
        <v>0.01</v>
      </c>
      <c r="K14" s="63">
        <v>0.23</v>
      </c>
    </row>
    <row r="15" spans="3:11" x14ac:dyDescent="0.25">
      <c r="C15" s="61" t="s">
        <v>20</v>
      </c>
      <c r="D15" s="62">
        <v>85</v>
      </c>
      <c r="E15" s="64">
        <v>0.22</v>
      </c>
      <c r="F15" s="63">
        <v>0.27</v>
      </c>
      <c r="G15" s="64">
        <v>0.04</v>
      </c>
      <c r="H15" s="64">
        <v>0.18</v>
      </c>
      <c r="I15" s="64">
        <v>0.04</v>
      </c>
      <c r="J15" s="64">
        <v>0.02</v>
      </c>
      <c r="K15" s="63">
        <v>0.24</v>
      </c>
    </row>
    <row r="16" spans="3:11" x14ac:dyDescent="0.25">
      <c r="C16" s="65" t="s">
        <v>7</v>
      </c>
      <c r="D16" s="66">
        <v>243</v>
      </c>
      <c r="E16" s="63">
        <v>0.57999999999999996</v>
      </c>
      <c r="F16" s="67">
        <v>0.17</v>
      </c>
      <c r="G16" s="67">
        <v>0.02</v>
      </c>
      <c r="H16" s="67">
        <v>0.1</v>
      </c>
      <c r="I16" s="67">
        <v>0.02</v>
      </c>
      <c r="J16" s="67">
        <v>0.05</v>
      </c>
      <c r="K16" s="67">
        <v>0.06</v>
      </c>
    </row>
    <row r="17" spans="3:11" x14ac:dyDescent="0.25">
      <c r="C17" s="61" t="s">
        <v>6</v>
      </c>
      <c r="D17" s="62">
        <v>65</v>
      </c>
      <c r="E17" s="63">
        <v>0.6</v>
      </c>
      <c r="F17" s="64">
        <v>0.17</v>
      </c>
      <c r="G17" s="64">
        <v>0.02</v>
      </c>
      <c r="H17" s="64">
        <v>0.06</v>
      </c>
      <c r="I17" s="64">
        <v>0.05</v>
      </c>
      <c r="J17" s="64">
        <v>0.02</v>
      </c>
      <c r="K17" s="64">
        <v>0.09</v>
      </c>
    </row>
    <row r="18" spans="3:11" x14ac:dyDescent="0.25">
      <c r="C18" s="65" t="s">
        <v>19</v>
      </c>
      <c r="D18" s="66">
        <v>246</v>
      </c>
      <c r="E18" s="63">
        <v>0.33</v>
      </c>
      <c r="F18" s="67">
        <v>0.16</v>
      </c>
      <c r="G18" s="67">
        <v>0.05</v>
      </c>
      <c r="H18" s="67">
        <v>0.13</v>
      </c>
      <c r="I18" s="67">
        <v>0.13</v>
      </c>
      <c r="J18" s="67">
        <v>0.06</v>
      </c>
      <c r="K18" s="67">
        <v>0.13</v>
      </c>
    </row>
    <row r="19" spans="3:11" x14ac:dyDescent="0.25">
      <c r="C19" s="61" t="s">
        <v>22</v>
      </c>
      <c r="D19" s="62">
        <v>110</v>
      </c>
      <c r="E19" s="63">
        <v>0.27</v>
      </c>
      <c r="F19" s="64">
        <v>0.15</v>
      </c>
      <c r="G19" s="64">
        <v>0</v>
      </c>
      <c r="H19" s="64">
        <v>0.2</v>
      </c>
      <c r="I19" s="64">
        <v>0.05</v>
      </c>
      <c r="J19" s="64">
        <v>0.01</v>
      </c>
      <c r="K19" s="63">
        <v>0.33</v>
      </c>
    </row>
    <row r="20" spans="3:11" x14ac:dyDescent="0.25">
      <c r="C20" s="65" t="s">
        <v>10</v>
      </c>
      <c r="D20" s="66">
        <v>301</v>
      </c>
      <c r="E20" s="63">
        <v>0.34</v>
      </c>
      <c r="F20" s="67">
        <v>0.11</v>
      </c>
      <c r="G20" s="67">
        <v>0.03</v>
      </c>
      <c r="H20" s="63">
        <v>0.23</v>
      </c>
      <c r="I20" s="67">
        <v>0.09</v>
      </c>
      <c r="J20" s="67">
        <v>0.06</v>
      </c>
      <c r="K20" s="67">
        <v>0.14000000000000001</v>
      </c>
    </row>
    <row r="21" spans="3:11" x14ac:dyDescent="0.25">
      <c r="C21" s="61" t="s">
        <v>23</v>
      </c>
      <c r="D21" s="62">
        <v>279</v>
      </c>
      <c r="E21" s="63">
        <v>0.34</v>
      </c>
      <c r="F21" s="64">
        <v>0.1</v>
      </c>
      <c r="G21" s="64">
        <v>0.03</v>
      </c>
      <c r="H21" s="64">
        <v>0.15</v>
      </c>
      <c r="I21" s="64">
        <v>0.11</v>
      </c>
      <c r="J21" s="64">
        <v>0.05</v>
      </c>
      <c r="K21" s="64">
        <v>0.22</v>
      </c>
    </row>
    <row r="22" spans="3:11" x14ac:dyDescent="0.25">
      <c r="C22" s="65" t="s">
        <v>8</v>
      </c>
      <c r="D22" s="66">
        <v>92</v>
      </c>
      <c r="E22" s="63">
        <v>0.52</v>
      </c>
      <c r="F22" s="67">
        <v>0.15</v>
      </c>
      <c r="G22" s="67">
        <v>0.02</v>
      </c>
      <c r="H22" s="67">
        <v>0.11</v>
      </c>
      <c r="I22" s="67">
        <v>0.04</v>
      </c>
      <c r="J22" s="67">
        <v>0</v>
      </c>
      <c r="K22" s="67">
        <v>0.15</v>
      </c>
    </row>
    <row r="23" spans="3:11" x14ac:dyDescent="0.25">
      <c r="C23" s="61" t="s">
        <v>24</v>
      </c>
      <c r="D23" s="62">
        <v>288</v>
      </c>
      <c r="E23" s="63">
        <v>0.51</v>
      </c>
      <c r="F23" s="64">
        <v>0.11</v>
      </c>
      <c r="G23" s="64">
        <v>0.02</v>
      </c>
      <c r="H23" s="64">
        <v>0.14000000000000001</v>
      </c>
      <c r="I23" s="64">
        <v>7.0000000000000007E-2</v>
      </c>
      <c r="J23" s="64">
        <v>0.05</v>
      </c>
      <c r="K23" s="64">
        <v>0.11</v>
      </c>
    </row>
    <row r="24" spans="3:11" x14ac:dyDescent="0.25">
      <c r="C24" s="65" t="s">
        <v>12</v>
      </c>
      <c r="D24" s="66">
        <v>7</v>
      </c>
      <c r="E24" s="63">
        <v>0.28999999999999998</v>
      </c>
      <c r="F24" s="67">
        <v>0.14000000000000001</v>
      </c>
      <c r="G24" s="67">
        <v>0</v>
      </c>
      <c r="H24" s="63">
        <v>0.28999999999999998</v>
      </c>
      <c r="I24" s="67">
        <v>0.14000000000000001</v>
      </c>
      <c r="J24" s="67">
        <v>0.14000000000000001</v>
      </c>
      <c r="K24" s="67">
        <v>0</v>
      </c>
    </row>
    <row r="25" spans="3:11" ht="15.75" thickBot="1" x14ac:dyDescent="0.3">
      <c r="C25" s="68" t="s">
        <v>29</v>
      </c>
      <c r="D25" s="69">
        <v>2541</v>
      </c>
      <c r="E25" s="69">
        <v>1037</v>
      </c>
      <c r="F25" s="69">
        <v>349</v>
      </c>
      <c r="G25" s="69">
        <v>80</v>
      </c>
      <c r="H25" s="69">
        <v>368</v>
      </c>
      <c r="I25" s="69">
        <v>198</v>
      </c>
      <c r="J25" s="69">
        <v>105</v>
      </c>
      <c r="K25" s="69">
        <v>404</v>
      </c>
    </row>
  </sheetData>
  <mergeCells count="1">
    <mergeCell ref="C3:K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17"/>
  <sheetViews>
    <sheetView workbookViewId="0">
      <selection activeCell="K31" sqref="K31"/>
    </sheetView>
  </sheetViews>
  <sheetFormatPr baseColWidth="10" defaultRowHeight="15" x14ac:dyDescent="0.25"/>
  <sheetData>
    <row r="4" spans="2:10" x14ac:dyDescent="0.25">
      <c r="C4" s="101" t="s">
        <v>112</v>
      </c>
      <c r="D4" s="98"/>
      <c r="E4" s="98"/>
      <c r="F4" s="98"/>
      <c r="G4" s="98"/>
      <c r="H4" s="98"/>
      <c r="I4" s="98"/>
      <c r="J4" s="98"/>
    </row>
    <row r="7" spans="2:10" x14ac:dyDescent="0.25">
      <c r="B7" t="s">
        <v>80</v>
      </c>
    </row>
    <row r="10" spans="2:10" x14ac:dyDescent="0.25">
      <c r="C10" s="38">
        <f>D10/D$17*100</f>
        <v>28.873835732430141</v>
      </c>
      <c r="D10">
        <v>341</v>
      </c>
      <c r="E10" t="s">
        <v>110</v>
      </c>
    </row>
    <row r="11" spans="2:10" x14ac:dyDescent="0.25">
      <c r="C11" s="38">
        <f t="shared" ref="C11:C16" si="0">D11/D$17*100</f>
        <v>17.781541066892466</v>
      </c>
      <c r="D11">
        <v>210</v>
      </c>
      <c r="E11" t="s">
        <v>74</v>
      </c>
    </row>
    <row r="12" spans="2:10" x14ac:dyDescent="0.25">
      <c r="C12" s="38">
        <f t="shared" si="0"/>
        <v>15.156646909398813</v>
      </c>
      <c r="D12">
        <v>179</v>
      </c>
      <c r="E12" t="s">
        <v>75</v>
      </c>
    </row>
    <row r="13" spans="2:10" x14ac:dyDescent="0.25">
      <c r="C13" s="38">
        <f t="shared" si="0"/>
        <v>12.362404741744285</v>
      </c>
      <c r="D13">
        <v>146</v>
      </c>
      <c r="E13" t="s">
        <v>76</v>
      </c>
    </row>
    <row r="14" spans="2:10" x14ac:dyDescent="0.25">
      <c r="C14" s="38">
        <f t="shared" si="0"/>
        <v>9.9915325994919559</v>
      </c>
      <c r="D14">
        <v>118</v>
      </c>
      <c r="E14" t="s">
        <v>77</v>
      </c>
    </row>
    <row r="15" spans="2:10" x14ac:dyDescent="0.25">
      <c r="C15" s="38">
        <f t="shared" si="0"/>
        <v>6.5198983911939044</v>
      </c>
      <c r="D15">
        <v>77</v>
      </c>
      <c r="E15" t="s">
        <v>78</v>
      </c>
    </row>
    <row r="16" spans="2:10" x14ac:dyDescent="0.25">
      <c r="C16" s="38">
        <f t="shared" si="0"/>
        <v>9.3141405588484343</v>
      </c>
      <c r="D16">
        <v>110</v>
      </c>
      <c r="E16" s="34" t="s">
        <v>79</v>
      </c>
    </row>
    <row r="17" spans="4:4" x14ac:dyDescent="0.25">
      <c r="D17">
        <f>SUM(D10:D16)</f>
        <v>1181</v>
      </c>
    </row>
  </sheetData>
  <mergeCells count="1">
    <mergeCell ref="C4:J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15"/>
  <sheetViews>
    <sheetView workbookViewId="0">
      <selection activeCell="J30" sqref="J30"/>
    </sheetView>
  </sheetViews>
  <sheetFormatPr baseColWidth="10" defaultRowHeight="15" x14ac:dyDescent="0.25"/>
  <cols>
    <col min="4" max="4" width="29.85546875" customWidth="1"/>
  </cols>
  <sheetData>
    <row r="4" spans="4:8" x14ac:dyDescent="0.25">
      <c r="D4" s="101" t="s">
        <v>119</v>
      </c>
      <c r="E4" s="98"/>
      <c r="F4" s="98"/>
      <c r="G4" s="98"/>
      <c r="H4" s="98"/>
    </row>
    <row r="7" spans="4:8" x14ac:dyDescent="0.25">
      <c r="D7" t="s">
        <v>81</v>
      </c>
    </row>
    <row r="9" spans="4:8" x14ac:dyDescent="0.25">
      <c r="D9" s="12" t="s">
        <v>25</v>
      </c>
      <c r="E9" s="1">
        <v>174</v>
      </c>
      <c r="F9" s="38">
        <f t="shared" ref="F9:F12" si="0">E9/E$14*100</f>
        <v>26.646248085758039</v>
      </c>
    </row>
    <row r="10" spans="4:8" x14ac:dyDescent="0.25">
      <c r="D10" s="12" t="s">
        <v>26</v>
      </c>
      <c r="E10" s="1">
        <v>124</v>
      </c>
      <c r="F10" s="38">
        <f t="shared" si="0"/>
        <v>18.989280245022972</v>
      </c>
    </row>
    <row r="11" spans="4:8" x14ac:dyDescent="0.25">
      <c r="D11" s="12" t="s">
        <v>39</v>
      </c>
      <c r="E11" s="1">
        <v>44</v>
      </c>
      <c r="F11" s="38">
        <f t="shared" si="0"/>
        <v>6.7381316998468606</v>
      </c>
    </row>
    <row r="12" spans="4:8" x14ac:dyDescent="0.25">
      <c r="D12" s="12" t="s">
        <v>27</v>
      </c>
      <c r="E12" s="1">
        <v>31</v>
      </c>
      <c r="F12" s="38">
        <f t="shared" si="0"/>
        <v>4.7473200612557429</v>
      </c>
    </row>
    <row r="13" spans="4:8" x14ac:dyDescent="0.25">
      <c r="D13" s="12" t="s">
        <v>28</v>
      </c>
      <c r="E13" s="1">
        <v>280</v>
      </c>
      <c r="F13" s="38">
        <f>E13/E$14*100</f>
        <v>42.879019908116383</v>
      </c>
    </row>
    <row r="14" spans="4:8" x14ac:dyDescent="0.25">
      <c r="D14" s="12" t="s">
        <v>29</v>
      </c>
      <c r="E14" s="1">
        <f>SUM(E9:E13)</f>
        <v>653</v>
      </c>
    </row>
    <row r="15" spans="4:8" x14ac:dyDescent="0.25">
      <c r="D15" s="39"/>
      <c r="E15" s="14"/>
    </row>
  </sheetData>
  <mergeCells count="1">
    <mergeCell ref="D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Carte 1</vt:lpstr>
      <vt:lpstr>Carte 2</vt:lpstr>
      <vt:lpstr>Carte 3</vt:lpstr>
      <vt:lpstr>Graphique 1</vt:lpstr>
      <vt:lpstr>Graphique 2</vt:lpstr>
      <vt:lpstr>Graphique 3</vt:lpstr>
      <vt:lpstr>Tableau 1</vt:lpstr>
      <vt:lpstr>Graphique 4</vt:lpstr>
      <vt:lpstr>Graphique 5</vt:lpstr>
      <vt:lpstr>Tableau 2</vt:lpstr>
      <vt:lpstr>Graphique 6</vt:lpstr>
      <vt:lpstr>Graphique 7</vt:lpstr>
      <vt:lpstr>Tableau 3</vt:lpstr>
      <vt:lpstr>Tableau 4 </vt:lpstr>
      <vt:lpstr>Tableau 5</vt:lpstr>
      <vt:lpstr>Tableau 6</vt:lpstr>
      <vt:lpstr>Tableau encadré 2</vt:lpstr>
    </vt:vector>
  </TitlesOfParts>
  <Company>Ministere de l'Education Nationale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Géraldine Seroussi</cp:lastModifiedBy>
  <dcterms:created xsi:type="dcterms:W3CDTF">2019-10-15T16:24:12Z</dcterms:created>
  <dcterms:modified xsi:type="dcterms:W3CDTF">2019-12-27T10:35:25Z</dcterms:modified>
</cp:coreProperties>
</file>