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65" windowWidth="8640" windowHeight="7065"/>
  </bookViews>
  <sheets>
    <sheet name="Tableau 1" sheetId="7" r:id="rId1"/>
    <sheet name="Tableau 2" sheetId="20" r:id="rId2"/>
    <sheet name="Tableau 3" sheetId="19" r:id="rId3"/>
    <sheet name="Tableau 4" sheetId="18" r:id="rId4"/>
    <sheet name="Graphique 1" sheetId="13" r:id="rId5"/>
    <sheet name="Graphique 2" sheetId="17" r:id="rId6"/>
  </sheets>
  <definedNames>
    <definedName name="_xlnm.Print_Area" localSheetId="5">'Graphique 2'!$A$10:$J$41</definedName>
    <definedName name="_xlnm.Print_Area" localSheetId="0">'Tableau 1'!$A$68:$N$94</definedName>
  </definedNames>
  <calcPr calcId="145621"/>
</workbook>
</file>

<file path=xl/calcChain.xml><?xml version="1.0" encoding="utf-8"?>
<calcChain xmlns="http://schemas.openxmlformats.org/spreadsheetml/2006/main">
  <c r="N51" i="7" l="1"/>
  <c r="M51" i="7"/>
  <c r="L51" i="7"/>
  <c r="K51" i="7"/>
  <c r="J51" i="7"/>
  <c r="I51" i="7"/>
  <c r="H51" i="7"/>
  <c r="G51" i="7"/>
  <c r="N50" i="7"/>
  <c r="M50" i="7"/>
  <c r="L50" i="7"/>
  <c r="K50" i="7"/>
  <c r="J50" i="7"/>
  <c r="I50" i="7"/>
  <c r="H50" i="7"/>
  <c r="G50" i="7"/>
  <c r="E51" i="7"/>
  <c r="E50" i="7"/>
  <c r="F51" i="7"/>
  <c r="F50" i="7"/>
  <c r="D7" i="7" l="1"/>
  <c r="D8" i="7"/>
  <c r="D9" i="7"/>
  <c r="D10" i="7"/>
  <c r="D11" i="7"/>
  <c r="D12" i="7"/>
  <c r="D13" i="7"/>
  <c r="D14" i="7"/>
  <c r="D15" i="7"/>
  <c r="D16" i="7"/>
  <c r="D46" i="7" s="1"/>
  <c r="D17" i="7"/>
  <c r="D38" i="7"/>
  <c r="D42" i="7" l="1"/>
  <c r="D44" i="7"/>
  <c r="D40" i="7"/>
  <c r="D47" i="7"/>
  <c r="D45" i="7"/>
  <c r="D43" i="7"/>
  <c r="D41" i="7"/>
  <c r="D39" i="7"/>
  <c r="D37" i="7"/>
  <c r="D18" i="7"/>
  <c r="D22" i="7" l="1"/>
  <c r="D48" i="7"/>
  <c r="E7" i="7"/>
  <c r="E37" i="7" s="1"/>
  <c r="F7" i="7"/>
  <c r="F37" i="7" s="1"/>
  <c r="G7" i="7"/>
  <c r="G37" i="7" s="1"/>
  <c r="H7" i="7"/>
  <c r="H37" i="7" s="1"/>
  <c r="I7" i="7"/>
  <c r="I37" i="7" s="1"/>
  <c r="J7" i="7"/>
  <c r="J37" i="7" s="1"/>
  <c r="K7" i="7"/>
  <c r="K37" i="7" s="1"/>
  <c r="L7" i="7"/>
  <c r="L37" i="7" s="1"/>
  <c r="M7" i="7"/>
  <c r="M37" i="7" s="1"/>
  <c r="N7" i="7"/>
  <c r="N37" i="7" s="1"/>
  <c r="E8" i="7"/>
  <c r="E38" i="7" s="1"/>
  <c r="F8" i="7"/>
  <c r="F38" i="7" s="1"/>
  <c r="G8" i="7"/>
  <c r="G38" i="7" s="1"/>
  <c r="H8" i="7"/>
  <c r="H38" i="7" s="1"/>
  <c r="I8" i="7"/>
  <c r="I38" i="7" s="1"/>
  <c r="J8" i="7"/>
  <c r="J38" i="7" s="1"/>
  <c r="K8" i="7"/>
  <c r="K38" i="7" s="1"/>
  <c r="L8" i="7"/>
  <c r="L38" i="7" s="1"/>
  <c r="M8" i="7"/>
  <c r="M38" i="7" s="1"/>
  <c r="N8" i="7"/>
  <c r="N38" i="7" s="1"/>
  <c r="E9" i="7"/>
  <c r="E39" i="7" s="1"/>
  <c r="F9" i="7"/>
  <c r="F39" i="7" s="1"/>
  <c r="G9" i="7"/>
  <c r="G39" i="7" s="1"/>
  <c r="H9" i="7"/>
  <c r="H39" i="7" s="1"/>
  <c r="I9" i="7"/>
  <c r="I39" i="7" s="1"/>
  <c r="J9" i="7"/>
  <c r="J39" i="7" s="1"/>
  <c r="K9" i="7"/>
  <c r="K39" i="7" s="1"/>
  <c r="L9" i="7"/>
  <c r="L39" i="7" s="1"/>
  <c r="M9" i="7"/>
  <c r="M39" i="7" s="1"/>
  <c r="N9" i="7"/>
  <c r="N39" i="7" s="1"/>
  <c r="E10" i="7"/>
  <c r="E40" i="7" s="1"/>
  <c r="F10" i="7"/>
  <c r="F40" i="7" s="1"/>
  <c r="G10" i="7"/>
  <c r="G40" i="7" s="1"/>
  <c r="H10" i="7"/>
  <c r="H40" i="7" s="1"/>
  <c r="I10" i="7"/>
  <c r="I40" i="7" s="1"/>
  <c r="J10" i="7"/>
  <c r="J40" i="7" s="1"/>
  <c r="K10" i="7"/>
  <c r="K40" i="7" s="1"/>
  <c r="L10" i="7"/>
  <c r="L40" i="7" s="1"/>
  <c r="M10" i="7"/>
  <c r="M40" i="7" s="1"/>
  <c r="N10" i="7"/>
  <c r="N40" i="7" s="1"/>
  <c r="E11" i="7"/>
  <c r="E41" i="7" s="1"/>
  <c r="F11" i="7"/>
  <c r="F41" i="7" s="1"/>
  <c r="G11" i="7"/>
  <c r="G41" i="7" s="1"/>
  <c r="H11" i="7"/>
  <c r="H41" i="7" s="1"/>
  <c r="I11" i="7"/>
  <c r="I41" i="7" s="1"/>
  <c r="J11" i="7"/>
  <c r="J41" i="7" s="1"/>
  <c r="K11" i="7"/>
  <c r="K41" i="7" s="1"/>
  <c r="L11" i="7"/>
  <c r="L41" i="7" s="1"/>
  <c r="M11" i="7"/>
  <c r="M41" i="7" s="1"/>
  <c r="N11" i="7"/>
  <c r="N41" i="7" s="1"/>
  <c r="E12" i="7"/>
  <c r="E42" i="7" s="1"/>
  <c r="F12" i="7"/>
  <c r="F42" i="7" s="1"/>
  <c r="G12" i="7"/>
  <c r="G42" i="7" s="1"/>
  <c r="H12" i="7"/>
  <c r="H42" i="7" s="1"/>
  <c r="I12" i="7"/>
  <c r="I42" i="7" s="1"/>
  <c r="J12" i="7"/>
  <c r="J42" i="7" s="1"/>
  <c r="K12" i="7"/>
  <c r="K42" i="7" s="1"/>
  <c r="L12" i="7"/>
  <c r="L42" i="7" s="1"/>
  <c r="M12" i="7"/>
  <c r="M42" i="7" s="1"/>
  <c r="N12" i="7"/>
  <c r="N42" i="7" s="1"/>
  <c r="E13" i="7"/>
  <c r="E43" i="7" s="1"/>
  <c r="F13" i="7"/>
  <c r="F43" i="7" s="1"/>
  <c r="G13" i="7"/>
  <c r="G43" i="7" s="1"/>
  <c r="H13" i="7"/>
  <c r="H43" i="7" s="1"/>
  <c r="I13" i="7"/>
  <c r="I43" i="7" s="1"/>
  <c r="J13" i="7"/>
  <c r="J43" i="7" s="1"/>
  <c r="K13" i="7"/>
  <c r="K43" i="7" s="1"/>
  <c r="L13" i="7"/>
  <c r="L43" i="7" s="1"/>
  <c r="M13" i="7"/>
  <c r="M43" i="7" s="1"/>
  <c r="N13" i="7"/>
  <c r="N43" i="7" s="1"/>
  <c r="E14" i="7"/>
  <c r="E44" i="7" s="1"/>
  <c r="F14" i="7"/>
  <c r="F44" i="7" s="1"/>
  <c r="G14" i="7"/>
  <c r="G44" i="7" s="1"/>
  <c r="H14" i="7"/>
  <c r="H44" i="7" s="1"/>
  <c r="I14" i="7"/>
  <c r="I44" i="7" s="1"/>
  <c r="J14" i="7"/>
  <c r="J44" i="7" s="1"/>
  <c r="K14" i="7"/>
  <c r="K44" i="7" s="1"/>
  <c r="L14" i="7"/>
  <c r="L44" i="7" s="1"/>
  <c r="M14" i="7"/>
  <c r="M44" i="7" s="1"/>
  <c r="N14" i="7"/>
  <c r="N44" i="7" s="1"/>
  <c r="E15" i="7"/>
  <c r="E45" i="7" s="1"/>
  <c r="F15" i="7"/>
  <c r="F45" i="7" s="1"/>
  <c r="G15" i="7"/>
  <c r="G45" i="7" s="1"/>
  <c r="H15" i="7"/>
  <c r="H45" i="7" s="1"/>
  <c r="I15" i="7"/>
  <c r="I45" i="7" s="1"/>
  <c r="J15" i="7"/>
  <c r="J45" i="7" s="1"/>
  <c r="K15" i="7"/>
  <c r="K45" i="7" s="1"/>
  <c r="L15" i="7"/>
  <c r="L45" i="7" s="1"/>
  <c r="M15" i="7"/>
  <c r="M45" i="7" s="1"/>
  <c r="N15" i="7"/>
  <c r="N45" i="7" s="1"/>
  <c r="E16" i="7"/>
  <c r="E46" i="7" s="1"/>
  <c r="F16" i="7"/>
  <c r="F46" i="7" s="1"/>
  <c r="G16" i="7"/>
  <c r="G46" i="7" s="1"/>
  <c r="H16" i="7"/>
  <c r="H46" i="7" s="1"/>
  <c r="I16" i="7"/>
  <c r="I46" i="7" s="1"/>
  <c r="J16" i="7"/>
  <c r="J46" i="7" s="1"/>
  <c r="K16" i="7"/>
  <c r="K46" i="7" s="1"/>
  <c r="L16" i="7"/>
  <c r="L46" i="7" s="1"/>
  <c r="M16" i="7"/>
  <c r="M46" i="7" s="1"/>
  <c r="N16" i="7"/>
  <c r="N46" i="7" s="1"/>
  <c r="E17" i="7"/>
  <c r="E47" i="7" s="1"/>
  <c r="F17" i="7"/>
  <c r="F47" i="7" s="1"/>
  <c r="G17" i="7"/>
  <c r="G47" i="7" s="1"/>
  <c r="H17" i="7"/>
  <c r="H47" i="7" s="1"/>
  <c r="I17" i="7"/>
  <c r="I47" i="7" s="1"/>
  <c r="J17" i="7"/>
  <c r="J47" i="7" s="1"/>
  <c r="K17" i="7"/>
  <c r="K47" i="7" s="1"/>
  <c r="L17" i="7"/>
  <c r="L47" i="7" s="1"/>
  <c r="M17" i="7"/>
  <c r="M47" i="7" s="1"/>
  <c r="N17" i="7"/>
  <c r="N47" i="7" s="1"/>
  <c r="B52" i="7"/>
  <c r="C51" i="7"/>
  <c r="B51" i="7"/>
  <c r="L18" i="7" l="1"/>
  <c r="L22" i="7" s="1"/>
  <c r="M48" i="7"/>
  <c r="M52" i="7" s="1"/>
  <c r="K48" i="7"/>
  <c r="K52" i="7" s="1"/>
  <c r="I48" i="7"/>
  <c r="I52" i="7" s="1"/>
  <c r="G48" i="7"/>
  <c r="G52" i="7" s="1"/>
  <c r="N48" i="7"/>
  <c r="N52" i="7" s="1"/>
  <c r="L48" i="7"/>
  <c r="L52" i="7" s="1"/>
  <c r="J48" i="7"/>
  <c r="J52" i="7" s="1"/>
  <c r="H48" i="7"/>
  <c r="H52" i="7" s="1"/>
  <c r="F48" i="7"/>
  <c r="F52" i="7" s="1"/>
  <c r="H18" i="7"/>
  <c r="H22" i="7" s="1"/>
  <c r="D52" i="7"/>
  <c r="N18" i="7"/>
  <c r="N22" i="7" s="1"/>
  <c r="J18" i="7"/>
  <c r="J22" i="7" s="1"/>
  <c r="F18" i="7"/>
  <c r="F22" i="7" s="1"/>
  <c r="M18" i="7"/>
  <c r="M22" i="7" s="1"/>
  <c r="K18" i="7"/>
  <c r="K22" i="7" s="1"/>
  <c r="I18" i="7"/>
  <c r="I22" i="7" s="1"/>
  <c r="G18" i="7"/>
  <c r="G22" i="7" s="1"/>
  <c r="E18" i="7"/>
  <c r="B22" i="7"/>
  <c r="C21" i="7"/>
  <c r="B21" i="7"/>
  <c r="E22" i="7" l="1"/>
  <c r="E48" i="7"/>
  <c r="E52" i="7" s="1"/>
</calcChain>
</file>

<file path=xl/sharedStrings.xml><?xml version="1.0" encoding="utf-8"?>
<sst xmlns="http://schemas.openxmlformats.org/spreadsheetml/2006/main" count="248" uniqueCount="124">
  <si>
    <t>Ensemble toutes séries</t>
  </si>
  <si>
    <t>Tableau 1 - Effectifs de l'enseignement supérieur</t>
  </si>
  <si>
    <t>France métropolitaine + DOM hors Mayotte</t>
  </si>
  <si>
    <t>Constat</t>
  </si>
  <si>
    <t>Universités et établissements</t>
  </si>
  <si>
    <t xml:space="preserve"> assimilés hors IUT (1)</t>
  </si>
  <si>
    <t xml:space="preserve"> - cursus L</t>
  </si>
  <si>
    <t xml:space="preserve"> - cursus M</t>
  </si>
  <si>
    <t xml:space="preserve"> - cursus D</t>
  </si>
  <si>
    <t>IUT</t>
  </si>
  <si>
    <t xml:space="preserve"> IUT secondaire</t>
  </si>
  <si>
    <t xml:space="preserve"> IUT tertiaire</t>
  </si>
  <si>
    <t xml:space="preserve">CPGE </t>
  </si>
  <si>
    <t>STS et autres formations (2)</t>
  </si>
  <si>
    <t xml:space="preserve">  -  STS production</t>
  </si>
  <si>
    <t xml:space="preserve">   - STS service</t>
  </si>
  <si>
    <t>Ensemble des quatre principales filières (3)</t>
  </si>
  <si>
    <t>INGENIEURS (hors universitaires)</t>
  </si>
  <si>
    <t>Autres formations (4)</t>
  </si>
  <si>
    <t>Ensemble de l'enseignement supérieur (5)</t>
  </si>
  <si>
    <t>Source: MENESR - DGESIP - DGRI - SIES</t>
  </si>
  <si>
    <t>2. Les autres formations  sont les DSCG, DCG, DNTS et DSAA</t>
  </si>
  <si>
    <t>3. Universités et établissements assimilés, IUT, CPGE et STS.</t>
  </si>
  <si>
    <t>4. Ecoles de commerce, d’art, d’architecture, de notariat, facultés privées, écoles paramédicales et sociales ...</t>
  </si>
  <si>
    <t>5. Sans double compte des formations universitaires d'ingénieurs.</t>
  </si>
  <si>
    <t>1. Les établissements assimilés sont les 2 INP, les 3 UT et les grands établissements suivants (Observatoire, Inalco, IEP Paris, Paris-Dauphine, institut de physique du Globe de Paris)</t>
  </si>
  <si>
    <t>arrondi</t>
  </si>
  <si>
    <t>France métropolitaine + DOM</t>
  </si>
  <si>
    <t>Bacheliers généraux dans les quatre principales filières</t>
  </si>
  <si>
    <t>Universités et établissements assimilés (hors IUT)</t>
  </si>
  <si>
    <t>Droit</t>
  </si>
  <si>
    <t>Santé</t>
  </si>
  <si>
    <t xml:space="preserve">STS       </t>
  </si>
  <si>
    <t xml:space="preserve">CPGE      </t>
  </si>
  <si>
    <t xml:space="preserve">Autres formations de l'enseignement supérieur </t>
  </si>
  <si>
    <t>Bacheliers technologiques dans les quatre principales filières</t>
  </si>
  <si>
    <t xml:space="preserve"> Universités et établissements assimilés (hors IUT)</t>
  </si>
  <si>
    <t>Autres formations de l'enseignement supérieur</t>
  </si>
  <si>
    <t>Bacheliers Géné.+Techno. dans les quatre principales filières</t>
  </si>
  <si>
    <t>Bacheliers professionnels dans les quatre principales filières</t>
  </si>
  <si>
    <t>Ensemble bacheliers dans les quatre principales filières</t>
  </si>
  <si>
    <t>Lecture : à la rentrée 2013, 86,1 % des bacheliers généraux de l'année se sont inscrits dans l'une des principales filières post-baccalauréat, dont 56,3 % à l'université hors IUT, 12,6 % en CPGE, 10,2 % en IUT et 7,1 % en STS. Ces pourcentages incluent les inscriptions multiples d'un étudiant.</t>
  </si>
  <si>
    <t>Tableau 3 -  Flux d'entrée en première année dans les principales filières post-baccalauréat</t>
  </si>
  <si>
    <t xml:space="preserve"> France métropolitaine + DOM</t>
  </si>
  <si>
    <t>Effectif</t>
  </si>
  <si>
    <t>%</t>
  </si>
  <si>
    <t>Prévision</t>
  </si>
  <si>
    <t xml:space="preserve"> IUT  </t>
  </si>
  <si>
    <t xml:space="preserve"> CPGE   </t>
  </si>
  <si>
    <t xml:space="preserve"> STS et autres formations  </t>
  </si>
  <si>
    <t xml:space="preserve"> Ensemble  </t>
  </si>
  <si>
    <t>Projection</t>
  </si>
  <si>
    <t>Tableau 4  - Effectifs des universités et établissements assimilés hors IUT</t>
  </si>
  <si>
    <t>France métropolitaine +  DOM</t>
  </si>
  <si>
    <t>Cursus L</t>
  </si>
  <si>
    <t>Cursus M (1)</t>
  </si>
  <si>
    <t>Cursus D</t>
  </si>
  <si>
    <t>TOTAL</t>
  </si>
  <si>
    <t>(1) yc formations au diplôme d'ingénieur, de magistère, de master ingénieur, d'institut d'études politiques</t>
  </si>
  <si>
    <t>Projections (scénario tendanciel)</t>
  </si>
  <si>
    <t>3. Les autres formations  sont les DSCG, DCG, DNTS et DSAA</t>
  </si>
  <si>
    <t>2. Y compris les CPES et les CPGE dépendant du ministère de l'agriculture</t>
  </si>
  <si>
    <t>CPGE (2)</t>
  </si>
  <si>
    <t>STS et autres formations (3)</t>
  </si>
  <si>
    <t>Ensemble des quatre principales filières (1)</t>
  </si>
  <si>
    <t xml:space="preserve"> - cursus Licence (L)</t>
  </si>
  <si>
    <t xml:space="preserve"> - cursus Master (M)</t>
  </si>
  <si>
    <t xml:space="preserve"> - cursus Doctorat (D)</t>
  </si>
  <si>
    <t>Autres formations (5)</t>
  </si>
  <si>
    <t>Ensemble de l'enseignement supérieur (6)</t>
  </si>
  <si>
    <t>5. Ecoles de commerce, d’art, d’architecture, de notariat, facultés privées, écoles paramédicales et sociales ...</t>
  </si>
  <si>
    <t>6. Sans double compte des formations universitaires d'ingénieurs.</t>
  </si>
  <si>
    <t>4. Universités et établissements assimilés, IUT, STS et CPGE</t>
  </si>
  <si>
    <t>Variation 2015/2014</t>
  </si>
  <si>
    <t>Variation 2014/2013</t>
  </si>
  <si>
    <t>Economie</t>
  </si>
  <si>
    <t>Lettres</t>
  </si>
  <si>
    <t>Sciences</t>
  </si>
  <si>
    <t>Universités et établissements assimilés hors IUT (1)</t>
  </si>
  <si>
    <t>Projections (scénario tendanciel avec priseen compte résultats bac 2015)</t>
  </si>
  <si>
    <t>nc = non calculé, les taux de poursuite des autres formations ne sont pas estimés dans le cadre des prévisions des rentrées ultérieures à 2014.</t>
  </si>
  <si>
    <t>IUT (2)</t>
  </si>
  <si>
    <t>7. Sans double compte des formations universitaires d'ingénieurs.</t>
  </si>
  <si>
    <t>Ensemble de l'enseignement supérieur (7)</t>
  </si>
  <si>
    <t>Autres formations (6)</t>
  </si>
  <si>
    <t>Ensemble des quatre principales filières (5)</t>
  </si>
  <si>
    <t>Variation 2024/2014</t>
  </si>
  <si>
    <t>Projections (scénario tendanciel avec prise en compte résultats bac 2015)</t>
  </si>
  <si>
    <t>Ensemble bacheliers généraux et technologiques</t>
  </si>
  <si>
    <t>Bacheliers généraux</t>
  </si>
  <si>
    <t>Bacheliers technologiques</t>
  </si>
  <si>
    <t>Bacheliers professionnels</t>
  </si>
  <si>
    <t>Graphique 2 - Taux de poursuite des bacheliers généraux et technologiques dans les différentes filières universitaires pour le scénario tendanciel</t>
  </si>
  <si>
    <t>Graphique 2 - Taux de poursuite à l'université des bacheliers généraux et technologiques</t>
  </si>
  <si>
    <t xml:space="preserve">  Droit</t>
  </si>
  <si>
    <t xml:space="preserve">  Sc.économiques, AES</t>
  </si>
  <si>
    <t xml:space="preserve">  Lettres, Sc. humaines</t>
  </si>
  <si>
    <t xml:space="preserve">  Sciences et STAPS</t>
  </si>
  <si>
    <t xml:space="preserve">  Santé</t>
  </si>
  <si>
    <t xml:space="preserve">  IUT secondaire  </t>
  </si>
  <si>
    <t xml:space="preserve">  IUT tertiaire  </t>
  </si>
  <si>
    <t xml:space="preserve">  STS production  </t>
  </si>
  <si>
    <t xml:space="preserve">  STS service  </t>
  </si>
  <si>
    <t xml:space="preserve">  Cursus Licence (L)</t>
  </si>
  <si>
    <t xml:space="preserve">  Cursus Doctorat (D)</t>
  </si>
  <si>
    <t xml:space="preserve">  Cursus Master (M)</t>
  </si>
  <si>
    <t>Ingénieurs (hors universitaires)</t>
  </si>
  <si>
    <t>6. Ecoles de commerce, d’art, d’architecture, de notariat, facultés privées, écoles paramédicales et sociales...</t>
  </si>
  <si>
    <t>nc</t>
  </si>
  <si>
    <t>Tableau 2- Taux de poursuite des bacheliers dans les principales filières de l'enseignement supérieur (1)</t>
  </si>
  <si>
    <t xml:space="preserve">(1) Les 4 principales filières entrant dans le champ des projections sont  l'université, les  IUT, les STS et les CPGE. </t>
  </si>
  <si>
    <t>Variation en % 2024/2014</t>
  </si>
  <si>
    <t>Graphique 1 - Effectifs de bacheliers 1994-2015 et prévisions 2016-2024</t>
  </si>
  <si>
    <t>CPGE (4)</t>
  </si>
  <si>
    <t>1. Les établissements assimilés sont les 2 INP, les 3 UT et les grands établissements suivants : Observatoire de Paris, Inalco, IEP Paris, Paris-Dauphine, Institut de physique du globe de Paris.</t>
  </si>
  <si>
    <t>Source : MENESR - DGESIP - DGRI - SIES.</t>
  </si>
  <si>
    <t>Source: MENESR - DGESIP - DGRI - SIES.</t>
  </si>
  <si>
    <t>2. y compris formations post-DUT en 1 an (997 étudiants en 2014).</t>
  </si>
  <si>
    <t>3. Les autres formations  sont les DSCG et  DCG (9 097 étudiants en 2014), les DNTS (11  étudiants en 2014), DSAA (986  étudiants en 2014) et les formations complémentaires (11  étudiants en 2014).</t>
  </si>
  <si>
    <t>4. Y compris les CPGE dépendant du ministère de l'agriculture et les CPES.</t>
  </si>
  <si>
    <t>5. Universités et établissements assimilés, IUT, STS et CPGE.</t>
  </si>
  <si>
    <t>Sources : MENESR - DGESIP - DGRI - SIES pour 2016 à 2025, MEN pour la période 1994 à 2015, 2015 résutats provisoires du baccalauréat.</t>
  </si>
  <si>
    <t xml:space="preserve">  Sciences économiques, AES</t>
  </si>
  <si>
    <t xml:space="preserve">  Lettres, sciences humaines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</si>
</sst>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0;&quot; &quot;@\ \ "/>
    <numFmt numFmtId="165" formatCode="#,##0_)"/>
    <numFmt numFmtId="166" formatCode="#,##0.0_)"/>
    <numFmt numFmtId="167" formatCode="#\.##0;#\.##0;#\.##0;&quot;   - &quot;@\ \ "/>
    <numFmt numFmtId="168" formatCode="0.0%_)"/>
    <numFmt numFmtId="169" formatCode="0.0_)"/>
    <numFmt numFmtId="170" formatCode="#\.##0;#\.##0;#\.##0;&quot;   &quot;@\ \ "/>
    <numFmt numFmtId="171" formatCode="0.0"/>
    <numFmt numFmtId="172" formatCode="#,##0.0"/>
  </numFmts>
  <fonts count="28">
    <font>
      <sz val="11"/>
      <color theme="1"/>
      <name val="Calibri"/>
      <family val="2"/>
      <scheme val="minor"/>
    </font>
    <font>
      <sz val="9"/>
      <name val="Times New Roman"/>
      <family val="1"/>
    </font>
    <font>
      <sz val="10"/>
      <name val="MS Sans Serif"/>
      <family val="2"/>
    </font>
    <font>
      <sz val="11"/>
      <color rgb="FFFF0000"/>
      <name val="Calibri"/>
      <family val="2"/>
      <scheme val="minor"/>
    </font>
    <font>
      <b/>
      <sz val="10"/>
      <name val="Arial"/>
      <family val="2"/>
    </font>
    <font>
      <b/>
      <sz val="8"/>
      <name val="Arial"/>
      <family val="2"/>
    </font>
    <font>
      <b/>
      <sz val="8"/>
      <color theme="1"/>
      <name val="Arial"/>
      <family val="2"/>
    </font>
    <font>
      <i/>
      <sz val="10"/>
      <name val="MS Sans Serif"/>
      <family val="2"/>
    </font>
    <font>
      <sz val="10"/>
      <name val="CG Times"/>
      <family val="1"/>
    </font>
    <font>
      <sz val="10"/>
      <name val="CG Times"/>
    </font>
    <font>
      <b/>
      <sz val="10"/>
      <name val="CG Times"/>
      <family val="1"/>
    </font>
    <font>
      <sz val="9"/>
      <name val="Arial"/>
      <family val="2"/>
    </font>
    <font>
      <sz val="11"/>
      <color theme="1"/>
      <name val="Calibri"/>
      <family val="2"/>
      <scheme val="minor"/>
    </font>
    <font>
      <b/>
      <sz val="11"/>
      <color theme="1"/>
      <name val="Calibri"/>
      <family val="2"/>
      <scheme val="minor"/>
    </font>
    <font>
      <b/>
      <sz val="9"/>
      <name val="Arial"/>
      <family val="2"/>
    </font>
    <font>
      <sz val="11"/>
      <color theme="1"/>
      <name val="Arial"/>
      <family val="2"/>
    </font>
    <font>
      <b/>
      <sz val="9"/>
      <color indexed="8"/>
      <name val="Arial"/>
      <family val="2"/>
    </font>
    <font>
      <b/>
      <sz val="9"/>
      <name val="Calibri"/>
      <family val="2"/>
      <scheme val="minor"/>
    </font>
    <font>
      <sz val="9"/>
      <name val="Calibri"/>
      <family val="2"/>
      <scheme val="minor"/>
    </font>
    <font>
      <sz val="9"/>
      <color indexed="8"/>
      <name val="Calibri"/>
      <family val="2"/>
      <scheme val="minor"/>
    </font>
    <font>
      <b/>
      <sz val="9"/>
      <color indexed="8"/>
      <name val="Calibri"/>
      <family val="2"/>
      <scheme val="minor"/>
    </font>
    <font>
      <i/>
      <sz val="9"/>
      <name val="Calibri"/>
      <family val="2"/>
      <scheme val="minor"/>
    </font>
    <font>
      <b/>
      <sz val="9"/>
      <color theme="1"/>
      <name val="Calibri"/>
      <family val="2"/>
      <scheme val="minor"/>
    </font>
    <font>
      <sz val="9"/>
      <color theme="1"/>
      <name val="Calibri"/>
      <family val="2"/>
      <scheme val="minor"/>
    </font>
    <font>
      <sz val="10"/>
      <name val="Calibri"/>
      <family val="2"/>
      <scheme val="minor"/>
    </font>
    <font>
      <sz val="10"/>
      <color theme="1"/>
      <name val="Calibri"/>
      <family val="2"/>
      <scheme val="minor"/>
    </font>
    <font>
      <sz val="10"/>
      <color indexed="10"/>
      <name val="Calibri"/>
      <family val="2"/>
      <scheme val="minor"/>
    </font>
    <font>
      <b/>
      <sz val="11"/>
      <color indexed="8"/>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0" tint="-4.9989318521683403E-2"/>
        <bgColor indexed="64"/>
      </patternFill>
    </fill>
  </fills>
  <borders count="34">
    <border>
      <left/>
      <right/>
      <top/>
      <bottom/>
      <diagonal/>
    </border>
    <border>
      <left/>
      <right/>
      <top style="thick">
        <color indexed="64"/>
      </top>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diagonal/>
    </border>
  </borders>
  <cellStyleXfs count="3">
    <xf numFmtId="0" fontId="0" fillId="0" borderId="0"/>
    <xf numFmtId="0" fontId="2" fillId="0" borderId="0"/>
    <xf numFmtId="9" fontId="12" fillId="0" borderId="0" applyFont="0" applyFill="0" applyBorder="0" applyAlignment="0" applyProtection="0"/>
  </cellStyleXfs>
  <cellXfs count="334">
    <xf numFmtId="0" fontId="0" fillId="0" borderId="0" xfId="0"/>
    <xf numFmtId="0" fontId="1" fillId="0" borderId="0" xfId="0" applyFont="1"/>
    <xf numFmtId="164" fontId="1" fillId="2" borderId="0" xfId="0" applyNumberFormat="1" applyFont="1" applyFill="1"/>
    <xf numFmtId="0" fontId="4" fillId="0" borderId="0" xfId="0" applyFont="1"/>
    <xf numFmtId="3" fontId="5" fillId="0" borderId="0" xfId="0" applyNumberFormat="1" applyFont="1"/>
    <xf numFmtId="3" fontId="6" fillId="0" borderId="0" xfId="0" applyNumberFormat="1" applyFont="1"/>
    <xf numFmtId="0" fontId="7" fillId="0" borderId="0" xfId="0" applyFont="1" applyAlignment="1"/>
    <xf numFmtId="0" fontId="2" fillId="0" borderId="0" xfId="0" applyFont="1" applyAlignment="1"/>
    <xf numFmtId="0" fontId="0" fillId="0" borderId="0" xfId="0" applyAlignment="1"/>
    <xf numFmtId="0" fontId="2" fillId="0" borderId="0" xfId="0" applyFont="1" applyAlignment="1">
      <alignment horizontal="centerContinuous"/>
    </xf>
    <xf numFmtId="0" fontId="0" fillId="0" borderId="0" xfId="0" applyAlignment="1">
      <alignment horizontal="centerContinuous"/>
    </xf>
    <xf numFmtId="0" fontId="2" fillId="0" borderId="0" xfId="0" applyFont="1"/>
    <xf numFmtId="3" fontId="8" fillId="0" borderId="0" xfId="0" applyNumberFormat="1" applyFont="1" applyBorder="1"/>
    <xf numFmtId="0" fontId="9" fillId="0" borderId="0" xfId="0" applyFont="1"/>
    <xf numFmtId="165" fontId="8" fillId="0" borderId="0" xfId="0" applyNumberFormat="1" applyFont="1" applyBorder="1"/>
    <xf numFmtId="3" fontId="0" fillId="0" borderId="0" xfId="0" applyNumberFormat="1" applyBorder="1"/>
    <xf numFmtId="165" fontId="10" fillId="0" borderId="0" xfId="0" applyNumberFormat="1" applyFont="1" applyBorder="1" applyAlignment="1">
      <alignment vertical="center"/>
    </xf>
    <xf numFmtId="0" fontId="11" fillId="2" borderId="0" xfId="0" applyFont="1" applyFill="1" applyAlignment="1">
      <alignment horizontal="left" vertical="top"/>
    </xf>
    <xf numFmtId="0" fontId="3" fillId="0" borderId="0" xfId="0" applyFont="1"/>
    <xf numFmtId="3" fontId="0" fillId="0" borderId="0" xfId="0" applyNumberFormat="1"/>
    <xf numFmtId="0" fontId="13" fillId="0" borderId="0" xfId="0" applyFont="1"/>
    <xf numFmtId="0" fontId="13" fillId="0" borderId="0" xfId="0" applyFont="1" applyFill="1"/>
    <xf numFmtId="0" fontId="14" fillId="0" borderId="0" xfId="0" applyFont="1" applyProtection="1">
      <protection locked="0"/>
    </xf>
    <xf numFmtId="0" fontId="11" fillId="0" borderId="0" xfId="0" applyFont="1" applyProtection="1">
      <protection locked="0"/>
    </xf>
    <xf numFmtId="0" fontId="15" fillId="0" borderId="0" xfId="0" applyFont="1" applyProtection="1">
      <protection locked="0"/>
    </xf>
    <xf numFmtId="164" fontId="11" fillId="2" borderId="0" xfId="1" applyNumberFormat="1" applyFont="1" applyFill="1" applyProtection="1">
      <protection locked="0"/>
    </xf>
    <xf numFmtId="0" fontId="11" fillId="2" borderId="1" xfId="0" applyFont="1" applyFill="1" applyBorder="1" applyProtection="1">
      <protection locked="0"/>
    </xf>
    <xf numFmtId="164" fontId="11" fillId="2" borderId="0" xfId="0" applyNumberFormat="1" applyFont="1" applyFill="1" applyBorder="1" applyAlignment="1" applyProtection="1">
      <alignment vertical="center"/>
      <protection locked="0"/>
    </xf>
    <xf numFmtId="164" fontId="14" fillId="2" borderId="0" xfId="0" applyNumberFormat="1" applyFont="1" applyFill="1" applyBorder="1" applyAlignment="1" applyProtection="1">
      <alignment horizontal="left"/>
      <protection locked="0"/>
    </xf>
    <xf numFmtId="0" fontId="16" fillId="2" borderId="0" xfId="0" applyFont="1" applyFill="1" applyBorder="1" applyAlignment="1" applyProtection="1">
      <alignment horizontal="center" vertical="center"/>
      <protection locked="0"/>
    </xf>
    <xf numFmtId="0" fontId="16" fillId="3" borderId="0" xfId="0" applyFont="1" applyFill="1" applyBorder="1" applyAlignment="1" applyProtection="1">
      <alignment horizontal="center" vertical="center"/>
      <protection locked="0"/>
    </xf>
    <xf numFmtId="0" fontId="14" fillId="0" borderId="0" xfId="0" applyFont="1" applyFill="1" applyBorder="1" applyAlignment="1" applyProtection="1">
      <alignment horizontal="left"/>
      <protection locked="0"/>
    </xf>
    <xf numFmtId="165" fontId="14" fillId="0" borderId="0" xfId="0" applyNumberFormat="1" applyFont="1" applyFill="1" applyBorder="1" applyAlignment="1" applyProtection="1">
      <alignment horizontal="right"/>
      <protection locked="0"/>
    </xf>
    <xf numFmtId="165" fontId="14" fillId="3" borderId="0" xfId="0" applyNumberFormat="1" applyFont="1" applyFill="1" applyBorder="1" applyAlignment="1" applyProtection="1">
      <alignment horizontal="right"/>
      <protection locked="0"/>
    </xf>
    <xf numFmtId="165" fontId="14" fillId="2" borderId="0" xfId="0" applyNumberFormat="1" applyFont="1" applyFill="1" applyBorder="1" applyAlignment="1" applyProtection="1">
      <alignment horizontal="right"/>
      <protection locked="0"/>
    </xf>
    <xf numFmtId="164" fontId="14" fillId="2" borderId="0" xfId="0" quotePrefix="1" applyNumberFormat="1" applyFont="1" applyFill="1" applyBorder="1" applyAlignment="1" applyProtection="1">
      <alignment horizontal="left"/>
      <protection locked="0"/>
    </xf>
    <xf numFmtId="166" fontId="14" fillId="3" borderId="0" xfId="0" applyNumberFormat="1" applyFont="1" applyFill="1" applyBorder="1" applyAlignment="1" applyProtection="1">
      <alignment horizontal="right"/>
      <protection locked="0"/>
    </xf>
    <xf numFmtId="165" fontId="14" fillId="5" borderId="0" xfId="0" applyNumberFormat="1" applyFont="1" applyFill="1" applyBorder="1" applyAlignment="1" applyProtection="1">
      <alignment horizontal="right"/>
      <protection locked="0"/>
    </xf>
    <xf numFmtId="164" fontId="14" fillId="2" borderId="2" xfId="0" applyNumberFormat="1" applyFont="1" applyFill="1" applyBorder="1" applyAlignment="1" applyProtection="1">
      <alignment horizontal="left"/>
      <protection locked="0"/>
    </xf>
    <xf numFmtId="3" fontId="14" fillId="2" borderId="2" xfId="0" applyNumberFormat="1" applyFont="1" applyFill="1" applyBorder="1" applyAlignment="1" applyProtection="1">
      <alignment horizontal="right"/>
      <protection locked="0"/>
    </xf>
    <xf numFmtId="3" fontId="14" fillId="3" borderId="2" xfId="0" applyNumberFormat="1" applyFont="1" applyFill="1" applyBorder="1" applyAlignment="1" applyProtection="1">
      <alignment horizontal="right"/>
      <protection locked="0"/>
    </xf>
    <xf numFmtId="0" fontId="11" fillId="2" borderId="0" xfId="0" applyFont="1" applyFill="1" applyAlignment="1" applyProtection="1">
      <alignment horizontal="left" vertical="top"/>
      <protection locked="0"/>
    </xf>
    <xf numFmtId="3" fontId="14" fillId="2" borderId="0" xfId="0" applyNumberFormat="1" applyFont="1" applyFill="1" applyBorder="1" applyProtection="1">
      <protection locked="0"/>
    </xf>
    <xf numFmtId="3" fontId="11" fillId="2" borderId="0" xfId="0" applyNumberFormat="1" applyFont="1" applyFill="1" applyBorder="1" applyProtection="1">
      <protection locked="0"/>
    </xf>
    <xf numFmtId="0" fontId="11" fillId="2" borderId="0" xfId="0" applyFont="1" applyFill="1" applyProtection="1">
      <protection locked="0"/>
    </xf>
    <xf numFmtId="3" fontId="11" fillId="2" borderId="0" xfId="0" applyNumberFormat="1" applyFont="1" applyFill="1" applyProtection="1">
      <protection locked="0"/>
    </xf>
    <xf numFmtId="168" fontId="11" fillId="2" borderId="0" xfId="0" applyNumberFormat="1" applyFont="1" applyFill="1" applyBorder="1" applyProtection="1">
      <protection locked="0"/>
    </xf>
    <xf numFmtId="165" fontId="11" fillId="2" borderId="0" xfId="0" applyNumberFormat="1" applyFont="1" applyFill="1" applyProtection="1">
      <protection locked="0"/>
    </xf>
    <xf numFmtId="0" fontId="11" fillId="2" borderId="0" xfId="0" applyFont="1" applyFill="1" applyAlignment="1" applyProtection="1">
      <alignment horizontal="left"/>
      <protection locked="0"/>
    </xf>
    <xf numFmtId="0" fontId="11" fillId="6" borderId="0" xfId="0" applyFont="1" applyFill="1" applyProtection="1">
      <protection locked="0"/>
    </xf>
    <xf numFmtId="165" fontId="15" fillId="0" borderId="0" xfId="0" applyNumberFormat="1" applyFont="1" applyProtection="1">
      <protection locked="0"/>
    </xf>
    <xf numFmtId="0" fontId="15" fillId="7" borderId="0" xfId="0" applyFont="1" applyFill="1" applyProtection="1">
      <protection locked="0"/>
    </xf>
    <xf numFmtId="165" fontId="15" fillId="7" borderId="0" xfId="0" applyNumberFormat="1" applyFont="1" applyFill="1" applyProtection="1">
      <protection locked="0"/>
    </xf>
    <xf numFmtId="164" fontId="17" fillId="2" borderId="0" xfId="1" quotePrefix="1" applyNumberFormat="1" applyFont="1" applyFill="1" applyAlignment="1"/>
    <xf numFmtId="0" fontId="18" fillId="0" borderId="0" xfId="1" applyFont="1"/>
    <xf numFmtId="0" fontId="19" fillId="0" borderId="0" xfId="1" applyFont="1"/>
    <xf numFmtId="164" fontId="18" fillId="2" borderId="0" xfId="1" applyNumberFormat="1" applyFont="1" applyFill="1"/>
    <xf numFmtId="164" fontId="17" fillId="2" borderId="0" xfId="1" applyNumberFormat="1" applyFont="1" applyFill="1" applyBorder="1" applyAlignment="1"/>
    <xf numFmtId="169" fontId="17" fillId="2" borderId="0" xfId="1" applyNumberFormat="1" applyFont="1" applyFill="1" applyBorder="1"/>
    <xf numFmtId="169" fontId="17" fillId="3" borderId="0" xfId="1" applyNumberFormat="1" applyFont="1" applyFill="1" applyBorder="1"/>
    <xf numFmtId="170" fontId="17" fillId="2" borderId="0" xfId="1" applyNumberFormat="1" applyFont="1" applyFill="1" applyBorder="1" applyAlignment="1">
      <alignment horizontal="left"/>
    </xf>
    <xf numFmtId="164" fontId="18" fillId="2" borderId="0" xfId="0" quotePrefix="1" applyNumberFormat="1" applyFont="1" applyFill="1" applyBorder="1" applyAlignment="1">
      <alignment horizontal="left"/>
    </xf>
    <xf numFmtId="169" fontId="18" fillId="2" borderId="0" xfId="1" applyNumberFormat="1" applyFont="1" applyFill="1" applyBorder="1"/>
    <xf numFmtId="169" fontId="18" fillId="3" borderId="0" xfId="1" applyNumberFormat="1" applyFont="1" applyFill="1" applyBorder="1"/>
    <xf numFmtId="164" fontId="18" fillId="2" borderId="0" xfId="0" quotePrefix="1" applyNumberFormat="1" applyFont="1" applyFill="1" applyBorder="1"/>
    <xf numFmtId="170" fontId="17" fillId="2" borderId="0" xfId="1" applyNumberFormat="1" applyFont="1" applyFill="1" applyBorder="1"/>
    <xf numFmtId="169" fontId="17" fillId="2" borderId="0" xfId="1" applyNumberFormat="1" applyFont="1" applyFill="1" applyBorder="1" applyAlignment="1">
      <alignment horizontal="right"/>
    </xf>
    <xf numFmtId="170" fontId="17" fillId="2" borderId="2" xfId="1" applyNumberFormat="1" applyFont="1" applyFill="1" applyBorder="1"/>
    <xf numFmtId="0" fontId="18" fillId="2" borderId="0" xfId="1" applyFont="1" applyFill="1" applyBorder="1" applyAlignment="1">
      <alignment vertical="center"/>
    </xf>
    <xf numFmtId="0" fontId="18" fillId="0" borderId="0" xfId="1" applyFont="1" applyAlignment="1">
      <alignment vertical="center"/>
    </xf>
    <xf numFmtId="0" fontId="19" fillId="0" borderId="0" xfId="1" applyFont="1" applyAlignment="1">
      <alignment vertical="center"/>
    </xf>
    <xf numFmtId="0" fontId="21" fillId="2" borderId="0" xfId="0" applyFont="1" applyFill="1" applyAlignment="1">
      <alignment horizontal="left" vertical="center"/>
    </xf>
    <xf numFmtId="0" fontId="17" fillId="0" borderId="0" xfId="0" applyFont="1" applyProtection="1">
      <protection locked="0"/>
    </xf>
    <xf numFmtId="0" fontId="18" fillId="0" borderId="0" xfId="0" applyFont="1" applyProtection="1">
      <protection locked="0"/>
    </xf>
    <xf numFmtId="164" fontId="18" fillId="2" borderId="0" xfId="1" applyNumberFormat="1" applyFont="1" applyFill="1" applyProtection="1">
      <protection locked="0"/>
    </xf>
    <xf numFmtId="0" fontId="18" fillId="2" borderId="1" xfId="0" applyFont="1" applyFill="1" applyBorder="1" applyProtection="1">
      <protection locked="0"/>
    </xf>
    <xf numFmtId="164" fontId="18" fillId="2" borderId="8" xfId="0" applyNumberFormat="1" applyFont="1" applyFill="1" applyBorder="1" applyAlignment="1" applyProtection="1">
      <alignment vertical="center"/>
      <protection locked="0"/>
    </xf>
    <xf numFmtId="164" fontId="18" fillId="2" borderId="14" xfId="0" applyNumberFormat="1" applyFont="1" applyFill="1" applyBorder="1" applyAlignment="1" applyProtection="1">
      <alignment vertical="center"/>
      <protection locked="0"/>
    </xf>
    <xf numFmtId="0" fontId="17" fillId="2" borderId="19" xfId="0" applyFont="1" applyFill="1" applyBorder="1" applyAlignment="1" applyProtection="1">
      <alignment horizontal="center"/>
      <protection locked="0"/>
    </xf>
    <xf numFmtId="0" fontId="18" fillId="2" borderId="24" xfId="0" applyFont="1" applyFill="1" applyBorder="1" applyAlignment="1" applyProtection="1">
      <alignment horizontal="center"/>
      <protection locked="0"/>
    </xf>
    <xf numFmtId="0" fontId="17" fillId="4" borderId="22" xfId="0" applyFont="1" applyFill="1" applyBorder="1" applyAlignment="1" applyProtection="1">
      <alignment horizontal="center"/>
      <protection locked="0"/>
    </xf>
    <xf numFmtId="0" fontId="18" fillId="4" borderId="24" xfId="0" applyFont="1" applyFill="1" applyBorder="1" applyAlignment="1" applyProtection="1">
      <alignment horizontal="center"/>
      <protection locked="0"/>
    </xf>
    <xf numFmtId="0" fontId="17" fillId="4" borderId="23" xfId="0" applyFont="1" applyFill="1" applyBorder="1" applyAlignment="1" applyProtection="1">
      <alignment horizontal="center"/>
      <protection locked="0"/>
    </xf>
    <xf numFmtId="0" fontId="18" fillId="4" borderId="20" xfId="0" applyFont="1" applyFill="1" applyBorder="1" applyAlignment="1" applyProtection="1">
      <alignment horizontal="center"/>
      <protection locked="0"/>
    </xf>
    <xf numFmtId="165" fontId="17" fillId="0" borderId="25" xfId="0" applyNumberFormat="1" applyFont="1" applyFill="1" applyBorder="1" applyAlignment="1" applyProtection="1">
      <alignment horizontal="right"/>
      <protection locked="0"/>
    </xf>
    <xf numFmtId="3" fontId="17" fillId="2" borderId="3" xfId="0" applyNumberFormat="1" applyFont="1" applyFill="1" applyBorder="1" applyAlignment="1" applyProtection="1">
      <alignment horizontal="right"/>
      <protection locked="0"/>
    </xf>
    <xf numFmtId="171" fontId="17" fillId="2" borderId="18" xfId="0" applyNumberFormat="1" applyFont="1" applyFill="1" applyBorder="1" applyAlignment="1" applyProtection="1">
      <alignment horizontal="right"/>
      <protection locked="0"/>
    </xf>
    <xf numFmtId="165" fontId="17" fillId="3" borderId="15" xfId="0" applyNumberFormat="1" applyFont="1" applyFill="1" applyBorder="1" applyAlignment="1" applyProtection="1">
      <alignment horizontal="right"/>
      <protection locked="0"/>
    </xf>
    <xf numFmtId="3" fontId="20" fillId="3" borderId="3" xfId="0" applyNumberFormat="1" applyFont="1" applyFill="1" applyBorder="1" applyAlignment="1" applyProtection="1">
      <alignment horizontal="right"/>
      <protection locked="0"/>
    </xf>
    <xf numFmtId="171" fontId="20" fillId="3" borderId="3" xfId="0" applyNumberFormat="1" applyFont="1" applyFill="1" applyBorder="1" applyAlignment="1" applyProtection="1">
      <alignment horizontal="right"/>
      <protection locked="0"/>
    </xf>
    <xf numFmtId="171" fontId="22" fillId="4" borderId="3" xfId="0" applyNumberFormat="1" applyFont="1" applyFill="1" applyBorder="1" applyProtection="1">
      <protection locked="0"/>
    </xf>
    <xf numFmtId="171" fontId="23" fillId="4" borderId="4" xfId="0" applyNumberFormat="1" applyFont="1" applyFill="1" applyBorder="1" applyProtection="1">
      <protection locked="0"/>
    </xf>
    <xf numFmtId="164" fontId="17" fillId="2" borderId="14" xfId="0" applyNumberFormat="1" applyFont="1" applyFill="1" applyBorder="1" applyAlignment="1" applyProtection="1">
      <alignment horizontal="left"/>
      <protection locked="0"/>
    </xf>
    <xf numFmtId="165" fontId="17" fillId="2" borderId="16" xfId="0" applyNumberFormat="1" applyFont="1" applyFill="1" applyBorder="1" applyAlignment="1" applyProtection="1">
      <alignment horizontal="right"/>
      <protection locked="0"/>
    </xf>
    <xf numFmtId="165" fontId="17" fillId="2" borderId="20" xfId="0" applyNumberFormat="1" applyFont="1" applyFill="1" applyBorder="1" applyAlignment="1" applyProtection="1">
      <alignment horizontal="right"/>
      <protection locked="0"/>
    </xf>
    <xf numFmtId="165" fontId="17" fillId="3" borderId="16" xfId="0" applyNumberFormat="1" applyFont="1" applyFill="1" applyBorder="1" applyAlignment="1" applyProtection="1">
      <alignment horizontal="right"/>
      <protection locked="0"/>
    </xf>
    <xf numFmtId="3" fontId="20" fillId="3" borderId="4" xfId="0" applyNumberFormat="1" applyFont="1" applyFill="1" applyBorder="1" applyAlignment="1" applyProtection="1">
      <alignment horizontal="right"/>
      <protection locked="0"/>
    </xf>
    <xf numFmtId="171" fontId="20" fillId="3" borderId="4" xfId="0" applyNumberFormat="1" applyFont="1" applyFill="1" applyBorder="1" applyAlignment="1" applyProtection="1">
      <alignment horizontal="right"/>
      <protection locked="0"/>
    </xf>
    <xf numFmtId="165" fontId="17" fillId="3" borderId="4" xfId="0" applyNumberFormat="1" applyFont="1" applyFill="1" applyBorder="1" applyAlignment="1" applyProtection="1">
      <alignment horizontal="right"/>
      <protection locked="0"/>
    </xf>
    <xf numFmtId="171" fontId="22" fillId="4" borderId="4" xfId="0" applyNumberFormat="1" applyFont="1" applyFill="1" applyBorder="1" applyProtection="1">
      <protection locked="0"/>
    </xf>
    <xf numFmtId="3" fontId="17" fillId="2" borderId="4" xfId="0" applyNumberFormat="1" applyFont="1" applyFill="1" applyBorder="1" applyAlignment="1" applyProtection="1">
      <alignment horizontal="right"/>
      <protection locked="0"/>
    </xf>
    <xf numFmtId="171" fontId="17" fillId="2" borderId="0" xfId="0" applyNumberFormat="1" applyFont="1" applyFill="1" applyBorder="1" applyAlignment="1" applyProtection="1">
      <alignment horizontal="right"/>
      <protection locked="0"/>
    </xf>
    <xf numFmtId="164" fontId="17" fillId="2" borderId="14" xfId="0" quotePrefix="1" applyNumberFormat="1" applyFont="1" applyFill="1" applyBorder="1" applyAlignment="1" applyProtection="1">
      <alignment horizontal="left"/>
      <protection locked="0"/>
    </xf>
    <xf numFmtId="0" fontId="18" fillId="2" borderId="32" xfId="0" quotePrefix="1" applyFont="1" applyFill="1" applyBorder="1"/>
    <xf numFmtId="165" fontId="17" fillId="2" borderId="15" xfId="0" applyNumberFormat="1" applyFont="1" applyFill="1" applyBorder="1" applyAlignment="1" applyProtection="1">
      <alignment horizontal="right"/>
      <protection locked="0"/>
    </xf>
    <xf numFmtId="165" fontId="17" fillId="2" borderId="25" xfId="0" applyNumberFormat="1" applyFont="1" applyFill="1" applyBorder="1" applyAlignment="1" applyProtection="1">
      <alignment horizontal="right"/>
      <protection locked="0"/>
    </xf>
    <xf numFmtId="165" fontId="17" fillId="5" borderId="20" xfId="0" applyNumberFormat="1" applyFont="1" applyFill="1" applyBorder="1" applyAlignment="1" applyProtection="1">
      <alignment horizontal="right"/>
      <protection locked="0"/>
    </xf>
    <xf numFmtId="164" fontId="17" fillId="2" borderId="13" xfId="0" applyNumberFormat="1" applyFont="1" applyFill="1" applyBorder="1" applyAlignment="1" applyProtection="1">
      <alignment horizontal="left"/>
      <protection locked="0"/>
    </xf>
    <xf numFmtId="3" fontId="17" fillId="2" borderId="17" xfId="0" applyNumberFormat="1" applyFont="1" applyFill="1" applyBorder="1" applyAlignment="1" applyProtection="1">
      <alignment horizontal="right"/>
      <protection locked="0"/>
    </xf>
    <xf numFmtId="3" fontId="17" fillId="2" borderId="26" xfId="0" applyNumberFormat="1" applyFont="1" applyFill="1" applyBorder="1" applyAlignment="1" applyProtection="1">
      <alignment horizontal="right"/>
      <protection locked="0"/>
    </xf>
    <xf numFmtId="3" fontId="17" fillId="2" borderId="7" xfId="0" applyNumberFormat="1" applyFont="1" applyFill="1" applyBorder="1" applyAlignment="1" applyProtection="1">
      <alignment horizontal="right"/>
      <protection locked="0"/>
    </xf>
    <xf numFmtId="171" fontId="17" fillId="2" borderId="6" xfId="0" applyNumberFormat="1" applyFont="1" applyFill="1" applyBorder="1" applyAlignment="1" applyProtection="1">
      <alignment horizontal="right"/>
      <protection locked="0"/>
    </xf>
    <xf numFmtId="3" fontId="17" fillId="3" borderId="17" xfId="0" applyNumberFormat="1" applyFont="1" applyFill="1" applyBorder="1" applyAlignment="1" applyProtection="1">
      <alignment horizontal="right"/>
      <protection locked="0"/>
    </xf>
    <xf numFmtId="3" fontId="17" fillId="3" borderId="7" xfId="0" applyNumberFormat="1" applyFont="1" applyFill="1" applyBorder="1" applyAlignment="1" applyProtection="1">
      <alignment horizontal="right"/>
      <protection locked="0"/>
    </xf>
    <xf numFmtId="171" fontId="22" fillId="4" borderId="7" xfId="0" applyNumberFormat="1" applyFont="1" applyFill="1" applyBorder="1" applyProtection="1">
      <protection locked="0"/>
    </xf>
    <xf numFmtId="164" fontId="17" fillId="0" borderId="0" xfId="0" applyNumberFormat="1" applyFont="1" applyAlignment="1"/>
    <xf numFmtId="0" fontId="18" fillId="0" borderId="0" xfId="0" applyFont="1"/>
    <xf numFmtId="165" fontId="18" fillId="0" borderId="0" xfId="0" applyNumberFormat="1" applyFont="1"/>
    <xf numFmtId="0" fontId="18" fillId="2" borderId="0" xfId="0" applyFont="1" applyFill="1"/>
    <xf numFmtId="0" fontId="17" fillId="2" borderId="8" xfId="0" applyFont="1" applyFill="1" applyBorder="1" applyAlignment="1">
      <alignment horizontal="center"/>
    </xf>
    <xf numFmtId="0" fontId="17" fillId="2" borderId="3" xfId="0" applyFont="1" applyFill="1" applyBorder="1" applyAlignment="1">
      <alignment horizontal="center"/>
    </xf>
    <xf numFmtId="0" fontId="20" fillId="8" borderId="11" xfId="0" applyFont="1" applyFill="1" applyBorder="1" applyAlignment="1">
      <alignment horizontal="center"/>
    </xf>
    <xf numFmtId="0" fontId="20" fillId="3" borderId="11" xfId="0" applyFont="1" applyFill="1" applyBorder="1" applyAlignment="1">
      <alignment horizontal="center"/>
    </xf>
    <xf numFmtId="0" fontId="17" fillId="2" borderId="13" xfId="0" applyFont="1" applyFill="1" applyBorder="1" applyAlignment="1">
      <alignment horizontal="center"/>
    </xf>
    <xf numFmtId="0" fontId="17" fillId="2" borderId="7" xfId="0" applyFont="1" applyFill="1" applyBorder="1" applyAlignment="1">
      <alignment horizontal="center"/>
    </xf>
    <xf numFmtId="0" fontId="18" fillId="2" borderId="7" xfId="0" applyFont="1" applyFill="1" applyBorder="1" applyAlignment="1">
      <alignment horizontal="center"/>
    </xf>
    <xf numFmtId="0" fontId="20" fillId="8" borderId="7" xfId="0" applyFont="1" applyFill="1" applyBorder="1" applyAlignment="1">
      <alignment horizontal="center"/>
    </xf>
    <xf numFmtId="0" fontId="19" fillId="8" borderId="7" xfId="0" applyFont="1" applyFill="1" applyBorder="1" applyAlignment="1">
      <alignment horizontal="center"/>
    </xf>
    <xf numFmtId="0" fontId="20" fillId="3" borderId="7" xfId="0" applyFont="1" applyFill="1" applyBorder="1" applyAlignment="1">
      <alignment horizontal="center"/>
    </xf>
    <xf numFmtId="0" fontId="19" fillId="3" borderId="7" xfId="0" applyFont="1" applyFill="1" applyBorder="1" applyAlignment="1">
      <alignment horizontal="center"/>
    </xf>
    <xf numFmtId="0" fontId="17" fillId="2" borderId="31" xfId="0" applyFont="1" applyFill="1" applyBorder="1" applyAlignment="1">
      <alignment wrapText="1"/>
    </xf>
    <xf numFmtId="3" fontId="17" fillId="2" borderId="8" xfId="0" applyNumberFormat="1" applyFont="1" applyFill="1" applyBorder="1" applyAlignment="1">
      <alignment horizontal="right"/>
    </xf>
    <xf numFmtId="3" fontId="17" fillId="2" borderId="14" xfId="0" applyNumberFormat="1" applyFont="1" applyFill="1" applyBorder="1" applyAlignment="1">
      <alignment horizontal="right"/>
    </xf>
    <xf numFmtId="171" fontId="17" fillId="2" borderId="4" xfId="0" applyNumberFormat="1" applyFont="1" applyFill="1" applyBorder="1" applyAlignment="1">
      <alignment horizontal="right"/>
    </xf>
    <xf numFmtId="3" fontId="20" fillId="8" borderId="4" xfId="0" applyNumberFormat="1" applyFont="1" applyFill="1" applyBorder="1" applyAlignment="1">
      <alignment horizontal="right"/>
    </xf>
    <xf numFmtId="171" fontId="20" fillId="8" borderId="4" xfId="0" applyNumberFormat="1" applyFont="1" applyFill="1" applyBorder="1" applyAlignment="1">
      <alignment horizontal="right"/>
    </xf>
    <xf numFmtId="3" fontId="20" fillId="3" borderId="4" xfId="0" applyNumberFormat="1" applyFont="1" applyFill="1" applyBorder="1" applyAlignment="1">
      <alignment horizontal="right"/>
    </xf>
    <xf numFmtId="3" fontId="20" fillId="3" borderId="0" xfId="0" applyNumberFormat="1" applyFont="1" applyFill="1" applyBorder="1" applyAlignment="1">
      <alignment horizontal="right"/>
    </xf>
    <xf numFmtId="172" fontId="20" fillId="3" borderId="8" xfId="0" applyNumberFormat="1" applyFont="1" applyFill="1" applyBorder="1" applyAlignment="1">
      <alignment horizontal="right"/>
    </xf>
    <xf numFmtId="3" fontId="18" fillId="2" borderId="14" xfId="0" applyNumberFormat="1" applyFont="1" applyFill="1" applyBorder="1" applyAlignment="1">
      <alignment horizontal="right"/>
    </xf>
    <xf numFmtId="171" fontId="18" fillId="2" borderId="4" xfId="0" applyNumberFormat="1" applyFont="1" applyFill="1" applyBorder="1" applyAlignment="1">
      <alignment horizontal="right"/>
    </xf>
    <xf numFmtId="3" fontId="19" fillId="8" borderId="4" xfId="0" applyNumberFormat="1" applyFont="1" applyFill="1" applyBorder="1" applyAlignment="1">
      <alignment horizontal="right"/>
    </xf>
    <xf numFmtId="171" fontId="19" fillId="8" borderId="4" xfId="0" applyNumberFormat="1" applyFont="1" applyFill="1" applyBorder="1" applyAlignment="1">
      <alignment horizontal="right"/>
    </xf>
    <xf numFmtId="3" fontId="19" fillId="3" borderId="4" xfId="0" applyNumberFormat="1" applyFont="1" applyFill="1" applyBorder="1" applyAlignment="1">
      <alignment horizontal="right"/>
    </xf>
    <xf numFmtId="172" fontId="20" fillId="3" borderId="14" xfId="0" applyNumberFormat="1" applyFont="1" applyFill="1" applyBorder="1" applyAlignment="1">
      <alignment horizontal="right"/>
    </xf>
    <xf numFmtId="0" fontId="17" fillId="2" borderId="32" xfId="0" applyFont="1" applyFill="1" applyBorder="1"/>
    <xf numFmtId="3" fontId="19" fillId="3" borderId="0" xfId="0" applyNumberFormat="1" applyFont="1" applyFill="1" applyBorder="1" applyAlignment="1">
      <alignment horizontal="right"/>
    </xf>
    <xf numFmtId="172" fontId="19" fillId="3" borderId="14" xfId="0" applyNumberFormat="1" applyFont="1" applyFill="1" applyBorder="1" applyAlignment="1">
      <alignment horizontal="right"/>
    </xf>
    <xf numFmtId="3" fontId="17" fillId="2" borderId="11" xfId="0" applyNumberFormat="1" applyFont="1" applyFill="1" applyBorder="1" applyAlignment="1">
      <alignment horizontal="right"/>
    </xf>
    <xf numFmtId="171" fontId="17" fillId="2" borderId="11" xfId="0" applyNumberFormat="1" applyFont="1" applyFill="1" applyBorder="1" applyAlignment="1">
      <alignment horizontal="right"/>
    </xf>
    <xf numFmtId="3" fontId="17" fillId="8" borderId="11" xfId="0" applyNumberFormat="1" applyFont="1" applyFill="1" applyBorder="1" applyAlignment="1">
      <alignment horizontal="right"/>
    </xf>
    <xf numFmtId="3" fontId="20" fillId="8" borderId="11" xfId="0" applyNumberFormat="1" applyFont="1" applyFill="1" applyBorder="1" applyAlignment="1">
      <alignment horizontal="right"/>
    </xf>
    <xf numFmtId="171" fontId="20" fillId="8" borderId="11" xfId="0" applyNumberFormat="1" applyFont="1" applyFill="1" applyBorder="1" applyAlignment="1">
      <alignment horizontal="right"/>
    </xf>
    <xf numFmtId="3" fontId="17" fillId="3" borderId="11" xfId="0" applyNumberFormat="1" applyFont="1" applyFill="1" applyBorder="1" applyAlignment="1">
      <alignment horizontal="right"/>
    </xf>
    <xf numFmtId="3" fontId="20" fillId="3" borderId="9" xfId="0" applyNumberFormat="1" applyFont="1" applyFill="1" applyBorder="1" applyAlignment="1">
      <alignment horizontal="right"/>
    </xf>
    <xf numFmtId="172" fontId="20" fillId="3" borderId="11" xfId="0" applyNumberFormat="1" applyFont="1" applyFill="1" applyBorder="1" applyAlignment="1">
      <alignment horizontal="right"/>
    </xf>
    <xf numFmtId="0" fontId="21" fillId="2" borderId="0" xfId="0" applyFont="1" applyFill="1" applyAlignment="1">
      <alignment horizontal="left" vertical="top"/>
    </xf>
    <xf numFmtId="0" fontId="0" fillId="0" borderId="0" xfId="0" applyFont="1"/>
    <xf numFmtId="0" fontId="17" fillId="2" borderId="0" xfId="0" applyFont="1" applyFill="1" applyBorder="1"/>
    <xf numFmtId="164" fontId="18" fillId="2" borderId="0" xfId="0" applyNumberFormat="1" applyFont="1" applyFill="1"/>
    <xf numFmtId="3" fontId="18" fillId="2" borderId="0" xfId="0" applyNumberFormat="1" applyFont="1" applyFill="1" applyBorder="1" applyAlignment="1">
      <alignment horizontal="right" indent="2"/>
    </xf>
    <xf numFmtId="3" fontId="19" fillId="3" borderId="0" xfId="0" applyNumberFormat="1" applyFont="1" applyFill="1" applyBorder="1" applyAlignment="1">
      <alignment horizontal="right" indent="2"/>
    </xf>
    <xf numFmtId="0" fontId="17" fillId="2" borderId="18" xfId="0" applyFont="1" applyFill="1" applyBorder="1" applyAlignment="1">
      <alignment horizontal="center"/>
    </xf>
    <xf numFmtId="171" fontId="17" fillId="4" borderId="4" xfId="2" applyNumberFormat="1" applyFont="1" applyFill="1" applyBorder="1"/>
    <xf numFmtId="164" fontId="18" fillId="2" borderId="32" xfId="0" quotePrefix="1" applyNumberFormat="1" applyFont="1" applyFill="1" applyBorder="1" applyAlignment="1">
      <alignment horizontal="left"/>
    </xf>
    <xf numFmtId="171" fontId="18" fillId="4" borderId="4" xfId="2" applyNumberFormat="1" applyFont="1" applyFill="1" applyBorder="1"/>
    <xf numFmtId="3" fontId="18" fillId="2" borderId="6" xfId="0" applyNumberFormat="1" applyFont="1" applyFill="1" applyBorder="1" applyAlignment="1">
      <alignment horizontal="right" indent="2"/>
    </xf>
    <xf numFmtId="3" fontId="19" fillId="3" borderId="6" xfId="0" applyNumberFormat="1" applyFont="1" applyFill="1" applyBorder="1" applyAlignment="1">
      <alignment horizontal="right" indent="2"/>
    </xf>
    <xf numFmtId="171" fontId="18" fillId="4" borderId="7" xfId="2" applyNumberFormat="1" applyFont="1" applyFill="1" applyBorder="1"/>
    <xf numFmtId="0" fontId="24" fillId="0" borderId="0" xfId="0" applyFont="1"/>
    <xf numFmtId="0" fontId="25" fillId="0" borderId="0" xfId="0" applyFont="1"/>
    <xf numFmtId="0" fontId="26" fillId="0" borderId="0" xfId="0" applyFont="1"/>
    <xf numFmtId="0" fontId="27" fillId="0" borderId="0" xfId="0" applyFont="1"/>
    <xf numFmtId="164" fontId="11" fillId="0" borderId="0" xfId="0" quotePrefix="1" applyNumberFormat="1" applyFont="1" applyFill="1" applyBorder="1" applyAlignment="1" applyProtection="1">
      <alignment horizontal="left" indent="1"/>
      <protection locked="0"/>
    </xf>
    <xf numFmtId="165" fontId="11" fillId="2" borderId="0" xfId="0" applyNumberFormat="1" applyFont="1" applyFill="1" applyBorder="1" applyAlignment="1" applyProtection="1">
      <alignment horizontal="right"/>
      <protection locked="0"/>
    </xf>
    <xf numFmtId="165" fontId="11" fillId="3" borderId="0" xfId="0" applyNumberFormat="1" applyFont="1" applyFill="1" applyBorder="1" applyAlignment="1" applyProtection="1">
      <alignment horizontal="right"/>
      <protection locked="0"/>
    </xf>
    <xf numFmtId="164" fontId="11" fillId="2" borderId="0" xfId="0" quotePrefix="1" applyNumberFormat="1" applyFont="1" applyFill="1" applyBorder="1" applyAlignment="1" applyProtection="1">
      <alignment horizontal="left" indent="1"/>
      <protection locked="0"/>
    </xf>
    <xf numFmtId="167" fontId="11" fillId="2" borderId="0" xfId="0" applyNumberFormat="1" applyFont="1" applyFill="1" applyBorder="1" applyAlignment="1" applyProtection="1">
      <alignment horizontal="left"/>
      <protection locked="0"/>
    </xf>
    <xf numFmtId="164" fontId="11" fillId="2" borderId="0" xfId="0" quotePrefix="1" applyNumberFormat="1" applyFont="1" applyFill="1" applyBorder="1" applyAlignment="1" applyProtection="1">
      <alignment horizontal="left"/>
      <protection locked="0"/>
    </xf>
    <xf numFmtId="164" fontId="11" fillId="7" borderId="0" xfId="0" quotePrefix="1" applyNumberFormat="1" applyFont="1" applyFill="1" applyBorder="1" applyAlignment="1" applyProtection="1">
      <alignment horizontal="left" indent="1"/>
      <protection locked="0"/>
    </xf>
    <xf numFmtId="164" fontId="18" fillId="0" borderId="14" xfId="0" quotePrefix="1" applyNumberFormat="1" applyFont="1" applyFill="1" applyBorder="1" applyAlignment="1" applyProtection="1">
      <alignment horizontal="left"/>
      <protection locked="0"/>
    </xf>
    <xf numFmtId="165" fontId="18" fillId="2" borderId="20" xfId="0" applyNumberFormat="1" applyFont="1" applyFill="1" applyBorder="1" applyAlignment="1" applyProtection="1">
      <alignment horizontal="right"/>
      <protection locked="0"/>
    </xf>
    <xf numFmtId="3" fontId="18" fillId="2" borderId="4" xfId="0" applyNumberFormat="1" applyFont="1" applyFill="1" applyBorder="1" applyAlignment="1" applyProtection="1">
      <alignment horizontal="right"/>
      <protection locked="0"/>
    </xf>
    <xf numFmtId="171" fontId="18" fillId="2" borderId="0" xfId="0" applyNumberFormat="1" applyFont="1" applyFill="1" applyBorder="1" applyAlignment="1" applyProtection="1">
      <alignment horizontal="right"/>
      <protection locked="0"/>
    </xf>
    <xf numFmtId="165" fontId="18" fillId="3" borderId="16" xfId="0" applyNumberFormat="1" applyFont="1" applyFill="1" applyBorder="1" applyAlignment="1" applyProtection="1">
      <alignment horizontal="right"/>
      <protection locked="0"/>
    </xf>
    <xf numFmtId="3" fontId="19" fillId="3" borderId="4" xfId="0" applyNumberFormat="1" applyFont="1" applyFill="1" applyBorder="1" applyAlignment="1" applyProtection="1">
      <alignment horizontal="right"/>
      <protection locked="0"/>
    </xf>
    <xf numFmtId="171" fontId="19" fillId="3" borderId="4" xfId="0" applyNumberFormat="1" applyFont="1" applyFill="1" applyBorder="1" applyAlignment="1" applyProtection="1">
      <alignment horizontal="right"/>
      <protection locked="0"/>
    </xf>
    <xf numFmtId="165" fontId="18" fillId="3" borderId="4" xfId="0" applyNumberFormat="1" applyFont="1" applyFill="1" applyBorder="1" applyAlignment="1" applyProtection="1">
      <alignment horizontal="right"/>
      <protection locked="0"/>
    </xf>
    <xf numFmtId="164" fontId="18" fillId="2" borderId="14" xfId="0" quotePrefix="1" applyNumberFormat="1" applyFont="1" applyFill="1" applyBorder="1" applyAlignment="1" applyProtection="1">
      <alignment horizontal="left"/>
      <protection locked="0"/>
    </xf>
    <xf numFmtId="3" fontId="20" fillId="3" borderId="7" xfId="0" applyNumberFormat="1" applyFont="1" applyFill="1" applyBorder="1" applyAlignment="1" applyProtection="1">
      <alignment horizontal="right"/>
      <protection locked="0"/>
    </xf>
    <xf numFmtId="171" fontId="20" fillId="3" borderId="7" xfId="0" applyNumberFormat="1" applyFont="1" applyFill="1" applyBorder="1" applyAlignment="1" applyProtection="1">
      <alignment horizontal="right"/>
      <protection locked="0"/>
    </xf>
    <xf numFmtId="169" fontId="0" fillId="0" borderId="0" xfId="0" applyNumberFormat="1"/>
    <xf numFmtId="170" fontId="18" fillId="2" borderId="0" xfId="1" quotePrefix="1" applyNumberFormat="1" applyFont="1" applyFill="1" applyBorder="1" applyAlignment="1">
      <alignment horizontal="left"/>
    </xf>
    <xf numFmtId="3" fontId="0" fillId="0" borderId="0" xfId="0" applyNumberFormat="1" applyFont="1"/>
    <xf numFmtId="164" fontId="18" fillId="2" borderId="0" xfId="0" quotePrefix="1" applyNumberFormat="1" applyFont="1" applyFill="1" applyBorder="1" applyAlignment="1">
      <alignment horizontal="left" indent="1"/>
    </xf>
    <xf numFmtId="165" fontId="17" fillId="2" borderId="23" xfId="0" applyNumberFormat="1" applyFont="1" applyFill="1" applyBorder="1" applyAlignment="1" applyProtection="1">
      <alignment horizontal="right"/>
      <protection locked="0"/>
    </xf>
    <xf numFmtId="165" fontId="17" fillId="0" borderId="33" xfId="0" applyNumberFormat="1" applyFont="1" applyFill="1" applyBorder="1" applyAlignment="1" applyProtection="1">
      <alignment horizontal="right"/>
      <protection locked="0"/>
    </xf>
    <xf numFmtId="165" fontId="18" fillId="2" borderId="23" xfId="0" applyNumberFormat="1" applyFont="1" applyFill="1" applyBorder="1" applyAlignment="1" applyProtection="1">
      <alignment horizontal="right"/>
      <protection locked="0"/>
    </xf>
    <xf numFmtId="0" fontId="17" fillId="0" borderId="8" xfId="0" applyFont="1" applyFill="1" applyBorder="1" applyAlignment="1" applyProtection="1">
      <alignment horizontal="left" wrapText="1"/>
      <protection locked="0"/>
    </xf>
    <xf numFmtId="164" fontId="18" fillId="2" borderId="14" xfId="0" quotePrefix="1" applyNumberFormat="1" applyFont="1" applyFill="1" applyBorder="1" applyAlignment="1">
      <alignment horizontal="left"/>
    </xf>
    <xf numFmtId="0" fontId="18" fillId="2" borderId="14" xfId="0" quotePrefix="1" applyFont="1" applyFill="1" applyBorder="1"/>
    <xf numFmtId="164" fontId="17" fillId="2" borderId="13" xfId="0" quotePrefix="1" applyNumberFormat="1" applyFont="1" applyFill="1" applyBorder="1" applyAlignment="1" applyProtection="1">
      <alignment horizontal="left"/>
      <protection locked="0"/>
    </xf>
    <xf numFmtId="0" fontId="17" fillId="2" borderId="10" xfId="0" applyFont="1" applyFill="1" applyBorder="1" applyAlignment="1">
      <alignment horizontal="center"/>
    </xf>
    <xf numFmtId="3" fontId="17" fillId="2" borderId="4" xfId="0" applyNumberFormat="1" applyFont="1" applyFill="1" applyBorder="1" applyAlignment="1">
      <alignment horizontal="right"/>
    </xf>
    <xf numFmtId="3" fontId="17" fillId="2" borderId="6" xfId="0" applyNumberFormat="1" applyFont="1" applyFill="1" applyBorder="1" applyAlignment="1">
      <alignment horizontal="right"/>
    </xf>
    <xf numFmtId="3" fontId="17" fillId="2" borderId="3" xfId="0" applyNumberFormat="1" applyFont="1" applyFill="1" applyBorder="1" applyAlignment="1">
      <alignment horizontal="right"/>
    </xf>
    <xf numFmtId="3" fontId="18" fillId="2" borderId="4" xfId="0" applyNumberFormat="1" applyFont="1" applyFill="1" applyBorder="1" applyAlignment="1">
      <alignment horizontal="right"/>
    </xf>
    <xf numFmtId="3" fontId="17" fillId="2" borderId="13" xfId="0" applyNumberFormat="1" applyFont="1" applyFill="1" applyBorder="1" applyAlignment="1">
      <alignment horizontal="right"/>
    </xf>
    <xf numFmtId="0" fontId="17" fillId="2" borderId="11" xfId="0" applyFont="1" applyFill="1" applyBorder="1"/>
    <xf numFmtId="172" fontId="20" fillId="3" borderId="13" xfId="0" applyNumberFormat="1" applyFont="1" applyFill="1" applyBorder="1" applyAlignment="1">
      <alignment horizontal="right"/>
    </xf>
    <xf numFmtId="164" fontId="18" fillId="2" borderId="5" xfId="1" applyNumberFormat="1" applyFont="1" applyFill="1" applyBorder="1" applyAlignment="1">
      <alignment vertical="center"/>
    </xf>
    <xf numFmtId="0" fontId="20" fillId="3" borderId="6" xfId="1" applyFont="1" applyFill="1" applyBorder="1" applyAlignment="1">
      <alignment horizontal="center" vertical="center"/>
    </xf>
    <xf numFmtId="0" fontId="20" fillId="3" borderId="7" xfId="1" applyFont="1" applyFill="1" applyBorder="1" applyAlignment="1">
      <alignment horizontal="center" vertical="center"/>
    </xf>
    <xf numFmtId="0" fontId="18" fillId="2" borderId="9" xfId="1" applyFont="1" applyFill="1" applyBorder="1"/>
    <xf numFmtId="169" fontId="17" fillId="2" borderId="32" xfId="1" applyNumberFormat="1" applyFont="1" applyFill="1" applyBorder="1"/>
    <xf numFmtId="169" fontId="17" fillId="2" borderId="4" xfId="1" applyNumberFormat="1" applyFont="1" applyFill="1" applyBorder="1"/>
    <xf numFmtId="169" fontId="18" fillId="2" borderId="32" xfId="1" applyNumberFormat="1" applyFont="1" applyFill="1" applyBorder="1"/>
    <xf numFmtId="169" fontId="18" fillId="2" borderId="4" xfId="1" applyNumberFormat="1" applyFont="1" applyFill="1" applyBorder="1"/>
    <xf numFmtId="169" fontId="17" fillId="2" borderId="4" xfId="1" applyNumberFormat="1" applyFont="1" applyFill="1" applyBorder="1" applyAlignment="1">
      <alignment horizontal="right"/>
    </xf>
    <xf numFmtId="169" fontId="17" fillId="2" borderId="5" xfId="1" applyNumberFormat="1" applyFont="1" applyFill="1" applyBorder="1" applyAlignment="1">
      <alignment horizontal="right"/>
    </xf>
    <xf numFmtId="169" fontId="17" fillId="2" borderId="6" xfId="1" applyNumberFormat="1" applyFont="1" applyFill="1" applyBorder="1"/>
    <xf numFmtId="169" fontId="17" fillId="2" borderId="7" xfId="1" applyNumberFormat="1" applyFont="1" applyFill="1" applyBorder="1" applyAlignment="1">
      <alignment horizontal="right"/>
    </xf>
    <xf numFmtId="0" fontId="17" fillId="0" borderId="9" xfId="1" applyFont="1" applyFill="1" applyBorder="1" applyAlignment="1">
      <alignment horizontal="center" vertical="center"/>
    </xf>
    <xf numFmtId="0" fontId="17" fillId="0" borderId="10" xfId="1" applyFont="1" applyFill="1" applyBorder="1" applyAlignment="1">
      <alignment horizontal="center" vertical="center"/>
    </xf>
    <xf numFmtId="0" fontId="17" fillId="0" borderId="12" xfId="1" applyFont="1" applyFill="1" applyBorder="1" applyAlignment="1">
      <alignment horizontal="center" vertical="center"/>
    </xf>
    <xf numFmtId="169" fontId="17" fillId="2" borderId="18" xfId="1" applyNumberFormat="1" applyFont="1" applyFill="1" applyBorder="1"/>
    <xf numFmtId="169" fontId="17" fillId="3" borderId="18" xfId="1" applyNumberFormat="1" applyFont="1" applyFill="1" applyBorder="1"/>
    <xf numFmtId="169" fontId="17" fillId="3" borderId="3" xfId="1" applyNumberFormat="1" applyFont="1" applyFill="1" applyBorder="1"/>
    <xf numFmtId="169" fontId="17" fillId="3" borderId="4" xfId="1" applyNumberFormat="1" applyFont="1" applyFill="1" applyBorder="1"/>
    <xf numFmtId="169" fontId="18" fillId="3" borderId="4" xfId="1" applyNumberFormat="1" applyFont="1" applyFill="1" applyBorder="1"/>
    <xf numFmtId="169" fontId="17" fillId="2" borderId="6" xfId="1" applyNumberFormat="1" applyFont="1" applyFill="1" applyBorder="1" applyAlignment="1">
      <alignment horizontal="right"/>
    </xf>
    <xf numFmtId="169" fontId="17" fillId="3" borderId="6" xfId="1" applyNumberFormat="1" applyFont="1" applyFill="1" applyBorder="1" applyAlignment="1">
      <alignment horizontal="right"/>
    </xf>
    <xf numFmtId="169" fontId="17" fillId="3" borderId="7" xfId="1" applyNumberFormat="1" applyFont="1" applyFill="1" applyBorder="1" applyAlignment="1">
      <alignment horizontal="right"/>
    </xf>
    <xf numFmtId="164" fontId="17" fillId="2" borderId="8" xfId="1" applyNumberFormat="1" applyFont="1" applyFill="1" applyBorder="1" applyAlignment="1"/>
    <xf numFmtId="170" fontId="17" fillId="2" borderId="14" xfId="1" applyNumberFormat="1" applyFont="1" applyFill="1" applyBorder="1" applyAlignment="1">
      <alignment horizontal="left"/>
    </xf>
    <xf numFmtId="164" fontId="18" fillId="2" borderId="14" xfId="0" quotePrefix="1" applyNumberFormat="1" applyFont="1" applyFill="1" applyBorder="1" applyAlignment="1">
      <alignment horizontal="left" indent="1"/>
    </xf>
    <xf numFmtId="170" fontId="17" fillId="2" borderId="14" xfId="1" applyNumberFormat="1" applyFont="1" applyFill="1" applyBorder="1"/>
    <xf numFmtId="170" fontId="17" fillId="2" borderId="13" xfId="1" applyNumberFormat="1" applyFont="1" applyFill="1" applyBorder="1"/>
    <xf numFmtId="169" fontId="17" fillId="3" borderId="31" xfId="1" applyNumberFormat="1" applyFont="1" applyFill="1" applyBorder="1"/>
    <xf numFmtId="169" fontId="17" fillId="3" borderId="32" xfId="1" applyNumberFormat="1" applyFont="1" applyFill="1" applyBorder="1"/>
    <xf numFmtId="169" fontId="18" fillId="3" borderId="32" xfId="1" applyNumberFormat="1" applyFont="1" applyFill="1" applyBorder="1"/>
    <xf numFmtId="169" fontId="17" fillId="3" borderId="5" xfId="1" applyNumberFormat="1" applyFont="1" applyFill="1" applyBorder="1" applyAlignment="1">
      <alignment horizontal="right"/>
    </xf>
    <xf numFmtId="169" fontId="17" fillId="2" borderId="31" xfId="1" applyNumberFormat="1" applyFont="1" applyFill="1" applyBorder="1"/>
    <xf numFmtId="169" fontId="17" fillId="2" borderId="3" xfId="1" applyNumberFormat="1" applyFont="1" applyFill="1" applyBorder="1"/>
    <xf numFmtId="169" fontId="17" fillId="2" borderId="5" xfId="1" applyNumberFormat="1" applyFont="1" applyFill="1" applyBorder="1"/>
    <xf numFmtId="169" fontId="17" fillId="3" borderId="31" xfId="1" applyNumberFormat="1" applyFont="1" applyFill="1" applyBorder="1" applyAlignment="1">
      <alignment horizontal="right"/>
    </xf>
    <xf numFmtId="169" fontId="17" fillId="3" borderId="18" xfId="1" applyNumberFormat="1" applyFont="1" applyFill="1" applyBorder="1" applyAlignment="1">
      <alignment horizontal="right"/>
    </xf>
    <xf numFmtId="3" fontId="17" fillId="2" borderId="18" xfId="0" applyNumberFormat="1" applyFont="1" applyFill="1" applyBorder="1" applyAlignment="1">
      <alignment horizontal="right" indent="2"/>
    </xf>
    <xf numFmtId="3" fontId="20" fillId="3" borderId="18" xfId="0" applyNumberFormat="1" applyFont="1" applyFill="1" applyBorder="1" applyAlignment="1">
      <alignment horizontal="right" indent="2"/>
    </xf>
    <xf numFmtId="171" fontId="17" fillId="4" borderId="3" xfId="2" applyNumberFormat="1" applyFont="1" applyFill="1" applyBorder="1"/>
    <xf numFmtId="0" fontId="17" fillId="3" borderId="10" xfId="0" applyFont="1" applyFill="1" applyBorder="1" applyAlignment="1" applyProtection="1">
      <alignment horizontal="center"/>
    </xf>
    <xf numFmtId="1" fontId="17" fillId="3" borderId="12" xfId="0" applyNumberFormat="1" applyFont="1" applyFill="1" applyBorder="1" applyAlignment="1">
      <alignment horizontal="center"/>
    </xf>
    <xf numFmtId="164" fontId="18" fillId="2" borderId="8" xfId="0" applyNumberFormat="1" applyFont="1" applyFill="1" applyBorder="1"/>
    <xf numFmtId="0" fontId="18" fillId="2" borderId="13" xfId="0" applyFont="1" applyFill="1" applyBorder="1"/>
    <xf numFmtId="0" fontId="17" fillId="2" borderId="8" xfId="0" applyFont="1" applyFill="1" applyBorder="1"/>
    <xf numFmtId="164" fontId="18" fillId="2" borderId="14" xfId="0" quotePrefix="1" applyNumberFormat="1" applyFont="1" applyFill="1" applyBorder="1"/>
    <xf numFmtId="164" fontId="18" fillId="2" borderId="13" xfId="0" quotePrefix="1" applyNumberFormat="1" applyFont="1" applyFill="1" applyBorder="1" applyAlignment="1">
      <alignment horizontal="left"/>
    </xf>
    <xf numFmtId="3" fontId="17" fillId="2" borderId="31" xfId="0" applyNumberFormat="1" applyFont="1" applyFill="1" applyBorder="1" applyAlignment="1">
      <alignment horizontal="right" indent="2"/>
    </xf>
    <xf numFmtId="3" fontId="18" fillId="2" borderId="32" xfId="0" applyNumberFormat="1" applyFont="1" applyFill="1" applyBorder="1" applyAlignment="1">
      <alignment horizontal="right" indent="2"/>
    </xf>
    <xf numFmtId="3" fontId="18" fillId="2" borderId="5" xfId="0" applyNumberFormat="1" applyFont="1" applyFill="1" applyBorder="1" applyAlignment="1">
      <alignment horizontal="right" indent="2"/>
    </xf>
    <xf numFmtId="171" fontId="17" fillId="4" borderId="8" xfId="2" applyNumberFormat="1" applyFont="1" applyFill="1" applyBorder="1"/>
    <xf numFmtId="171" fontId="18" fillId="4" borderId="14" xfId="2" applyNumberFormat="1" applyFont="1" applyFill="1" applyBorder="1"/>
    <xf numFmtId="171" fontId="18" fillId="4" borderId="13" xfId="2" applyNumberFormat="1" applyFont="1" applyFill="1" applyBorder="1"/>
    <xf numFmtId="3" fontId="17" fillId="2" borderId="8" xfId="0" applyNumberFormat="1" applyFont="1" applyFill="1" applyBorder="1" applyAlignment="1">
      <alignment horizontal="right" indent="2"/>
    </xf>
    <xf numFmtId="3" fontId="18" fillId="2" borderId="14" xfId="0" applyNumberFormat="1" applyFont="1" applyFill="1" applyBorder="1" applyAlignment="1">
      <alignment horizontal="right" indent="2"/>
    </xf>
    <xf numFmtId="3" fontId="18" fillId="2" borderId="13" xfId="0" applyNumberFormat="1" applyFont="1" applyFill="1" applyBorder="1" applyAlignment="1">
      <alignment horizontal="right" indent="2"/>
    </xf>
    <xf numFmtId="3" fontId="20" fillId="3" borderId="31" xfId="0" applyNumberFormat="1" applyFont="1" applyFill="1" applyBorder="1" applyAlignment="1">
      <alignment horizontal="right" indent="2"/>
    </xf>
    <xf numFmtId="3" fontId="20" fillId="3" borderId="3" xfId="0" applyNumberFormat="1" applyFont="1" applyFill="1" applyBorder="1" applyAlignment="1">
      <alignment horizontal="right" indent="2"/>
    </xf>
    <xf numFmtId="3" fontId="19" fillId="3" borderId="32" xfId="0" applyNumberFormat="1" applyFont="1" applyFill="1" applyBorder="1" applyAlignment="1">
      <alignment horizontal="right" indent="2"/>
    </xf>
    <xf numFmtId="3" fontId="19" fillId="3" borderId="4" xfId="0" applyNumberFormat="1" applyFont="1" applyFill="1" applyBorder="1" applyAlignment="1">
      <alignment horizontal="right" indent="2"/>
    </xf>
    <xf numFmtId="3" fontId="19" fillId="3" borderId="5" xfId="0" applyNumberFormat="1" applyFont="1" applyFill="1" applyBorder="1" applyAlignment="1">
      <alignment horizontal="right" indent="2"/>
    </xf>
    <xf numFmtId="3" fontId="19" fillId="3" borderId="7" xfId="0" applyNumberFormat="1" applyFont="1" applyFill="1" applyBorder="1" applyAlignment="1">
      <alignment horizontal="right" indent="2"/>
    </xf>
    <xf numFmtId="0" fontId="17" fillId="3" borderId="9" xfId="0" applyFont="1" applyFill="1" applyBorder="1" applyAlignment="1" applyProtection="1">
      <alignment horizontal="center"/>
    </xf>
    <xf numFmtId="0" fontId="11" fillId="2" borderId="0" xfId="0" applyFont="1" applyFill="1" applyAlignment="1" applyProtection="1">
      <alignment wrapText="1"/>
      <protection locked="0"/>
    </xf>
    <xf numFmtId="0" fontId="14" fillId="0" borderId="1" xfId="0" applyFont="1" applyFill="1" applyBorder="1" applyAlignment="1" applyProtection="1">
      <alignment horizontal="center"/>
      <protection locked="0"/>
    </xf>
    <xf numFmtId="0" fontId="16" fillId="3" borderId="1" xfId="0" applyFont="1" applyFill="1" applyBorder="1" applyAlignment="1" applyProtection="1">
      <alignment horizontal="center"/>
      <protection locked="0"/>
    </xf>
    <xf numFmtId="0" fontId="16" fillId="2" borderId="0" xfId="0" applyFont="1" applyFill="1" applyBorder="1" applyAlignment="1" applyProtection="1">
      <alignment horizontal="center" vertical="center"/>
      <protection locked="0"/>
    </xf>
    <xf numFmtId="0" fontId="16" fillId="4" borderId="0" xfId="0" quotePrefix="1" applyFont="1" applyFill="1" applyBorder="1" applyAlignment="1" applyProtection="1">
      <alignment horizontal="center" vertical="center"/>
      <protection locked="0"/>
    </xf>
    <xf numFmtId="0" fontId="16" fillId="3" borderId="0" xfId="0" applyFont="1" applyFill="1" applyBorder="1" applyAlignment="1" applyProtection="1">
      <alignment horizontal="center" vertical="center" wrapText="1"/>
      <protection locked="0"/>
    </xf>
    <xf numFmtId="0" fontId="16" fillId="3" borderId="0" xfId="0" quotePrefix="1" applyFont="1" applyFill="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7" fillId="2" borderId="0" xfId="0" applyFont="1" applyFill="1" applyBorder="1" applyAlignment="1" applyProtection="1">
      <alignment horizontal="center"/>
      <protection locked="0"/>
    </xf>
    <xf numFmtId="0" fontId="17" fillId="0" borderId="9" xfId="0" applyFont="1" applyFill="1" applyBorder="1" applyAlignment="1" applyProtection="1">
      <alignment horizontal="center"/>
      <protection locked="0"/>
    </xf>
    <xf numFmtId="0" fontId="17" fillId="0" borderId="10" xfId="0" applyFont="1" applyFill="1" applyBorder="1" applyAlignment="1" applyProtection="1">
      <alignment horizontal="center"/>
      <protection locked="0"/>
    </xf>
    <xf numFmtId="0" fontId="0" fillId="0" borderId="10" xfId="0" applyFont="1" applyBorder="1" applyAlignment="1" applyProtection="1">
      <alignment horizontal="center"/>
      <protection locked="0"/>
    </xf>
    <xf numFmtId="0" fontId="0" fillId="0" borderId="12" xfId="0" applyFont="1" applyBorder="1" applyAlignment="1" applyProtection="1">
      <alignment horizontal="center"/>
      <protection locked="0"/>
    </xf>
    <xf numFmtId="0" fontId="17" fillId="4" borderId="0" xfId="0" applyFont="1" applyFill="1" applyBorder="1" applyAlignment="1" applyProtection="1">
      <alignment horizontal="center"/>
      <protection locked="0"/>
    </xf>
    <xf numFmtId="0" fontId="17" fillId="4" borderId="10" xfId="0" applyFont="1" applyFill="1" applyBorder="1" applyAlignment="1" applyProtection="1">
      <alignment horizontal="center"/>
      <protection locked="0"/>
    </xf>
    <xf numFmtId="0" fontId="17" fillId="4" borderId="12" xfId="0" applyFont="1" applyFill="1" applyBorder="1" applyAlignment="1" applyProtection="1">
      <alignment horizontal="center"/>
      <protection locked="0"/>
    </xf>
    <xf numFmtId="0" fontId="20" fillId="4" borderId="27" xfId="0" quotePrefix="1" applyFont="1" applyFill="1" applyBorder="1" applyAlignment="1" applyProtection="1">
      <alignment horizontal="center" vertical="center"/>
      <protection locked="0"/>
    </xf>
    <xf numFmtId="0" fontId="0" fillId="0" borderId="29" xfId="0" applyFont="1" applyBorder="1" applyAlignment="1" applyProtection="1">
      <alignment horizontal="center" vertical="center"/>
      <protection locked="0"/>
    </xf>
    <xf numFmtId="0" fontId="20" fillId="4" borderId="28" xfId="0" quotePrefix="1" applyFont="1" applyFill="1" applyBorder="1" applyAlignment="1" applyProtection="1">
      <alignment horizontal="center" vertical="center"/>
      <protection locked="0"/>
    </xf>
    <xf numFmtId="0" fontId="0" fillId="0" borderId="30" xfId="0" applyFont="1" applyBorder="1" applyAlignment="1" applyProtection="1">
      <alignment horizontal="center" vertical="center"/>
      <protection locked="0"/>
    </xf>
    <xf numFmtId="0" fontId="20" fillId="3" borderId="9" xfId="0" applyFont="1" applyFill="1" applyBorder="1" applyAlignment="1" applyProtection="1">
      <alignment horizontal="center"/>
      <protection locked="0"/>
    </xf>
    <xf numFmtId="0" fontId="20" fillId="2" borderId="23" xfId="0" applyFont="1" applyFill="1" applyBorder="1" applyAlignment="1" applyProtection="1">
      <alignment horizontal="center" vertical="center"/>
      <protection locked="0"/>
    </xf>
    <xf numFmtId="0" fontId="20" fillId="2" borderId="20" xfId="0" applyFont="1" applyFill="1" applyBorder="1" applyAlignment="1" applyProtection="1">
      <alignment horizontal="center" vertical="center"/>
      <protection locked="0"/>
    </xf>
    <xf numFmtId="0" fontId="20" fillId="4" borderId="21" xfId="0" quotePrefix="1" applyFont="1" applyFill="1" applyBorder="1" applyAlignment="1" applyProtection="1">
      <alignment horizontal="center" vertical="center"/>
      <protection locked="0"/>
    </xf>
    <xf numFmtId="0" fontId="20" fillId="4" borderId="19" xfId="0" quotePrefix="1" applyFont="1" applyFill="1" applyBorder="1" applyAlignment="1" applyProtection="1">
      <alignment horizontal="center" vertical="center"/>
      <protection locked="0"/>
    </xf>
    <xf numFmtId="0" fontId="20" fillId="2" borderId="9" xfId="1" applyFont="1" applyFill="1" applyBorder="1" applyAlignment="1">
      <alignment horizontal="center" vertical="center" wrapText="1"/>
    </xf>
    <xf numFmtId="0" fontId="20" fillId="2" borderId="10" xfId="1" applyFont="1" applyFill="1" applyBorder="1" applyAlignment="1">
      <alignment horizontal="center" vertical="center" wrapText="1"/>
    </xf>
    <xf numFmtId="0" fontId="20" fillId="2" borderId="12" xfId="1" applyFont="1" applyFill="1" applyBorder="1" applyAlignment="1">
      <alignment horizontal="center" vertical="center" wrapText="1"/>
    </xf>
    <xf numFmtId="0" fontId="20" fillId="3" borderId="10" xfId="1" applyFont="1" applyFill="1" applyBorder="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8" fillId="2" borderId="0" xfId="1" applyFont="1" applyFill="1" applyAlignment="1">
      <alignment vertical="center" wrapText="1"/>
    </xf>
    <xf numFmtId="0" fontId="12" fillId="0" borderId="0" xfId="0" applyFont="1" applyAlignment="1">
      <alignment vertical="center" wrapText="1"/>
    </xf>
    <xf numFmtId="0" fontId="17" fillId="2" borderId="9" xfId="0" applyFont="1" applyFill="1" applyBorder="1" applyAlignment="1">
      <alignment horizontal="center"/>
    </xf>
    <xf numFmtId="0" fontId="17" fillId="2" borderId="10" xfId="0" applyFont="1" applyFill="1" applyBorder="1" applyAlignment="1">
      <alignment horizontal="center"/>
    </xf>
    <xf numFmtId="0" fontId="20" fillId="8" borderId="9" xfId="0" applyFont="1" applyFill="1" applyBorder="1" applyAlignment="1">
      <alignment horizontal="center"/>
    </xf>
    <xf numFmtId="0" fontId="20" fillId="8" borderId="10" xfId="0" applyFont="1" applyFill="1" applyBorder="1" applyAlignment="1">
      <alignment horizontal="center"/>
    </xf>
    <xf numFmtId="0" fontId="20" fillId="3" borderId="9" xfId="0" applyFont="1" applyFill="1" applyBorder="1" applyAlignment="1">
      <alignment horizontal="center"/>
    </xf>
    <xf numFmtId="0" fontId="20" fillId="3" borderId="12" xfId="0" applyFont="1" applyFill="1" applyBorder="1" applyAlignment="1">
      <alignment horizontal="center"/>
    </xf>
    <xf numFmtId="0" fontId="17" fillId="3" borderId="31" xfId="0" applyFont="1" applyFill="1" applyBorder="1" applyAlignment="1">
      <alignment horizontal="center"/>
    </xf>
    <xf numFmtId="0" fontId="0" fillId="0" borderId="18" xfId="0" applyFont="1" applyBorder="1" applyAlignment="1">
      <alignment horizontal="center"/>
    </xf>
    <xf numFmtId="0" fontId="0" fillId="0" borderId="3" xfId="0" applyFont="1" applyBorder="1" applyAlignment="1">
      <alignment horizontal="center"/>
    </xf>
    <xf numFmtId="0" fontId="17" fillId="3" borderId="8" xfId="0" applyFont="1" applyFill="1" applyBorder="1" applyAlignment="1">
      <alignment horizontal="center" wrapText="1"/>
    </xf>
    <xf numFmtId="0" fontId="0" fillId="0" borderId="13" xfId="0" applyFont="1" applyBorder="1" applyAlignment="1">
      <alignment wrapText="1"/>
    </xf>
    <xf numFmtId="165" fontId="17" fillId="4" borderId="4" xfId="0" applyNumberFormat="1" applyFont="1" applyFill="1" applyBorder="1" applyAlignment="1" applyProtection="1">
      <alignment horizontal="right"/>
      <protection locked="0"/>
    </xf>
    <xf numFmtId="165" fontId="17" fillId="4" borderId="16" xfId="0" applyNumberFormat="1" applyFont="1" applyFill="1" applyBorder="1" applyAlignment="1" applyProtection="1">
      <alignment horizontal="right"/>
      <protection locked="0"/>
    </xf>
    <xf numFmtId="0" fontId="18" fillId="0" borderId="18" xfId="0" applyFont="1" applyFill="1" applyBorder="1" applyAlignment="1" applyProtection="1">
      <alignment horizontal="left" wrapText="1"/>
      <protection locked="0"/>
    </xf>
    <xf numFmtId="0" fontId="0" fillId="0" borderId="18" xfId="0" applyFont="1" applyFill="1" applyBorder="1" applyAlignment="1" applyProtection="1">
      <alignment horizontal="left" wrapText="1"/>
      <protection locked="0"/>
    </xf>
    <xf numFmtId="0" fontId="11" fillId="0" borderId="0" xfId="0" applyFont="1" applyFill="1" applyAlignment="1" applyProtection="1">
      <alignment wrapText="1"/>
      <protection locked="0"/>
    </xf>
    <xf numFmtId="0" fontId="15" fillId="0" borderId="0" xfId="0" applyFont="1" applyFill="1" applyProtection="1">
      <protection locked="0"/>
    </xf>
    <xf numFmtId="0" fontId="18" fillId="0" borderId="0" xfId="0" applyFont="1" applyFill="1" applyProtection="1">
      <protection locked="0"/>
    </xf>
    <xf numFmtId="0" fontId="18" fillId="0" borderId="0" xfId="0" applyFont="1" applyFill="1" applyAlignment="1" applyProtection="1">
      <alignment wrapText="1"/>
      <protection locked="0"/>
    </xf>
    <xf numFmtId="0" fontId="18" fillId="0" borderId="0" xfId="0" applyFont="1" applyFill="1" applyAlignment="1" applyProtection="1">
      <alignment horizontal="left" vertical="center" wrapText="1"/>
      <protection locked="0"/>
    </xf>
    <xf numFmtId="0" fontId="11" fillId="0" borderId="0" xfId="0" applyFont="1" applyFill="1" applyProtection="1">
      <protection locked="0"/>
    </xf>
    <xf numFmtId="168" fontId="18" fillId="0" borderId="0" xfId="0" applyNumberFormat="1" applyFont="1" applyFill="1" applyBorder="1" applyProtection="1">
      <protection locked="0"/>
    </xf>
    <xf numFmtId="165" fontId="18" fillId="0" borderId="0" xfId="0" applyNumberFormat="1" applyFont="1" applyFill="1" applyProtection="1">
      <protection locked="0"/>
    </xf>
    <xf numFmtId="165" fontId="11" fillId="0" borderId="0" xfId="0" applyNumberFormat="1" applyFont="1" applyFill="1" applyProtection="1">
      <protection locked="0"/>
    </xf>
    <xf numFmtId="0" fontId="18" fillId="0" borderId="0" xfId="0" applyFont="1" applyFill="1" applyAlignment="1" applyProtection="1">
      <alignment horizontal="left"/>
      <protection locked="0"/>
    </xf>
    <xf numFmtId="3" fontId="18" fillId="0" borderId="0" xfId="0" applyNumberFormat="1" applyFont="1" applyFill="1" applyProtection="1">
      <protection locked="0"/>
    </xf>
    <xf numFmtId="0" fontId="18" fillId="0" borderId="0" xfId="0" applyFont="1" applyFill="1" applyAlignment="1" applyProtection="1">
      <alignment horizontal="left" vertical="top"/>
      <protection locked="0"/>
    </xf>
    <xf numFmtId="0" fontId="0" fillId="0" borderId="0" xfId="0" applyFont="1" applyFill="1" applyProtection="1">
      <protection locked="0"/>
    </xf>
  </cellXfs>
  <cellStyles count="3">
    <cellStyle name="Normal" xfId="0" builtinId="0"/>
    <cellStyle name="Normal_Tab III Taux de poursuite" xfId="1"/>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539084610383263E-2"/>
          <c:y val="5.4009917081942894E-2"/>
          <c:w val="0.89539084610383257"/>
          <c:h val="0.82324206946112943"/>
        </c:manualLayout>
      </c:layout>
      <c:lineChart>
        <c:grouping val="standard"/>
        <c:varyColors val="0"/>
        <c:ser>
          <c:idx val="0"/>
          <c:order val="0"/>
          <c:tx>
            <c:strRef>
              <c:f>'Graphique 1'!$A$6</c:f>
              <c:strCache>
                <c:ptCount val="1"/>
                <c:pt idx="0">
                  <c:v>Bacheliers généraux</c:v>
                </c:pt>
              </c:strCache>
            </c:strRef>
          </c:tx>
          <c:spPr>
            <a:ln w="38100">
              <a:solidFill>
                <a:srgbClr val="C0C0C0"/>
              </a:solidFill>
              <a:prstDash val="solid"/>
            </a:ln>
          </c:spPr>
          <c:marker>
            <c:symbol val="none"/>
          </c:marker>
          <c:cat>
            <c:numRef>
              <c:f>'Graphique 1'!$B$3:$AF$3</c:f>
              <c:numCache>
                <c:formatCode>General</c:formatCode>
                <c:ptCount val="31"/>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pt idx="30">
                  <c:v>2024</c:v>
                </c:pt>
              </c:numCache>
            </c:numRef>
          </c:cat>
          <c:val>
            <c:numRef>
              <c:f>'Graphique 1'!$B$6:$AF$6</c:f>
              <c:numCache>
                <c:formatCode>#,##0</c:formatCode>
                <c:ptCount val="31"/>
                <c:pt idx="0">
                  <c:v>279586</c:v>
                </c:pt>
                <c:pt idx="1">
                  <c:v>287046</c:v>
                </c:pt>
                <c:pt idx="2">
                  <c:v>264727</c:v>
                </c:pt>
                <c:pt idx="3">
                  <c:v>268868</c:v>
                </c:pt>
                <c:pt idx="4">
                  <c:v>275113</c:v>
                </c:pt>
                <c:pt idx="5">
                  <c:v>266285</c:v>
                </c:pt>
                <c:pt idx="6">
                  <c:v>271155</c:v>
                </c:pt>
                <c:pt idx="7">
                  <c:v>258785</c:v>
                </c:pt>
                <c:pt idx="8">
                  <c:v>258192</c:v>
                </c:pt>
                <c:pt idx="9">
                  <c:v>268335</c:v>
                </c:pt>
                <c:pt idx="10">
                  <c:v>261137</c:v>
                </c:pt>
                <c:pt idx="11">
                  <c:v>272512</c:v>
                </c:pt>
                <c:pt idx="12">
                  <c:v>282788</c:v>
                </c:pt>
                <c:pt idx="13">
                  <c:v>281733</c:v>
                </c:pt>
                <c:pt idx="14">
                  <c:v>279698</c:v>
                </c:pt>
                <c:pt idx="15">
                  <c:v>286762</c:v>
                </c:pt>
                <c:pt idx="16">
                  <c:v>279751</c:v>
                </c:pt>
                <c:pt idx="17">
                  <c:v>283121</c:v>
                </c:pt>
                <c:pt idx="18">
                  <c:v>293837</c:v>
                </c:pt>
                <c:pt idx="19">
                  <c:v>304418</c:v>
                </c:pt>
                <c:pt idx="20">
                  <c:v>305667</c:v>
                </c:pt>
                <c:pt idx="21" formatCode="General">
                  <c:v>316966.34139999998</c:v>
                </c:pt>
                <c:pt idx="22" formatCode="General">
                  <c:v>324353.79580000002</c:v>
                </c:pt>
                <c:pt idx="23" formatCode="General">
                  <c:v>331450.51699999999</c:v>
                </c:pt>
                <c:pt idx="24" formatCode="General">
                  <c:v>343504.94839999999</c:v>
                </c:pt>
                <c:pt idx="25" formatCode="General">
                  <c:v>345587.26380000002</c:v>
                </c:pt>
                <c:pt idx="26" formatCode="General">
                  <c:v>342921.29560000001</c:v>
                </c:pt>
                <c:pt idx="27" formatCode="General">
                  <c:v>342251.34789999999</c:v>
                </c:pt>
                <c:pt idx="28" formatCode="General">
                  <c:v>341434.79029999999</c:v>
                </c:pt>
                <c:pt idx="29" formatCode="General">
                  <c:v>344150.7721</c:v>
                </c:pt>
                <c:pt idx="30" formatCode="General">
                  <c:v>350271.15090000001</c:v>
                </c:pt>
              </c:numCache>
            </c:numRef>
          </c:val>
          <c:smooth val="0"/>
        </c:ser>
        <c:ser>
          <c:idx val="1"/>
          <c:order val="1"/>
          <c:tx>
            <c:strRef>
              <c:f>'Graphique 1'!$A$7</c:f>
              <c:strCache>
                <c:ptCount val="1"/>
                <c:pt idx="0">
                  <c:v>Bacheliers technologiques</c:v>
                </c:pt>
              </c:strCache>
            </c:strRef>
          </c:tx>
          <c:spPr>
            <a:ln w="38100">
              <a:solidFill>
                <a:srgbClr val="808080"/>
              </a:solidFill>
              <a:prstDash val="solid"/>
            </a:ln>
          </c:spPr>
          <c:marker>
            <c:symbol val="none"/>
          </c:marker>
          <c:cat>
            <c:numRef>
              <c:f>'Graphique 1'!$B$3:$AF$3</c:f>
              <c:numCache>
                <c:formatCode>General</c:formatCode>
                <c:ptCount val="31"/>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pt idx="30">
                  <c:v>2024</c:v>
                </c:pt>
              </c:numCache>
            </c:numRef>
          </c:cat>
          <c:val>
            <c:numRef>
              <c:f>'Graphique 1'!$B$7:$AF$7</c:f>
              <c:numCache>
                <c:formatCode>#,##0</c:formatCode>
                <c:ptCount val="31"/>
                <c:pt idx="0">
                  <c:v>130282</c:v>
                </c:pt>
                <c:pt idx="1">
                  <c:v>138267</c:v>
                </c:pt>
                <c:pt idx="2">
                  <c:v>135882</c:v>
                </c:pt>
                <c:pt idx="3">
                  <c:v>136204</c:v>
                </c:pt>
                <c:pt idx="4">
                  <c:v>144830</c:v>
                </c:pt>
                <c:pt idx="5">
                  <c:v>149103</c:v>
                </c:pt>
                <c:pt idx="6">
                  <c:v>152778</c:v>
                </c:pt>
                <c:pt idx="7">
                  <c:v>147944</c:v>
                </c:pt>
                <c:pt idx="8">
                  <c:v>141983</c:v>
                </c:pt>
                <c:pt idx="9">
                  <c:v>142799</c:v>
                </c:pt>
                <c:pt idx="10">
                  <c:v>143277</c:v>
                </c:pt>
                <c:pt idx="11">
                  <c:v>140828</c:v>
                </c:pt>
                <c:pt idx="12">
                  <c:v>140707</c:v>
                </c:pt>
                <c:pt idx="13">
                  <c:v>137605</c:v>
                </c:pt>
                <c:pt idx="14">
                  <c:v>135886</c:v>
                </c:pt>
                <c:pt idx="15">
                  <c:v>131602</c:v>
                </c:pt>
                <c:pt idx="16">
                  <c:v>133431</c:v>
                </c:pt>
                <c:pt idx="17">
                  <c:v>128832</c:v>
                </c:pt>
                <c:pt idx="18">
                  <c:v>125121</c:v>
                </c:pt>
                <c:pt idx="19">
                  <c:v>123986</c:v>
                </c:pt>
                <c:pt idx="20">
                  <c:v>129210</c:v>
                </c:pt>
                <c:pt idx="21" formatCode="General">
                  <c:v>124805.90399999999</c:v>
                </c:pt>
                <c:pt idx="22" formatCode="General">
                  <c:v>125928.81630000001</c:v>
                </c:pt>
                <c:pt idx="23" formatCode="General">
                  <c:v>129092.97</c:v>
                </c:pt>
                <c:pt idx="24" formatCode="General">
                  <c:v>133420.1312</c:v>
                </c:pt>
                <c:pt idx="25" formatCode="General">
                  <c:v>134168.397</c:v>
                </c:pt>
                <c:pt idx="26" formatCode="General">
                  <c:v>133111.55100000001</c:v>
                </c:pt>
                <c:pt idx="27" formatCode="General">
                  <c:v>132755</c:v>
                </c:pt>
                <c:pt idx="28" formatCode="General">
                  <c:v>132431.03839999999</c:v>
                </c:pt>
                <c:pt idx="29" formatCode="General">
                  <c:v>133438.2843</c:v>
                </c:pt>
                <c:pt idx="30" formatCode="General">
                  <c:v>135775.79269999999</c:v>
                </c:pt>
              </c:numCache>
            </c:numRef>
          </c:val>
          <c:smooth val="0"/>
        </c:ser>
        <c:ser>
          <c:idx val="2"/>
          <c:order val="2"/>
          <c:tx>
            <c:strRef>
              <c:f>'Graphique 1'!$A$8</c:f>
              <c:strCache>
                <c:ptCount val="1"/>
                <c:pt idx="0">
                  <c:v>Bacheliers professionnels</c:v>
                </c:pt>
              </c:strCache>
            </c:strRef>
          </c:tx>
          <c:spPr>
            <a:ln w="38100">
              <a:solidFill>
                <a:srgbClr val="000000"/>
              </a:solidFill>
              <a:prstDash val="solid"/>
            </a:ln>
          </c:spPr>
          <c:marker>
            <c:symbol val="none"/>
          </c:marker>
          <c:cat>
            <c:numRef>
              <c:f>'Graphique 1'!$B$3:$AF$3</c:f>
              <c:numCache>
                <c:formatCode>General</c:formatCode>
                <c:ptCount val="31"/>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pt idx="30">
                  <c:v>2024</c:v>
                </c:pt>
              </c:numCache>
            </c:numRef>
          </c:cat>
          <c:val>
            <c:numRef>
              <c:f>'Graphique 1'!$B$8:$AF$8</c:f>
              <c:numCache>
                <c:formatCode>#,##0</c:formatCode>
                <c:ptCount val="31"/>
                <c:pt idx="0">
                  <c:v>61465</c:v>
                </c:pt>
                <c:pt idx="1">
                  <c:v>65741</c:v>
                </c:pt>
                <c:pt idx="2">
                  <c:v>74514</c:v>
                </c:pt>
                <c:pt idx="3">
                  <c:v>76726</c:v>
                </c:pt>
                <c:pt idx="4">
                  <c:v>81573</c:v>
                </c:pt>
                <c:pt idx="5">
                  <c:v>88296</c:v>
                </c:pt>
                <c:pt idx="6">
                  <c:v>92617</c:v>
                </c:pt>
                <c:pt idx="7">
                  <c:v>92499</c:v>
                </c:pt>
                <c:pt idx="8">
                  <c:v>93580</c:v>
                </c:pt>
                <c:pt idx="9">
                  <c:v>91537</c:v>
                </c:pt>
                <c:pt idx="10">
                  <c:v>93958</c:v>
                </c:pt>
                <c:pt idx="11">
                  <c:v>93268</c:v>
                </c:pt>
                <c:pt idx="12">
                  <c:v>100562</c:v>
                </c:pt>
                <c:pt idx="13">
                  <c:v>104975</c:v>
                </c:pt>
                <c:pt idx="14">
                  <c:v>103311</c:v>
                </c:pt>
                <c:pt idx="15">
                  <c:v>120728</c:v>
                </c:pt>
                <c:pt idx="16">
                  <c:v>118586</c:v>
                </c:pt>
                <c:pt idx="17">
                  <c:v>155502</c:v>
                </c:pt>
                <c:pt idx="18">
                  <c:v>190899</c:v>
                </c:pt>
                <c:pt idx="19">
                  <c:v>158743</c:v>
                </c:pt>
                <c:pt idx="20">
                  <c:v>190773</c:v>
                </c:pt>
                <c:pt idx="21" formatCode="General">
                  <c:v>176174.13959999999</c:v>
                </c:pt>
                <c:pt idx="22" formatCode="General">
                  <c:v>178327.0588</c:v>
                </c:pt>
                <c:pt idx="23" formatCode="General">
                  <c:v>179977.87959999999</c:v>
                </c:pt>
                <c:pt idx="24" formatCode="General">
                  <c:v>184268.73300000001</c:v>
                </c:pt>
                <c:pt idx="25" formatCode="General">
                  <c:v>184554.7188</c:v>
                </c:pt>
                <c:pt idx="26" formatCode="General">
                  <c:v>182863.34779999999</c:v>
                </c:pt>
                <c:pt idx="27" formatCode="General">
                  <c:v>182166.52429999999</c:v>
                </c:pt>
                <c:pt idx="28" formatCode="General">
                  <c:v>181428.08350000001</c:v>
                </c:pt>
                <c:pt idx="29" formatCode="General">
                  <c:v>182600.83850000001</c:v>
                </c:pt>
                <c:pt idx="30" formatCode="General">
                  <c:v>185588.7494</c:v>
                </c:pt>
              </c:numCache>
            </c:numRef>
          </c:val>
          <c:smooth val="0"/>
        </c:ser>
        <c:dLbls>
          <c:showLegendKey val="0"/>
          <c:showVal val="0"/>
          <c:showCatName val="0"/>
          <c:showSerName val="0"/>
          <c:showPercent val="0"/>
          <c:showBubbleSize val="0"/>
        </c:dLbls>
        <c:marker val="1"/>
        <c:smooth val="0"/>
        <c:axId val="46082688"/>
        <c:axId val="46096768"/>
      </c:lineChart>
      <c:catAx>
        <c:axId val="46082688"/>
        <c:scaling>
          <c:orientation val="minMax"/>
        </c:scaling>
        <c:delete val="0"/>
        <c:axPos val="b"/>
        <c:majorGridlines>
          <c:spPr>
            <a:ln w="3175">
              <a:solidFill>
                <a:srgbClr val="000000"/>
              </a:solidFill>
              <a:prstDash val="sysDash"/>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100" b="0" i="0" u="none" strike="noStrike" baseline="0">
                <a:solidFill>
                  <a:srgbClr val="000000"/>
                </a:solidFill>
                <a:latin typeface="Arial"/>
                <a:ea typeface="Arial"/>
                <a:cs typeface="Arial"/>
              </a:defRPr>
            </a:pPr>
            <a:endParaRPr lang="fr-FR"/>
          </a:p>
        </c:txPr>
        <c:crossAx val="46096768"/>
        <c:crosses val="autoZero"/>
        <c:auto val="1"/>
        <c:lblAlgn val="ctr"/>
        <c:lblOffset val="100"/>
        <c:tickLblSkip val="1"/>
        <c:tickMarkSkip val="1"/>
        <c:noMultiLvlLbl val="0"/>
      </c:catAx>
      <c:valAx>
        <c:axId val="46096768"/>
        <c:scaling>
          <c:orientation val="minMax"/>
          <c:max val="350000"/>
          <c:min val="50000"/>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fr-FR"/>
          </a:p>
        </c:txPr>
        <c:crossAx val="4608268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521139029750552E-2"/>
          <c:y val="5.1666687689895713E-2"/>
          <c:w val="0.9305166452365401"/>
          <c:h val="0.82000033365898994"/>
        </c:manualLayout>
      </c:layout>
      <c:lineChart>
        <c:grouping val="standard"/>
        <c:varyColors val="0"/>
        <c:ser>
          <c:idx val="0"/>
          <c:order val="0"/>
          <c:tx>
            <c:strRef>
              <c:f>'Graphique 2'!$A$3</c:f>
              <c:strCache>
                <c:ptCount val="1"/>
                <c:pt idx="0">
                  <c:v>Droit</c:v>
                </c:pt>
              </c:strCache>
            </c:strRef>
          </c:tx>
          <c:spPr>
            <a:ln w="38100">
              <a:solidFill>
                <a:srgbClr val="969696"/>
              </a:solidFill>
              <a:prstDash val="solid"/>
            </a:ln>
          </c:spPr>
          <c:marker>
            <c:symbol val="none"/>
          </c:marker>
          <c:cat>
            <c:numRef>
              <c:f>'Graphique 2'!$B$2:$AF$2</c:f>
              <c:numCache>
                <c:formatCode>General</c:formatCode>
                <c:ptCount val="31"/>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pt idx="30">
                  <c:v>2024</c:v>
                </c:pt>
              </c:numCache>
            </c:numRef>
          </c:cat>
          <c:val>
            <c:numRef>
              <c:f>'Graphique 2'!$B$3:$AF$3</c:f>
              <c:numCache>
                <c:formatCode>General</c:formatCode>
                <c:ptCount val="31"/>
                <c:pt idx="0">
                  <c:v>8.09</c:v>
                </c:pt>
                <c:pt idx="1">
                  <c:v>8.15</c:v>
                </c:pt>
                <c:pt idx="2">
                  <c:v>7.32</c:v>
                </c:pt>
                <c:pt idx="3">
                  <c:v>7.2499999999999991</c:v>
                </c:pt>
                <c:pt idx="4">
                  <c:v>6.97</c:v>
                </c:pt>
                <c:pt idx="5">
                  <c:v>6.52</c:v>
                </c:pt>
                <c:pt idx="6">
                  <c:v>6.4399999999999995</c:v>
                </c:pt>
                <c:pt idx="7">
                  <c:v>6.22</c:v>
                </c:pt>
                <c:pt idx="8">
                  <c:v>5.96</c:v>
                </c:pt>
                <c:pt idx="9">
                  <c:v>6.2</c:v>
                </c:pt>
                <c:pt idx="10">
                  <c:v>6.3299999999999992</c:v>
                </c:pt>
                <c:pt idx="11">
                  <c:v>6.78</c:v>
                </c:pt>
                <c:pt idx="12">
                  <c:v>6.8000000000000007</c:v>
                </c:pt>
                <c:pt idx="13">
                  <c:v>7.02</c:v>
                </c:pt>
                <c:pt idx="14">
                  <c:v>7.1800000000000006</c:v>
                </c:pt>
                <c:pt idx="15">
                  <c:v>7.5600000000000005</c:v>
                </c:pt>
                <c:pt idx="16">
                  <c:v>7.5600000000000005</c:v>
                </c:pt>
                <c:pt idx="17">
                  <c:v>7.6499999999999995</c:v>
                </c:pt>
                <c:pt idx="18">
                  <c:v>7.6899999999999995</c:v>
                </c:pt>
                <c:pt idx="19">
                  <c:v>7.4899999999999993</c:v>
                </c:pt>
                <c:pt idx="20">
                  <c:v>7.08</c:v>
                </c:pt>
                <c:pt idx="21">
                  <c:v>7.1400000000000006</c:v>
                </c:pt>
                <c:pt idx="22">
                  <c:v>7.1400000000000006</c:v>
                </c:pt>
                <c:pt idx="23">
                  <c:v>7.1400000000000006</c:v>
                </c:pt>
                <c:pt idx="24">
                  <c:v>7.1400000000000006</c:v>
                </c:pt>
                <c:pt idx="25">
                  <c:v>7.1400000000000006</c:v>
                </c:pt>
                <c:pt idx="26">
                  <c:v>7.1400000000000006</c:v>
                </c:pt>
                <c:pt idx="27">
                  <c:v>7.1400000000000006</c:v>
                </c:pt>
                <c:pt idx="28">
                  <c:v>7.1400000000000006</c:v>
                </c:pt>
                <c:pt idx="29">
                  <c:v>7.1400000000000006</c:v>
                </c:pt>
                <c:pt idx="30">
                  <c:v>7.1400000000000006</c:v>
                </c:pt>
              </c:numCache>
            </c:numRef>
          </c:val>
          <c:smooth val="0"/>
        </c:ser>
        <c:ser>
          <c:idx val="1"/>
          <c:order val="1"/>
          <c:tx>
            <c:strRef>
              <c:f>'Graphique 2'!$A$4</c:f>
              <c:strCache>
                <c:ptCount val="1"/>
                <c:pt idx="0">
                  <c:v>Economie</c:v>
                </c:pt>
              </c:strCache>
            </c:strRef>
          </c:tx>
          <c:spPr>
            <a:ln w="38100">
              <a:solidFill>
                <a:srgbClr val="C0C0C0"/>
              </a:solidFill>
              <a:prstDash val="solid"/>
            </a:ln>
          </c:spPr>
          <c:marker>
            <c:symbol val="none"/>
          </c:marker>
          <c:cat>
            <c:numRef>
              <c:f>'Graphique 2'!$B$2:$AF$2</c:f>
              <c:numCache>
                <c:formatCode>General</c:formatCode>
                <c:ptCount val="31"/>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pt idx="30">
                  <c:v>2024</c:v>
                </c:pt>
              </c:numCache>
            </c:numRef>
          </c:cat>
          <c:val>
            <c:numRef>
              <c:f>'Graphique 2'!$B$4:$AF$4</c:f>
              <c:numCache>
                <c:formatCode>General</c:formatCode>
                <c:ptCount val="31"/>
                <c:pt idx="0">
                  <c:v>6.0600000000000005</c:v>
                </c:pt>
                <c:pt idx="1">
                  <c:v>6.5</c:v>
                </c:pt>
                <c:pt idx="2">
                  <c:v>5.87</c:v>
                </c:pt>
                <c:pt idx="3">
                  <c:v>5.9499999999999993</c:v>
                </c:pt>
                <c:pt idx="4">
                  <c:v>5.87</c:v>
                </c:pt>
                <c:pt idx="5">
                  <c:v>6.03</c:v>
                </c:pt>
                <c:pt idx="6">
                  <c:v>5.71</c:v>
                </c:pt>
                <c:pt idx="7">
                  <c:v>5.5</c:v>
                </c:pt>
                <c:pt idx="8">
                  <c:v>5.65</c:v>
                </c:pt>
                <c:pt idx="9">
                  <c:v>5.35</c:v>
                </c:pt>
                <c:pt idx="10">
                  <c:v>5.19</c:v>
                </c:pt>
                <c:pt idx="11">
                  <c:v>5.0599999999999996</c:v>
                </c:pt>
                <c:pt idx="12">
                  <c:v>4.84</c:v>
                </c:pt>
                <c:pt idx="13">
                  <c:v>5.1400000000000006</c:v>
                </c:pt>
                <c:pt idx="14">
                  <c:v>4.99</c:v>
                </c:pt>
                <c:pt idx="15">
                  <c:v>5.01</c:v>
                </c:pt>
                <c:pt idx="16">
                  <c:v>4.6899999999999995</c:v>
                </c:pt>
                <c:pt idx="17">
                  <c:v>4.88</c:v>
                </c:pt>
                <c:pt idx="18">
                  <c:v>4.7699999999999996</c:v>
                </c:pt>
                <c:pt idx="19">
                  <c:v>5.04</c:v>
                </c:pt>
                <c:pt idx="20">
                  <c:v>5.04</c:v>
                </c:pt>
                <c:pt idx="21">
                  <c:v>5.0500000000000007</c:v>
                </c:pt>
                <c:pt idx="22">
                  <c:v>5.0299999999999994</c:v>
                </c:pt>
                <c:pt idx="23">
                  <c:v>5.04</c:v>
                </c:pt>
                <c:pt idx="24">
                  <c:v>5.04</c:v>
                </c:pt>
                <c:pt idx="25">
                  <c:v>5.0500000000000007</c:v>
                </c:pt>
                <c:pt idx="26">
                  <c:v>5.0500000000000007</c:v>
                </c:pt>
                <c:pt idx="27">
                  <c:v>5.0500000000000007</c:v>
                </c:pt>
                <c:pt idx="28">
                  <c:v>5.0599999999999996</c:v>
                </c:pt>
                <c:pt idx="29">
                  <c:v>5.0599999999999996</c:v>
                </c:pt>
                <c:pt idx="30">
                  <c:v>5.0599999999999996</c:v>
                </c:pt>
              </c:numCache>
            </c:numRef>
          </c:val>
          <c:smooth val="0"/>
        </c:ser>
        <c:ser>
          <c:idx val="2"/>
          <c:order val="2"/>
          <c:tx>
            <c:strRef>
              <c:f>'Graphique 2'!$A$5</c:f>
              <c:strCache>
                <c:ptCount val="1"/>
                <c:pt idx="0">
                  <c:v>Lettres</c:v>
                </c:pt>
              </c:strCache>
            </c:strRef>
          </c:tx>
          <c:spPr>
            <a:ln w="38100">
              <a:solidFill>
                <a:srgbClr val="000000"/>
              </a:solidFill>
              <a:prstDash val="solid"/>
            </a:ln>
          </c:spPr>
          <c:marker>
            <c:symbol val="none"/>
          </c:marker>
          <c:cat>
            <c:numRef>
              <c:f>'Graphique 2'!$B$2:$AF$2</c:f>
              <c:numCache>
                <c:formatCode>General</c:formatCode>
                <c:ptCount val="31"/>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pt idx="30">
                  <c:v>2024</c:v>
                </c:pt>
              </c:numCache>
            </c:numRef>
          </c:cat>
          <c:val>
            <c:numRef>
              <c:f>'Graphique 2'!$B$5:$AF$5</c:f>
              <c:numCache>
                <c:formatCode>General</c:formatCode>
                <c:ptCount val="31"/>
                <c:pt idx="0">
                  <c:v>20.990000000000002</c:v>
                </c:pt>
                <c:pt idx="1">
                  <c:v>21.19</c:v>
                </c:pt>
                <c:pt idx="2">
                  <c:v>19.900000000000002</c:v>
                </c:pt>
                <c:pt idx="3">
                  <c:v>20.309999999999999</c:v>
                </c:pt>
                <c:pt idx="4">
                  <c:v>19.55</c:v>
                </c:pt>
                <c:pt idx="5">
                  <c:v>18.829999999999998</c:v>
                </c:pt>
                <c:pt idx="6">
                  <c:v>17.59</c:v>
                </c:pt>
                <c:pt idx="7">
                  <c:v>18.060000000000002</c:v>
                </c:pt>
                <c:pt idx="8">
                  <c:v>18.12</c:v>
                </c:pt>
                <c:pt idx="9">
                  <c:v>18.13</c:v>
                </c:pt>
                <c:pt idx="10">
                  <c:v>17.95</c:v>
                </c:pt>
                <c:pt idx="11">
                  <c:v>17.75</c:v>
                </c:pt>
                <c:pt idx="12">
                  <c:v>16.439999999999998</c:v>
                </c:pt>
                <c:pt idx="13">
                  <c:v>14.64</c:v>
                </c:pt>
                <c:pt idx="14">
                  <c:v>13.77</c:v>
                </c:pt>
                <c:pt idx="15">
                  <c:v>14.05</c:v>
                </c:pt>
                <c:pt idx="16">
                  <c:v>14.580000000000002</c:v>
                </c:pt>
                <c:pt idx="17">
                  <c:v>14.29</c:v>
                </c:pt>
                <c:pt idx="18">
                  <c:v>14.09</c:v>
                </c:pt>
                <c:pt idx="19">
                  <c:v>14.48</c:v>
                </c:pt>
                <c:pt idx="20">
                  <c:v>14.610000000000001</c:v>
                </c:pt>
                <c:pt idx="21">
                  <c:v>14.82</c:v>
                </c:pt>
                <c:pt idx="22">
                  <c:v>14.66</c:v>
                </c:pt>
                <c:pt idx="23">
                  <c:v>14.649999999999999</c:v>
                </c:pt>
                <c:pt idx="24">
                  <c:v>14.66</c:v>
                </c:pt>
                <c:pt idx="25">
                  <c:v>14.66</c:v>
                </c:pt>
                <c:pt idx="26">
                  <c:v>14.66</c:v>
                </c:pt>
                <c:pt idx="27">
                  <c:v>14.66</c:v>
                </c:pt>
                <c:pt idx="28">
                  <c:v>14.66</c:v>
                </c:pt>
                <c:pt idx="29">
                  <c:v>14.66</c:v>
                </c:pt>
                <c:pt idx="30">
                  <c:v>14.66</c:v>
                </c:pt>
              </c:numCache>
            </c:numRef>
          </c:val>
          <c:smooth val="0"/>
        </c:ser>
        <c:ser>
          <c:idx val="3"/>
          <c:order val="3"/>
          <c:tx>
            <c:strRef>
              <c:f>'Graphique 2'!$A$6</c:f>
              <c:strCache>
                <c:ptCount val="1"/>
                <c:pt idx="0">
                  <c:v>Sciences</c:v>
                </c:pt>
              </c:strCache>
            </c:strRef>
          </c:tx>
          <c:spPr>
            <a:ln w="38100">
              <a:solidFill>
                <a:srgbClr val="808080"/>
              </a:solidFill>
              <a:prstDash val="solid"/>
            </a:ln>
          </c:spPr>
          <c:marker>
            <c:symbol val="none"/>
          </c:marker>
          <c:cat>
            <c:numRef>
              <c:f>'Graphique 2'!$B$2:$AF$2</c:f>
              <c:numCache>
                <c:formatCode>General</c:formatCode>
                <c:ptCount val="31"/>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pt idx="30">
                  <c:v>2024</c:v>
                </c:pt>
              </c:numCache>
            </c:numRef>
          </c:cat>
          <c:val>
            <c:numRef>
              <c:f>'Graphique 2'!$B$6:$AF$6</c:f>
              <c:numCache>
                <c:formatCode>General</c:formatCode>
                <c:ptCount val="31"/>
                <c:pt idx="0">
                  <c:v>14.34</c:v>
                </c:pt>
                <c:pt idx="1">
                  <c:v>15.07</c:v>
                </c:pt>
                <c:pt idx="2">
                  <c:v>14.680000000000001</c:v>
                </c:pt>
                <c:pt idx="3">
                  <c:v>13.850000000000001</c:v>
                </c:pt>
                <c:pt idx="4">
                  <c:v>13.55</c:v>
                </c:pt>
                <c:pt idx="5">
                  <c:v>13</c:v>
                </c:pt>
                <c:pt idx="6">
                  <c:v>12.920000000000002</c:v>
                </c:pt>
                <c:pt idx="7">
                  <c:v>12.22</c:v>
                </c:pt>
                <c:pt idx="8">
                  <c:v>12.389999999999999</c:v>
                </c:pt>
                <c:pt idx="9">
                  <c:v>12.280000000000001</c:v>
                </c:pt>
                <c:pt idx="10">
                  <c:v>11.19</c:v>
                </c:pt>
                <c:pt idx="11">
                  <c:v>10.38</c:v>
                </c:pt>
                <c:pt idx="12">
                  <c:v>9.93</c:v>
                </c:pt>
                <c:pt idx="13">
                  <c:v>8.74</c:v>
                </c:pt>
                <c:pt idx="14">
                  <c:v>8.3099999999999987</c:v>
                </c:pt>
                <c:pt idx="15">
                  <c:v>8.6</c:v>
                </c:pt>
                <c:pt idx="16">
                  <c:v>9.2899999999999991</c:v>
                </c:pt>
                <c:pt idx="17">
                  <c:v>9.41</c:v>
                </c:pt>
                <c:pt idx="18">
                  <c:v>9.2799999999999994</c:v>
                </c:pt>
                <c:pt idx="19">
                  <c:v>10.27</c:v>
                </c:pt>
                <c:pt idx="20">
                  <c:v>10.84</c:v>
                </c:pt>
                <c:pt idx="21">
                  <c:v>11.27</c:v>
                </c:pt>
                <c:pt idx="22">
                  <c:v>11.4</c:v>
                </c:pt>
                <c:pt idx="23">
                  <c:v>11.469999999999999</c:v>
                </c:pt>
                <c:pt idx="24">
                  <c:v>11.559999999999999</c:v>
                </c:pt>
                <c:pt idx="25">
                  <c:v>11.64</c:v>
                </c:pt>
                <c:pt idx="26">
                  <c:v>11.72</c:v>
                </c:pt>
                <c:pt idx="27">
                  <c:v>11.799999999999999</c:v>
                </c:pt>
                <c:pt idx="28">
                  <c:v>11.89</c:v>
                </c:pt>
                <c:pt idx="29">
                  <c:v>11.97</c:v>
                </c:pt>
                <c:pt idx="30">
                  <c:v>12.049999999999999</c:v>
                </c:pt>
              </c:numCache>
            </c:numRef>
          </c:val>
          <c:smooth val="0"/>
        </c:ser>
        <c:ser>
          <c:idx val="4"/>
          <c:order val="4"/>
          <c:tx>
            <c:strRef>
              <c:f>'Graphique 2'!$A$7</c:f>
              <c:strCache>
                <c:ptCount val="1"/>
                <c:pt idx="0">
                  <c:v>Santé</c:v>
                </c:pt>
              </c:strCache>
            </c:strRef>
          </c:tx>
          <c:spPr>
            <a:ln w="38100">
              <a:solidFill>
                <a:srgbClr val="000000"/>
              </a:solidFill>
              <a:prstDash val="sysDash"/>
            </a:ln>
          </c:spPr>
          <c:marker>
            <c:symbol val="none"/>
          </c:marker>
          <c:cat>
            <c:numRef>
              <c:f>'Graphique 2'!$B$2:$AF$2</c:f>
              <c:numCache>
                <c:formatCode>General</c:formatCode>
                <c:ptCount val="31"/>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pt idx="30">
                  <c:v>2024</c:v>
                </c:pt>
              </c:numCache>
            </c:numRef>
          </c:cat>
          <c:val>
            <c:numRef>
              <c:f>'Graphique 2'!$B$7:$AF$7</c:f>
              <c:numCache>
                <c:formatCode>General</c:formatCode>
                <c:ptCount val="31"/>
                <c:pt idx="0">
                  <c:v>5.53</c:v>
                </c:pt>
                <c:pt idx="1">
                  <c:v>5.0599999999999996</c:v>
                </c:pt>
                <c:pt idx="2">
                  <c:v>4.7600000000000007</c:v>
                </c:pt>
                <c:pt idx="3">
                  <c:v>4.6399999999999997</c:v>
                </c:pt>
                <c:pt idx="4">
                  <c:v>4.67</c:v>
                </c:pt>
                <c:pt idx="5">
                  <c:v>4.2700000000000005</c:v>
                </c:pt>
                <c:pt idx="6">
                  <c:v>4.1099999999999994</c:v>
                </c:pt>
                <c:pt idx="7">
                  <c:v>4.1500000000000004</c:v>
                </c:pt>
                <c:pt idx="8">
                  <c:v>4.8599999999999994</c:v>
                </c:pt>
                <c:pt idx="9">
                  <c:v>5.76</c:v>
                </c:pt>
                <c:pt idx="10">
                  <c:v>6.43</c:v>
                </c:pt>
                <c:pt idx="11">
                  <c:v>7.2499999999999991</c:v>
                </c:pt>
                <c:pt idx="12">
                  <c:v>7.64</c:v>
                </c:pt>
                <c:pt idx="13">
                  <c:v>7.6700000000000008</c:v>
                </c:pt>
                <c:pt idx="14">
                  <c:v>7.7399999999999993</c:v>
                </c:pt>
                <c:pt idx="15">
                  <c:v>8.1</c:v>
                </c:pt>
                <c:pt idx="16">
                  <c:v>7.85</c:v>
                </c:pt>
                <c:pt idx="17">
                  <c:v>7.66</c:v>
                </c:pt>
                <c:pt idx="18">
                  <c:v>8.0500000000000007</c:v>
                </c:pt>
                <c:pt idx="19">
                  <c:v>8.48</c:v>
                </c:pt>
                <c:pt idx="20">
                  <c:v>8.19</c:v>
                </c:pt>
                <c:pt idx="21">
                  <c:v>8.2000000000000011</c:v>
                </c:pt>
                <c:pt idx="22">
                  <c:v>8.25</c:v>
                </c:pt>
                <c:pt idx="23">
                  <c:v>8.25</c:v>
                </c:pt>
                <c:pt idx="24">
                  <c:v>8.25</c:v>
                </c:pt>
                <c:pt idx="25">
                  <c:v>8.25</c:v>
                </c:pt>
                <c:pt idx="26">
                  <c:v>8.25</c:v>
                </c:pt>
                <c:pt idx="27">
                  <c:v>8.2600000000000016</c:v>
                </c:pt>
                <c:pt idx="28">
                  <c:v>8.2600000000000016</c:v>
                </c:pt>
                <c:pt idx="29">
                  <c:v>8.2600000000000016</c:v>
                </c:pt>
                <c:pt idx="30">
                  <c:v>8.2600000000000016</c:v>
                </c:pt>
              </c:numCache>
            </c:numRef>
          </c:val>
          <c:smooth val="0"/>
        </c:ser>
        <c:dLbls>
          <c:showLegendKey val="0"/>
          <c:showVal val="0"/>
          <c:showCatName val="0"/>
          <c:showSerName val="0"/>
          <c:showPercent val="0"/>
          <c:showBubbleSize val="0"/>
        </c:dLbls>
        <c:marker val="1"/>
        <c:smooth val="0"/>
        <c:axId val="56493568"/>
        <c:axId val="56495104"/>
      </c:lineChart>
      <c:catAx>
        <c:axId val="56493568"/>
        <c:scaling>
          <c:orientation val="minMax"/>
        </c:scaling>
        <c:delete val="0"/>
        <c:axPos val="b"/>
        <c:majorGridlines>
          <c:spPr>
            <a:ln w="3175">
              <a:solidFill>
                <a:srgbClr val="000000"/>
              </a:solidFill>
              <a:prstDash val="sysDash"/>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100" b="0" i="0" u="none" strike="noStrike" baseline="0">
                <a:solidFill>
                  <a:srgbClr val="000000"/>
                </a:solidFill>
                <a:latin typeface="Arial"/>
                <a:ea typeface="Arial"/>
                <a:cs typeface="Arial"/>
              </a:defRPr>
            </a:pPr>
            <a:endParaRPr lang="fr-FR"/>
          </a:p>
        </c:txPr>
        <c:crossAx val="56495104"/>
        <c:crosses val="autoZero"/>
        <c:auto val="1"/>
        <c:lblAlgn val="ctr"/>
        <c:lblOffset val="100"/>
        <c:tickLblSkip val="1"/>
        <c:tickMarkSkip val="1"/>
        <c:noMultiLvlLbl val="0"/>
      </c:catAx>
      <c:valAx>
        <c:axId val="56495104"/>
        <c:scaling>
          <c:orientation val="minMax"/>
          <c:max val="23"/>
          <c:min val="0"/>
        </c:scaling>
        <c:delete val="0"/>
        <c:axPos val="l"/>
        <c:majorGridlines>
          <c:spPr>
            <a:ln w="3175">
              <a:solidFill>
                <a:srgbClr val="00000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56493568"/>
        <c:crosses val="autoZero"/>
        <c:crossBetween val="between"/>
        <c:majorUnit val="5"/>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53340</xdr:rowOff>
    </xdr:from>
    <xdr:to>
      <xdr:col>13</xdr:col>
      <xdr:colOff>15240</xdr:colOff>
      <xdr:row>40</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0.73946</cdr:x>
      <cdr:y>0.0561</cdr:y>
    </cdr:from>
    <cdr:to>
      <cdr:x>0.73946</cdr:x>
      <cdr:y>0.87835</cdr:y>
    </cdr:to>
    <cdr:sp macro="" textlink="">
      <cdr:nvSpPr>
        <cdr:cNvPr id="5121" name="Line 1"/>
        <cdr:cNvSpPr>
          <a:spLocks xmlns:a="http://schemas.openxmlformats.org/drawingml/2006/main" noChangeShapeType="1"/>
        </cdr:cNvSpPr>
      </cdr:nvSpPr>
      <cdr:spPr bwMode="auto">
        <a:xfrm xmlns:a="http://schemas.openxmlformats.org/drawingml/2006/main" flipH="1">
          <a:off x="8075897" y="296225"/>
          <a:ext cx="0" cy="4342023"/>
        </a:xfrm>
        <a:prstGeom xmlns:a="http://schemas.openxmlformats.org/drawingml/2006/main" prst="line">
          <a:avLst/>
        </a:prstGeom>
        <a:noFill xmlns:a="http://schemas.openxmlformats.org/drawingml/2006/main"/>
        <a:ln xmlns:a="http://schemas.openxmlformats.org/drawingml/2006/main" w="25400">
          <a:solidFill>
            <a:srgbClr xmlns:mc="http://schemas.openxmlformats.org/markup-compatibility/2006" xmlns:a14="http://schemas.microsoft.com/office/drawing/2010/main" val="FF0000" mc:Ignorable="a14" a14:legacySpreadsheetColorIndex="10"/>
          </a:solidFill>
          <a:prstDash val="sysDot"/>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0.24776</cdr:x>
      <cdr:y>0.15113</cdr:y>
    </cdr:from>
    <cdr:to>
      <cdr:x>0.43467</cdr:x>
      <cdr:y>0.2166</cdr:y>
    </cdr:to>
    <cdr:sp macro="" textlink="">
      <cdr:nvSpPr>
        <cdr:cNvPr id="5122" name="Text Box 2"/>
        <cdr:cNvSpPr txBox="1">
          <a:spLocks xmlns:a="http://schemas.openxmlformats.org/drawingml/2006/main" noChangeArrowheads="1"/>
        </cdr:cNvSpPr>
      </cdr:nvSpPr>
      <cdr:spPr bwMode="auto">
        <a:xfrm xmlns:a="http://schemas.openxmlformats.org/drawingml/2006/main">
          <a:off x="2705916" y="798047"/>
          <a:ext cx="2041313" cy="345724"/>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fr-FR" sz="1125" b="1" i="0" u="none" strike="noStrike" baseline="0">
              <a:solidFill>
                <a:srgbClr val="000000"/>
              </a:solidFill>
              <a:latin typeface="Arial"/>
              <a:cs typeface="Arial"/>
            </a:rPr>
            <a:t>Bacheliers généraux</a:t>
          </a:r>
        </a:p>
      </cdr:txBody>
    </cdr:sp>
  </cdr:relSizeAnchor>
  <cdr:relSizeAnchor xmlns:cdr="http://schemas.openxmlformats.org/drawingml/2006/chartDrawing">
    <cdr:from>
      <cdr:x>0.24689</cdr:x>
      <cdr:y>0.51193</cdr:y>
    </cdr:from>
    <cdr:to>
      <cdr:x>0.47898</cdr:x>
      <cdr:y>0.56909</cdr:y>
    </cdr:to>
    <cdr:sp macro="" textlink="">
      <cdr:nvSpPr>
        <cdr:cNvPr id="5124" name="Text Box 4"/>
        <cdr:cNvSpPr txBox="1">
          <a:spLocks xmlns:a="http://schemas.openxmlformats.org/drawingml/2006/main" noChangeArrowheads="1"/>
        </cdr:cNvSpPr>
      </cdr:nvSpPr>
      <cdr:spPr bwMode="auto">
        <a:xfrm xmlns:a="http://schemas.openxmlformats.org/drawingml/2006/main">
          <a:off x="2696391" y="2703309"/>
          <a:ext cx="2534740" cy="30184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fr-FR" sz="1125" b="1" i="0" u="none" strike="noStrike" baseline="0">
              <a:solidFill>
                <a:srgbClr val="000000"/>
              </a:solidFill>
              <a:latin typeface="Arial"/>
              <a:cs typeface="Arial"/>
            </a:rPr>
            <a:t>Bacheliers technologiques</a:t>
          </a:r>
        </a:p>
      </cdr:txBody>
    </cdr:sp>
  </cdr:relSizeAnchor>
  <cdr:relSizeAnchor xmlns:cdr="http://schemas.openxmlformats.org/drawingml/2006/chartDrawing">
    <cdr:from>
      <cdr:x>0.25038</cdr:x>
      <cdr:y>0.79192</cdr:y>
    </cdr:from>
    <cdr:to>
      <cdr:x>0.47358</cdr:x>
      <cdr:y>0.84908</cdr:y>
    </cdr:to>
    <cdr:sp macro="" textlink="">
      <cdr:nvSpPr>
        <cdr:cNvPr id="5125" name="Text Box 5"/>
        <cdr:cNvSpPr txBox="1">
          <a:spLocks xmlns:a="http://schemas.openxmlformats.org/drawingml/2006/main" noChangeArrowheads="1"/>
        </cdr:cNvSpPr>
      </cdr:nvSpPr>
      <cdr:spPr bwMode="auto">
        <a:xfrm xmlns:a="http://schemas.openxmlformats.org/drawingml/2006/main">
          <a:off x="2151510" y="3690512"/>
          <a:ext cx="1920164" cy="26657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fr-FR" sz="1125" b="1" i="0" u="none" strike="noStrike" baseline="0">
              <a:solidFill>
                <a:srgbClr val="000000"/>
              </a:solidFill>
              <a:latin typeface="Arial"/>
              <a:cs typeface="Arial"/>
            </a:rPr>
            <a:t>Bacheliers professionnels</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11</xdr:row>
      <xdr:rowOff>60960</xdr:rowOff>
    </xdr:from>
    <xdr:to>
      <xdr:col>11</xdr:col>
      <xdr:colOff>428624</xdr:colOff>
      <xdr:row>40</xdr:row>
      <xdr:rowOff>91440</xdr:rowOff>
    </xdr:to>
    <xdr:graphicFrame macro="">
      <xdr:nvGraphicFramePr>
        <xdr:cNvPr id="4"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0.07022</cdr:x>
      <cdr:y>0.52784</cdr:y>
    </cdr:from>
    <cdr:to>
      <cdr:x>0.11438</cdr:x>
      <cdr:y>0.57106</cdr:y>
    </cdr:to>
    <cdr:sp macro="" textlink="">
      <cdr:nvSpPr>
        <cdr:cNvPr id="11265" name="Text Box 1"/>
        <cdr:cNvSpPr txBox="1">
          <a:spLocks xmlns:a="http://schemas.openxmlformats.org/drawingml/2006/main" noChangeArrowheads="1"/>
        </cdr:cNvSpPr>
      </cdr:nvSpPr>
      <cdr:spPr bwMode="auto">
        <a:xfrm xmlns:a="http://schemas.openxmlformats.org/drawingml/2006/main">
          <a:off x="567847" y="2414749"/>
          <a:ext cx="358727" cy="197927"/>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fr-FR" sz="950" b="1" i="0" u="none" strike="noStrike" baseline="0">
              <a:solidFill>
                <a:srgbClr val="000000"/>
              </a:solidFill>
              <a:latin typeface="Arial"/>
              <a:cs typeface="Arial"/>
            </a:rPr>
            <a:t>Droit</a:t>
          </a:r>
        </a:p>
      </cdr:txBody>
    </cdr:sp>
  </cdr:relSizeAnchor>
  <cdr:relSizeAnchor xmlns:cdr="http://schemas.openxmlformats.org/drawingml/2006/chartDrawing">
    <cdr:from>
      <cdr:x>0.45206</cdr:x>
      <cdr:y>0.72149</cdr:y>
    </cdr:from>
    <cdr:to>
      <cdr:x>0.64428</cdr:x>
      <cdr:y>0.7517</cdr:y>
    </cdr:to>
    <cdr:sp macro="" textlink="">
      <cdr:nvSpPr>
        <cdr:cNvPr id="11266" name="Text Box 2"/>
        <cdr:cNvSpPr txBox="1">
          <a:spLocks xmlns:a="http://schemas.openxmlformats.org/drawingml/2006/main" noChangeArrowheads="1"/>
        </cdr:cNvSpPr>
      </cdr:nvSpPr>
      <cdr:spPr bwMode="auto">
        <a:xfrm xmlns:a="http://schemas.openxmlformats.org/drawingml/2006/main">
          <a:off x="3982895" y="4007859"/>
          <a:ext cx="1693605" cy="16780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l" rtl="0">
            <a:defRPr sz="1000"/>
          </a:pPr>
          <a:r>
            <a:rPr lang="fr-FR" sz="950" b="1" i="0" u="none" strike="noStrike" baseline="0">
              <a:solidFill>
                <a:srgbClr val="000000"/>
              </a:solidFill>
              <a:latin typeface="Arial"/>
              <a:cs typeface="Arial"/>
            </a:rPr>
            <a:t>Sciences économiques, AES</a:t>
          </a:r>
        </a:p>
      </cdr:txBody>
    </cdr:sp>
  </cdr:relSizeAnchor>
  <cdr:relSizeAnchor xmlns:cdr="http://schemas.openxmlformats.org/drawingml/2006/chartDrawing">
    <cdr:from>
      <cdr:x>0.07022</cdr:x>
      <cdr:y>0.74979</cdr:y>
    </cdr:from>
    <cdr:to>
      <cdr:x>0.11452</cdr:x>
      <cdr:y>0.78649</cdr:y>
    </cdr:to>
    <cdr:sp macro="" textlink="">
      <cdr:nvSpPr>
        <cdr:cNvPr id="11268" name="Text Box 4"/>
        <cdr:cNvSpPr txBox="1">
          <a:spLocks xmlns:a="http://schemas.openxmlformats.org/drawingml/2006/main" noChangeArrowheads="1"/>
        </cdr:cNvSpPr>
      </cdr:nvSpPr>
      <cdr:spPr bwMode="auto">
        <a:xfrm xmlns:a="http://schemas.openxmlformats.org/drawingml/2006/main">
          <a:off x="569856" y="3428040"/>
          <a:ext cx="359522" cy="16780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l" rtl="0">
            <a:defRPr sz="1000"/>
          </a:pPr>
          <a:r>
            <a:rPr lang="fr-FR" sz="950" b="1" i="0" u="none" strike="noStrike" baseline="0">
              <a:solidFill>
                <a:srgbClr val="000000"/>
              </a:solidFill>
              <a:latin typeface="Arial"/>
              <a:cs typeface="Arial"/>
            </a:rPr>
            <a:t>Santé</a:t>
          </a:r>
        </a:p>
      </cdr:txBody>
    </cdr:sp>
  </cdr:relSizeAnchor>
  <cdr:relSizeAnchor xmlns:cdr="http://schemas.openxmlformats.org/drawingml/2006/chartDrawing">
    <cdr:from>
      <cdr:x>0.07022</cdr:x>
      <cdr:y>0.26852</cdr:y>
    </cdr:from>
    <cdr:to>
      <cdr:x>0.23626</cdr:x>
      <cdr:y>0.32004</cdr:y>
    </cdr:to>
    <cdr:sp macro="" textlink="">
      <cdr:nvSpPr>
        <cdr:cNvPr id="11269" name="Text Box 5"/>
        <cdr:cNvSpPr txBox="1">
          <a:spLocks xmlns:a="http://schemas.openxmlformats.org/drawingml/2006/main" noChangeArrowheads="1"/>
        </cdr:cNvSpPr>
      </cdr:nvSpPr>
      <cdr:spPr bwMode="auto">
        <a:xfrm xmlns:a="http://schemas.openxmlformats.org/drawingml/2006/main">
          <a:off x="567847" y="1227183"/>
          <a:ext cx="1348733" cy="23594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fr-FR" sz="950" b="1" i="0" u="none" strike="noStrike" baseline="0">
              <a:solidFill>
                <a:srgbClr val="000000"/>
              </a:solidFill>
              <a:latin typeface="Arial"/>
              <a:cs typeface="Arial"/>
            </a:rPr>
            <a:t>Sciences, STAPS</a:t>
          </a:r>
        </a:p>
      </cdr:txBody>
    </cdr:sp>
  </cdr:relSizeAnchor>
  <cdr:relSizeAnchor xmlns:cdr="http://schemas.openxmlformats.org/drawingml/2006/chartDrawing">
    <cdr:from>
      <cdr:x>0.07022</cdr:x>
      <cdr:y>0.06219</cdr:y>
    </cdr:from>
    <cdr:to>
      <cdr:x>0.25402</cdr:x>
      <cdr:y>0.0924</cdr:y>
    </cdr:to>
    <cdr:sp macro="" textlink="">
      <cdr:nvSpPr>
        <cdr:cNvPr id="11270" name="Text Box 6"/>
        <cdr:cNvSpPr txBox="1">
          <a:spLocks xmlns:a="http://schemas.openxmlformats.org/drawingml/2006/main" noChangeArrowheads="1"/>
        </cdr:cNvSpPr>
      </cdr:nvSpPr>
      <cdr:spPr bwMode="auto">
        <a:xfrm xmlns:a="http://schemas.openxmlformats.org/drawingml/2006/main">
          <a:off x="618682" y="345464"/>
          <a:ext cx="1619354" cy="16780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l" rtl="0">
            <a:defRPr sz="1000"/>
          </a:pPr>
          <a:r>
            <a:rPr lang="fr-FR" sz="950" b="1" i="0" u="none" strike="noStrike" baseline="0">
              <a:solidFill>
                <a:srgbClr val="000000"/>
              </a:solidFill>
              <a:latin typeface="Arial"/>
              <a:cs typeface="Arial"/>
            </a:rPr>
            <a:t>Lettres, sciences humaines</a:t>
          </a:r>
        </a:p>
      </cdr:txBody>
    </cdr:sp>
  </cdr:relSizeAnchor>
  <cdr:relSizeAnchor xmlns:cdr="http://schemas.openxmlformats.org/drawingml/2006/chartDrawing">
    <cdr:from>
      <cdr:x>0.6984</cdr:x>
      <cdr:y>0.05173</cdr:y>
    </cdr:from>
    <cdr:to>
      <cdr:x>0.70111</cdr:x>
      <cdr:y>0.87339</cdr:y>
    </cdr:to>
    <cdr:sp macro="" textlink="">
      <cdr:nvSpPr>
        <cdr:cNvPr id="11274" name="Line 10"/>
        <cdr:cNvSpPr>
          <a:spLocks xmlns:a="http://schemas.openxmlformats.org/drawingml/2006/main" noChangeShapeType="1"/>
        </cdr:cNvSpPr>
      </cdr:nvSpPr>
      <cdr:spPr bwMode="auto">
        <a:xfrm xmlns:a="http://schemas.openxmlformats.org/drawingml/2006/main" flipH="1">
          <a:off x="6446056" y="277808"/>
          <a:ext cx="25012" cy="4412996"/>
        </a:xfrm>
        <a:prstGeom xmlns:a="http://schemas.openxmlformats.org/drawingml/2006/main" prst="line">
          <a:avLst/>
        </a:prstGeom>
        <a:noFill xmlns:a="http://schemas.openxmlformats.org/drawingml/2006/main"/>
        <a:ln xmlns:a="http://schemas.openxmlformats.org/drawingml/2006/main" w="38100">
          <a:solidFill>
            <a:srgbClr xmlns:mc="http://schemas.openxmlformats.org/markup-compatibility/2006" xmlns:a14="http://schemas.microsoft.com/office/drawing/2010/main" val="FF0000" mc:Ignorable="a14" a14:legacySpreadsheetColorIndex="10"/>
          </a:solidFill>
          <a:prstDash val="sysDot"/>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102"/>
  <sheetViews>
    <sheetView tabSelected="1" zoomScaleNormal="100" workbookViewId="0">
      <selection activeCell="A88" sqref="A88:L88"/>
    </sheetView>
  </sheetViews>
  <sheetFormatPr baseColWidth="10" defaultColWidth="11.5703125" defaultRowHeight="14.25"/>
  <cols>
    <col min="1" max="1" width="43.7109375" style="24" customWidth="1"/>
    <col min="2" max="2" width="10.140625" style="24" customWidth="1"/>
    <col min="3" max="3" width="9.5703125" style="24" customWidth="1"/>
    <col min="4" max="4" width="8.7109375" style="24" customWidth="1"/>
    <col min="5" max="5" width="7.85546875" style="24" customWidth="1"/>
    <col min="6" max="6" width="11.5703125" style="24"/>
    <col min="7" max="7" width="9" style="24" customWidth="1"/>
    <col min="8" max="8" width="6.42578125" style="24" customWidth="1"/>
    <col min="9" max="9" width="10.5703125" style="24" customWidth="1"/>
    <col min="10" max="10" width="9.28515625" style="24" customWidth="1"/>
    <col min="11" max="11" width="9.42578125" style="24" customWidth="1"/>
    <col min="12" max="12" width="5.5703125" style="24" customWidth="1"/>
    <col min="13" max="16384" width="11.5703125" style="24"/>
  </cols>
  <sheetData>
    <row r="1" spans="1:14">
      <c r="A1" s="22" t="s">
        <v>1</v>
      </c>
      <c r="B1" s="22"/>
      <c r="C1" s="23"/>
      <c r="D1" s="23"/>
      <c r="E1" s="23"/>
      <c r="F1" s="23"/>
      <c r="G1" s="23"/>
      <c r="H1" s="23"/>
      <c r="I1" s="23"/>
      <c r="J1" s="23"/>
      <c r="K1" s="23"/>
      <c r="L1" s="23"/>
      <c r="M1" s="23"/>
      <c r="N1" s="23"/>
    </row>
    <row r="2" spans="1:14" ht="15" hidden="1" thickBot="1">
      <c r="A2" s="25" t="s">
        <v>2</v>
      </c>
      <c r="B2" s="23"/>
      <c r="C2" s="23"/>
      <c r="D2" s="23"/>
      <c r="E2" s="23"/>
      <c r="F2" s="23"/>
      <c r="G2" s="23"/>
      <c r="H2" s="23"/>
      <c r="I2" s="23"/>
      <c r="J2" s="23"/>
      <c r="K2" s="23"/>
      <c r="L2" s="23"/>
      <c r="M2" s="23"/>
      <c r="N2" s="23"/>
    </row>
    <row r="3" spans="1:14" ht="15" hidden="1" thickTop="1">
      <c r="A3" s="26"/>
      <c r="B3" s="274" t="s">
        <v>3</v>
      </c>
      <c r="C3" s="274"/>
      <c r="D3" s="275" t="s">
        <v>79</v>
      </c>
      <c r="E3" s="275"/>
      <c r="F3" s="275"/>
      <c r="G3" s="275"/>
      <c r="H3" s="275"/>
      <c r="I3" s="275"/>
      <c r="J3" s="275"/>
      <c r="K3" s="275"/>
      <c r="L3" s="275"/>
      <c r="M3" s="275"/>
      <c r="N3" s="275"/>
    </row>
    <row r="4" spans="1:14" ht="14.45" hidden="1" customHeight="1">
      <c r="A4" s="27"/>
      <c r="B4" s="276">
        <v>2013</v>
      </c>
      <c r="C4" s="276">
        <v>2014</v>
      </c>
      <c r="D4" s="277">
        <v>2015</v>
      </c>
      <c r="E4" s="278">
        <v>2016</v>
      </c>
      <c r="F4" s="278">
        <v>2017</v>
      </c>
      <c r="G4" s="278">
        <v>2018</v>
      </c>
      <c r="H4" s="279">
        <v>2019</v>
      </c>
      <c r="I4" s="279">
        <v>2020</v>
      </c>
      <c r="J4" s="279">
        <v>2021</v>
      </c>
      <c r="K4" s="279">
        <v>2022</v>
      </c>
      <c r="L4" s="279">
        <v>2023</v>
      </c>
      <c r="M4" s="279">
        <v>2024</v>
      </c>
      <c r="N4" s="279">
        <v>2025</v>
      </c>
    </row>
    <row r="5" spans="1:14" hidden="1">
      <c r="A5" s="27"/>
      <c r="B5" s="276"/>
      <c r="C5" s="276"/>
      <c r="D5" s="277"/>
      <c r="E5" s="278"/>
      <c r="F5" s="278"/>
      <c r="G5" s="278"/>
      <c r="H5" s="279"/>
      <c r="I5" s="279"/>
      <c r="J5" s="279"/>
      <c r="K5" s="279"/>
      <c r="L5" s="279"/>
      <c r="M5" s="280"/>
      <c r="N5" s="280"/>
    </row>
    <row r="6" spans="1:14" hidden="1">
      <c r="A6" s="28" t="s">
        <v>4</v>
      </c>
      <c r="B6" s="29"/>
      <c r="C6" s="29"/>
      <c r="D6" s="30"/>
      <c r="E6" s="30"/>
      <c r="F6" s="30"/>
      <c r="G6" s="30"/>
      <c r="H6" s="30"/>
      <c r="I6" s="30"/>
      <c r="J6" s="30"/>
      <c r="K6" s="30"/>
      <c r="L6" s="30"/>
      <c r="M6" s="30"/>
      <c r="N6" s="30"/>
    </row>
    <row r="7" spans="1:14" hidden="1">
      <c r="A7" s="31" t="s">
        <v>5</v>
      </c>
      <c r="B7" s="32">
        <v>1424528</v>
      </c>
      <c r="C7" s="32">
        <v>1454678</v>
      </c>
      <c r="D7" s="33" t="e">
        <f>#REF!</f>
        <v>#REF!</v>
      </c>
      <c r="E7" s="33" t="e">
        <f>#REF!</f>
        <v>#REF!</v>
      </c>
      <c r="F7" s="33" t="e">
        <f>#REF!</f>
        <v>#REF!</v>
      </c>
      <c r="G7" s="33" t="e">
        <f>#REF!</f>
        <v>#REF!</v>
      </c>
      <c r="H7" s="33" t="e">
        <f>#REF!</f>
        <v>#REF!</v>
      </c>
      <c r="I7" s="33" t="e">
        <f>#REF!</f>
        <v>#REF!</v>
      </c>
      <c r="J7" s="33" t="e">
        <f>#REF!</f>
        <v>#REF!</v>
      </c>
      <c r="K7" s="33" t="e">
        <f>#REF!</f>
        <v>#REF!</v>
      </c>
      <c r="L7" s="33" t="e">
        <f>#REF!</f>
        <v>#REF!</v>
      </c>
      <c r="M7" s="33" t="e">
        <f>#REF!</f>
        <v>#REF!</v>
      </c>
      <c r="N7" s="33" t="e">
        <f>#REF!</f>
        <v>#REF!</v>
      </c>
    </row>
    <row r="8" spans="1:14" hidden="1">
      <c r="A8" s="173" t="s">
        <v>6</v>
      </c>
      <c r="B8" s="174">
        <v>794724</v>
      </c>
      <c r="C8" s="174">
        <v>813857</v>
      </c>
      <c r="D8" s="175" t="e">
        <f>#REF!</f>
        <v>#REF!</v>
      </c>
      <c r="E8" s="175" t="e">
        <f>#REF!</f>
        <v>#REF!</v>
      </c>
      <c r="F8" s="175" t="e">
        <f>#REF!</f>
        <v>#REF!</v>
      </c>
      <c r="G8" s="175" t="e">
        <f>#REF!</f>
        <v>#REF!</v>
      </c>
      <c r="H8" s="175" t="e">
        <f>#REF!</f>
        <v>#REF!</v>
      </c>
      <c r="I8" s="175" t="e">
        <f>#REF!</f>
        <v>#REF!</v>
      </c>
      <c r="J8" s="175" t="e">
        <f>#REF!</f>
        <v>#REF!</v>
      </c>
      <c r="K8" s="175" t="e">
        <f>#REF!</f>
        <v>#REF!</v>
      </c>
      <c r="L8" s="175" t="e">
        <f>#REF!</f>
        <v>#REF!</v>
      </c>
      <c r="M8" s="175" t="e">
        <f>#REF!</f>
        <v>#REF!</v>
      </c>
      <c r="N8" s="175" t="e">
        <f>#REF!</f>
        <v>#REF!</v>
      </c>
    </row>
    <row r="9" spans="1:14" hidden="1">
      <c r="A9" s="176" t="s">
        <v>7</v>
      </c>
      <c r="B9" s="174">
        <v>565692</v>
      </c>
      <c r="C9" s="174">
        <v>577878</v>
      </c>
      <c r="D9" s="175" t="e">
        <f>#REF!</f>
        <v>#REF!</v>
      </c>
      <c r="E9" s="175" t="e">
        <f>#REF!</f>
        <v>#REF!</v>
      </c>
      <c r="F9" s="175" t="e">
        <f>#REF!</f>
        <v>#REF!</v>
      </c>
      <c r="G9" s="175" t="e">
        <f>#REF!</f>
        <v>#REF!</v>
      </c>
      <c r="H9" s="175" t="e">
        <f>#REF!</f>
        <v>#REF!</v>
      </c>
      <c r="I9" s="175" t="e">
        <f>#REF!</f>
        <v>#REF!</v>
      </c>
      <c r="J9" s="175" t="e">
        <f>#REF!</f>
        <v>#REF!</v>
      </c>
      <c r="K9" s="175" t="e">
        <f>#REF!</f>
        <v>#REF!</v>
      </c>
      <c r="L9" s="175" t="e">
        <f>#REF!</f>
        <v>#REF!</v>
      </c>
      <c r="M9" s="175" t="e">
        <f>#REF!</f>
        <v>#REF!</v>
      </c>
      <c r="N9" s="175" t="e">
        <f>#REF!</f>
        <v>#REF!</v>
      </c>
    </row>
    <row r="10" spans="1:14" hidden="1">
      <c r="A10" s="176" t="s">
        <v>8</v>
      </c>
      <c r="B10" s="174">
        <v>64112</v>
      </c>
      <c r="C10" s="174">
        <v>62942</v>
      </c>
      <c r="D10" s="175" t="e">
        <f>#REF!</f>
        <v>#REF!</v>
      </c>
      <c r="E10" s="175" t="e">
        <f>#REF!</f>
        <v>#REF!</v>
      </c>
      <c r="F10" s="175" t="e">
        <f>#REF!</f>
        <v>#REF!</v>
      </c>
      <c r="G10" s="175" t="e">
        <f>#REF!</f>
        <v>#REF!</v>
      </c>
      <c r="H10" s="175" t="e">
        <f>#REF!</f>
        <v>#REF!</v>
      </c>
      <c r="I10" s="175" t="e">
        <f>#REF!</f>
        <v>#REF!</v>
      </c>
      <c r="J10" s="175" t="e">
        <f>#REF!</f>
        <v>#REF!</v>
      </c>
      <c r="K10" s="175" t="e">
        <f>#REF!</f>
        <v>#REF!</v>
      </c>
      <c r="L10" s="175" t="e">
        <f>#REF!</f>
        <v>#REF!</v>
      </c>
      <c r="M10" s="175" t="e">
        <f>#REF!</f>
        <v>#REF!</v>
      </c>
      <c r="N10" s="175" t="e">
        <f>#REF!</f>
        <v>#REF!</v>
      </c>
    </row>
    <row r="11" spans="1:14" hidden="1">
      <c r="A11" s="28" t="s">
        <v>9</v>
      </c>
      <c r="B11" s="34">
        <v>116663</v>
      </c>
      <c r="C11" s="34">
        <v>117396</v>
      </c>
      <c r="D11" s="33" t="e">
        <f>#REF!</f>
        <v>#REF!</v>
      </c>
      <c r="E11" s="33" t="e">
        <f>#REF!</f>
        <v>#REF!</v>
      </c>
      <c r="F11" s="33" t="e">
        <f>#REF!</f>
        <v>#REF!</v>
      </c>
      <c r="G11" s="33" t="e">
        <f>#REF!</f>
        <v>#REF!</v>
      </c>
      <c r="H11" s="33" t="e">
        <f>#REF!</f>
        <v>#REF!</v>
      </c>
      <c r="I11" s="33" t="e">
        <f>#REF!</f>
        <v>#REF!</v>
      </c>
      <c r="J11" s="33" t="e">
        <f>#REF!</f>
        <v>#REF!</v>
      </c>
      <c r="K11" s="33" t="e">
        <f>#REF!</f>
        <v>#REF!</v>
      </c>
      <c r="L11" s="33" t="e">
        <f>#REF!</f>
        <v>#REF!</v>
      </c>
      <c r="M11" s="33" t="e">
        <f>#REF!</f>
        <v>#REF!</v>
      </c>
      <c r="N11" s="33" t="e">
        <f>#REF!</f>
        <v>#REF!</v>
      </c>
    </row>
    <row r="12" spans="1:14" hidden="1">
      <c r="A12" s="177" t="s">
        <v>10</v>
      </c>
      <c r="B12" s="174">
        <v>48135</v>
      </c>
      <c r="C12" s="174">
        <v>48526</v>
      </c>
      <c r="D12" s="175" t="e">
        <f>#REF!</f>
        <v>#REF!</v>
      </c>
      <c r="E12" s="175" t="e">
        <f>#REF!</f>
        <v>#REF!</v>
      </c>
      <c r="F12" s="175" t="e">
        <f>#REF!</f>
        <v>#REF!</v>
      </c>
      <c r="G12" s="175" t="e">
        <f>#REF!</f>
        <v>#REF!</v>
      </c>
      <c r="H12" s="175" t="e">
        <f>#REF!</f>
        <v>#REF!</v>
      </c>
      <c r="I12" s="175" t="e">
        <f>#REF!</f>
        <v>#REF!</v>
      </c>
      <c r="J12" s="175" t="e">
        <f>#REF!</f>
        <v>#REF!</v>
      </c>
      <c r="K12" s="175" t="e">
        <f>#REF!</f>
        <v>#REF!</v>
      </c>
      <c r="L12" s="175" t="e">
        <f>#REF!</f>
        <v>#REF!</v>
      </c>
      <c r="M12" s="175" t="e">
        <f>#REF!</f>
        <v>#REF!</v>
      </c>
      <c r="N12" s="175" t="e">
        <f>#REF!</f>
        <v>#REF!</v>
      </c>
    </row>
    <row r="13" spans="1:14" hidden="1">
      <c r="A13" s="177" t="s">
        <v>11</v>
      </c>
      <c r="B13" s="174">
        <v>68528</v>
      </c>
      <c r="C13" s="174">
        <v>68870</v>
      </c>
      <c r="D13" s="175" t="e">
        <f>#REF!</f>
        <v>#REF!</v>
      </c>
      <c r="E13" s="175" t="e">
        <f>#REF!</f>
        <v>#REF!</v>
      </c>
      <c r="F13" s="175" t="e">
        <f>#REF!</f>
        <v>#REF!</v>
      </c>
      <c r="G13" s="175" t="e">
        <f>#REF!</f>
        <v>#REF!</v>
      </c>
      <c r="H13" s="175" t="e">
        <f>#REF!</f>
        <v>#REF!</v>
      </c>
      <c r="I13" s="175" t="e">
        <f>#REF!</f>
        <v>#REF!</v>
      </c>
      <c r="J13" s="175" t="e">
        <f>#REF!</f>
        <v>#REF!</v>
      </c>
      <c r="K13" s="175" t="e">
        <f>#REF!</f>
        <v>#REF!</v>
      </c>
      <c r="L13" s="175" t="e">
        <f>#REF!</f>
        <v>#REF!</v>
      </c>
      <c r="M13" s="175" t="e">
        <f>#REF!</f>
        <v>#REF!</v>
      </c>
      <c r="N13" s="175" t="e">
        <f>#REF!</f>
        <v>#REF!</v>
      </c>
    </row>
    <row r="14" spans="1:14" hidden="1">
      <c r="A14" s="35" t="s">
        <v>12</v>
      </c>
      <c r="B14" s="34">
        <v>83245</v>
      </c>
      <c r="C14" s="34">
        <v>84776</v>
      </c>
      <c r="D14" s="33" t="e">
        <f>#REF!</f>
        <v>#REF!</v>
      </c>
      <c r="E14" s="33" t="e">
        <f>#REF!</f>
        <v>#REF!</v>
      </c>
      <c r="F14" s="33" t="e">
        <f>#REF!</f>
        <v>#REF!</v>
      </c>
      <c r="G14" s="33" t="e">
        <f>#REF!</f>
        <v>#REF!</v>
      </c>
      <c r="H14" s="33" t="e">
        <f>#REF!</f>
        <v>#REF!</v>
      </c>
      <c r="I14" s="33" t="e">
        <f>#REF!</f>
        <v>#REF!</v>
      </c>
      <c r="J14" s="33" t="e">
        <f>#REF!</f>
        <v>#REF!</v>
      </c>
      <c r="K14" s="33" t="e">
        <f>#REF!</f>
        <v>#REF!</v>
      </c>
      <c r="L14" s="33" t="e">
        <f>#REF!</f>
        <v>#REF!</v>
      </c>
      <c r="M14" s="33" t="e">
        <f>#REF!</f>
        <v>#REF!</v>
      </c>
      <c r="N14" s="33" t="e">
        <f>#REF!</f>
        <v>#REF!</v>
      </c>
    </row>
    <row r="15" spans="1:14" hidden="1">
      <c r="A15" s="35" t="s">
        <v>13</v>
      </c>
      <c r="B15" s="34">
        <v>264768</v>
      </c>
      <c r="C15" s="34">
        <v>265333</v>
      </c>
      <c r="D15" s="33" t="e">
        <f>#REF!</f>
        <v>#REF!</v>
      </c>
      <c r="E15" s="33" t="e">
        <f>#REF!</f>
        <v>#REF!</v>
      </c>
      <c r="F15" s="33" t="e">
        <f>#REF!</f>
        <v>#REF!</v>
      </c>
      <c r="G15" s="33" t="e">
        <f>#REF!</f>
        <v>#REF!</v>
      </c>
      <c r="H15" s="33" t="e">
        <f>#REF!</f>
        <v>#REF!</v>
      </c>
      <c r="I15" s="33" t="e">
        <f>#REF!</f>
        <v>#REF!</v>
      </c>
      <c r="J15" s="33" t="e">
        <f>#REF!</f>
        <v>#REF!</v>
      </c>
      <c r="K15" s="33" t="e">
        <f>#REF!</f>
        <v>#REF!</v>
      </c>
      <c r="L15" s="33" t="e">
        <f>#REF!</f>
        <v>#REF!</v>
      </c>
      <c r="M15" s="33" t="e">
        <f>#REF!</f>
        <v>#REF!</v>
      </c>
      <c r="N15" s="33" t="e">
        <f>#REF!</f>
        <v>#REF!</v>
      </c>
    </row>
    <row r="16" spans="1:14" hidden="1">
      <c r="A16" s="178" t="s">
        <v>14</v>
      </c>
      <c r="B16" s="174">
        <v>86759</v>
      </c>
      <c r="C16" s="174">
        <v>85747</v>
      </c>
      <c r="D16" s="175" t="e">
        <f>#REF!</f>
        <v>#REF!</v>
      </c>
      <c r="E16" s="175" t="e">
        <f>#REF!</f>
        <v>#REF!</v>
      </c>
      <c r="F16" s="175" t="e">
        <f>#REF!</f>
        <v>#REF!</v>
      </c>
      <c r="G16" s="175" t="e">
        <f>#REF!</f>
        <v>#REF!</v>
      </c>
      <c r="H16" s="175" t="e">
        <f>#REF!</f>
        <v>#REF!</v>
      </c>
      <c r="I16" s="175" t="e">
        <f>#REF!</f>
        <v>#REF!</v>
      </c>
      <c r="J16" s="175" t="e">
        <f>#REF!</f>
        <v>#REF!</v>
      </c>
      <c r="K16" s="175" t="e">
        <f>#REF!</f>
        <v>#REF!</v>
      </c>
      <c r="L16" s="175" t="e">
        <f>#REF!</f>
        <v>#REF!</v>
      </c>
      <c r="M16" s="175" t="e">
        <f>#REF!</f>
        <v>#REF!</v>
      </c>
      <c r="N16" s="175" t="e">
        <f>#REF!</f>
        <v>#REF!</v>
      </c>
    </row>
    <row r="17" spans="1:14" hidden="1">
      <c r="A17" s="178" t="s">
        <v>15</v>
      </c>
      <c r="B17" s="174">
        <v>178009</v>
      </c>
      <c r="C17" s="174">
        <v>179586</v>
      </c>
      <c r="D17" s="175" t="e">
        <f>#REF!</f>
        <v>#REF!</v>
      </c>
      <c r="E17" s="175" t="e">
        <f>#REF!</f>
        <v>#REF!</v>
      </c>
      <c r="F17" s="175" t="e">
        <f>#REF!</f>
        <v>#REF!</v>
      </c>
      <c r="G17" s="175" t="e">
        <f>#REF!</f>
        <v>#REF!</v>
      </c>
      <c r="H17" s="175" t="e">
        <f>#REF!</f>
        <v>#REF!</v>
      </c>
      <c r="I17" s="175" t="e">
        <f>#REF!</f>
        <v>#REF!</v>
      </c>
      <c r="J17" s="175" t="e">
        <f>#REF!</f>
        <v>#REF!</v>
      </c>
      <c r="K17" s="175" t="e">
        <f>#REF!</f>
        <v>#REF!</v>
      </c>
      <c r="L17" s="175" t="e">
        <f>#REF!</f>
        <v>#REF!</v>
      </c>
      <c r="M17" s="175" t="e">
        <f>#REF!</f>
        <v>#REF!</v>
      </c>
      <c r="N17" s="175" t="e">
        <f>#REF!</f>
        <v>#REF!</v>
      </c>
    </row>
    <row r="18" spans="1:14" hidden="1">
      <c r="A18" s="28" t="s">
        <v>16</v>
      </c>
      <c r="B18" s="34">
        <v>1889204</v>
      </c>
      <c r="C18" s="34">
        <v>1922183</v>
      </c>
      <c r="D18" s="33" t="e">
        <f>D7+D11+D14+D15</f>
        <v>#REF!</v>
      </c>
      <c r="E18" s="33" t="e">
        <f t="shared" ref="E18:N18" si="0">E7+E11+E14+E15</f>
        <v>#REF!</v>
      </c>
      <c r="F18" s="33" t="e">
        <f t="shared" si="0"/>
        <v>#REF!</v>
      </c>
      <c r="G18" s="33" t="e">
        <f t="shared" si="0"/>
        <v>#REF!</v>
      </c>
      <c r="H18" s="33" t="e">
        <f t="shared" si="0"/>
        <v>#REF!</v>
      </c>
      <c r="I18" s="33" t="e">
        <f t="shared" si="0"/>
        <v>#REF!</v>
      </c>
      <c r="J18" s="33" t="e">
        <f t="shared" si="0"/>
        <v>#REF!</v>
      </c>
      <c r="K18" s="33" t="e">
        <f t="shared" si="0"/>
        <v>#REF!</v>
      </c>
      <c r="L18" s="33" t="e">
        <f t="shared" si="0"/>
        <v>#REF!</v>
      </c>
      <c r="M18" s="33" t="e">
        <f t="shared" si="0"/>
        <v>#REF!</v>
      </c>
      <c r="N18" s="33" t="e">
        <f t="shared" si="0"/>
        <v>#REF!</v>
      </c>
    </row>
    <row r="19" spans="1:14" hidden="1">
      <c r="A19" s="28"/>
      <c r="B19" s="34"/>
      <c r="C19" s="34"/>
      <c r="D19" s="33"/>
      <c r="E19" s="36"/>
      <c r="F19" s="36"/>
      <c r="G19" s="36"/>
      <c r="H19" s="33"/>
      <c r="I19" s="33"/>
      <c r="J19" s="33"/>
      <c r="K19" s="33"/>
      <c r="L19" s="33"/>
      <c r="M19" s="33"/>
      <c r="N19" s="33"/>
    </row>
    <row r="20" spans="1:14" hidden="1">
      <c r="A20" s="28" t="s">
        <v>17</v>
      </c>
      <c r="B20" s="34">
        <v>102938</v>
      </c>
      <c r="C20" s="34">
        <v>106464</v>
      </c>
      <c r="D20" s="33">
        <v>108000</v>
      </c>
      <c r="E20" s="33">
        <v>109500</v>
      </c>
      <c r="F20" s="33">
        <v>111000</v>
      </c>
      <c r="G20" s="33">
        <v>112600</v>
      </c>
      <c r="H20" s="33">
        <v>114200</v>
      </c>
      <c r="I20" s="33">
        <v>115800</v>
      </c>
      <c r="J20" s="33">
        <v>117400</v>
      </c>
      <c r="K20" s="33">
        <v>119100</v>
      </c>
      <c r="L20" s="33">
        <v>120700</v>
      </c>
      <c r="M20" s="33">
        <v>122400</v>
      </c>
      <c r="N20" s="33">
        <v>124200</v>
      </c>
    </row>
    <row r="21" spans="1:14" hidden="1">
      <c r="A21" s="35" t="s">
        <v>18</v>
      </c>
      <c r="B21" s="34">
        <f>440758.37+180</f>
        <v>440938.37</v>
      </c>
      <c r="C21" s="37">
        <f>C22-C18-C20</f>
        <v>442030</v>
      </c>
      <c r="D21" s="33">
        <v>451300</v>
      </c>
      <c r="E21" s="33">
        <v>458900</v>
      </c>
      <c r="F21" s="33">
        <v>466603.64469909645</v>
      </c>
      <c r="G21" s="33">
        <v>474296.16396509472</v>
      </c>
      <c r="H21" s="33">
        <v>482000.41126227239</v>
      </c>
      <c r="I21" s="33">
        <v>489716.50898789824</v>
      </c>
      <c r="J21" s="33">
        <v>497444.58081661665</v>
      </c>
      <c r="K21" s="33">
        <v>505184.75171377731</v>
      </c>
      <c r="L21" s="33">
        <v>512937.14794890577</v>
      </c>
      <c r="M21" s="33">
        <v>520701.89710931515</v>
      </c>
      <c r="N21" s="33">
        <v>528600</v>
      </c>
    </row>
    <row r="22" spans="1:14" hidden="1">
      <c r="A22" s="38" t="s">
        <v>19</v>
      </c>
      <c r="B22" s="39">
        <f>2427242.36880157+2615</f>
        <v>2429857.36880157</v>
      </c>
      <c r="C22" s="39">
        <v>2470677</v>
      </c>
      <c r="D22" s="40" t="e">
        <f>D18+D21+D20</f>
        <v>#REF!</v>
      </c>
      <c r="E22" s="40" t="e">
        <f>E18+E21+E20</f>
        <v>#REF!</v>
      </c>
      <c r="F22" s="40" t="e">
        <f t="shared" ref="F22:N22" si="1">F18+F21+F20</f>
        <v>#REF!</v>
      </c>
      <c r="G22" s="40" t="e">
        <f t="shared" si="1"/>
        <v>#REF!</v>
      </c>
      <c r="H22" s="40" t="e">
        <f t="shared" si="1"/>
        <v>#REF!</v>
      </c>
      <c r="I22" s="40" t="e">
        <f t="shared" si="1"/>
        <v>#REF!</v>
      </c>
      <c r="J22" s="40" t="e">
        <f t="shared" si="1"/>
        <v>#REF!</v>
      </c>
      <c r="K22" s="40" t="e">
        <f t="shared" si="1"/>
        <v>#REF!</v>
      </c>
      <c r="L22" s="40" t="e">
        <f t="shared" si="1"/>
        <v>#REF!</v>
      </c>
      <c r="M22" s="40" t="e">
        <f t="shared" si="1"/>
        <v>#REF!</v>
      </c>
      <c r="N22" s="40" t="e">
        <f t="shared" si="1"/>
        <v>#REF!</v>
      </c>
    </row>
    <row r="23" spans="1:14" hidden="1">
      <c r="A23" s="41" t="s">
        <v>20</v>
      </c>
      <c r="B23" s="41"/>
      <c r="C23" s="42"/>
      <c r="D23" s="43"/>
      <c r="E23" s="44"/>
      <c r="F23" s="44"/>
      <c r="G23" s="44"/>
      <c r="H23" s="45"/>
      <c r="I23" s="45"/>
      <c r="J23" s="45"/>
      <c r="K23" s="45"/>
      <c r="L23" s="45"/>
      <c r="M23" s="44"/>
      <c r="N23" s="44"/>
    </row>
    <row r="24" spans="1:14" hidden="1">
      <c r="A24" s="273" t="s">
        <v>25</v>
      </c>
      <c r="B24" s="273"/>
      <c r="C24" s="273"/>
      <c r="D24" s="273"/>
      <c r="E24" s="273"/>
      <c r="F24" s="273"/>
      <c r="G24" s="273"/>
      <c r="H24" s="273"/>
      <c r="I24" s="273"/>
      <c r="J24" s="273"/>
      <c r="K24" s="273"/>
      <c r="L24" s="273"/>
      <c r="M24" s="273"/>
      <c r="N24" s="273"/>
    </row>
    <row r="25" spans="1:14" hidden="1">
      <c r="A25" s="44" t="s">
        <v>21</v>
      </c>
      <c r="B25" s="44"/>
      <c r="C25" s="46"/>
      <c r="D25" s="46"/>
      <c r="E25" s="44"/>
      <c r="F25" s="44"/>
      <c r="G25" s="44"/>
      <c r="H25" s="44"/>
      <c r="I25" s="44"/>
      <c r="J25" s="44"/>
      <c r="K25" s="44"/>
      <c r="L25" s="44"/>
      <c r="M25" s="44"/>
      <c r="N25" s="44"/>
    </row>
    <row r="26" spans="1:14" hidden="1">
      <c r="A26" s="44" t="s">
        <v>22</v>
      </c>
      <c r="B26" s="44"/>
      <c r="C26" s="44"/>
      <c r="D26" s="44"/>
      <c r="E26" s="44"/>
      <c r="F26" s="44"/>
      <c r="G26" s="44"/>
      <c r="H26" s="44"/>
      <c r="I26" s="44"/>
      <c r="J26" s="44"/>
      <c r="K26" s="44"/>
      <c r="L26" s="44"/>
      <c r="M26" s="44"/>
      <c r="N26" s="44"/>
    </row>
    <row r="27" spans="1:14" hidden="1">
      <c r="A27" s="44" t="s">
        <v>23</v>
      </c>
      <c r="B27" s="44"/>
      <c r="C27" s="47"/>
      <c r="D27" s="44"/>
      <c r="E27" s="44"/>
      <c r="F27" s="44"/>
      <c r="G27" s="44"/>
      <c r="H27" s="44"/>
      <c r="I27" s="44"/>
      <c r="J27" s="44"/>
      <c r="K27" s="44"/>
      <c r="L27" s="44"/>
      <c r="M27" s="47"/>
      <c r="N27" s="47"/>
    </row>
    <row r="28" spans="1:14" hidden="1">
      <c r="A28" s="48" t="s">
        <v>24</v>
      </c>
      <c r="B28" s="48"/>
      <c r="C28" s="44"/>
      <c r="D28" s="44"/>
      <c r="E28" s="44"/>
      <c r="F28" s="44"/>
      <c r="G28" s="44"/>
      <c r="H28" s="45"/>
      <c r="I28" s="45"/>
      <c r="J28" s="45"/>
      <c r="K28" s="45"/>
      <c r="L28" s="45"/>
      <c r="M28" s="44"/>
      <c r="N28" s="44"/>
    </row>
    <row r="29" spans="1:14" hidden="1"/>
    <row r="30" spans="1:14" hidden="1">
      <c r="A30" s="49" t="s">
        <v>26</v>
      </c>
    </row>
    <row r="31" spans="1:14" hidden="1">
      <c r="A31" s="22" t="s">
        <v>1</v>
      </c>
      <c r="B31" s="22"/>
      <c r="C31" s="23"/>
      <c r="D31" s="23"/>
      <c r="E31" s="23"/>
      <c r="F31" s="23"/>
      <c r="G31" s="23"/>
      <c r="H31" s="23"/>
      <c r="I31" s="23"/>
      <c r="J31" s="23"/>
      <c r="K31" s="23"/>
      <c r="L31" s="23"/>
      <c r="M31" s="23"/>
      <c r="N31" s="23"/>
    </row>
    <row r="32" spans="1:14" ht="15" hidden="1" thickBot="1">
      <c r="A32" s="25" t="s">
        <v>2</v>
      </c>
      <c r="B32" s="23"/>
      <c r="C32" s="23"/>
      <c r="D32" s="23"/>
      <c r="E32" s="23"/>
      <c r="F32" s="23"/>
      <c r="G32" s="23"/>
      <c r="H32" s="23"/>
      <c r="I32" s="23"/>
      <c r="J32" s="23"/>
      <c r="K32" s="23"/>
      <c r="L32" s="23"/>
      <c r="M32" s="23"/>
      <c r="N32" s="23"/>
    </row>
    <row r="33" spans="1:14" ht="15" hidden="1" thickTop="1">
      <c r="A33" s="26"/>
      <c r="B33" s="274" t="s">
        <v>3</v>
      </c>
      <c r="C33" s="274"/>
      <c r="D33" s="275" t="s">
        <v>79</v>
      </c>
      <c r="E33" s="275"/>
      <c r="F33" s="275"/>
      <c r="G33" s="275"/>
      <c r="H33" s="275"/>
      <c r="I33" s="275"/>
      <c r="J33" s="275"/>
      <c r="K33" s="275"/>
      <c r="L33" s="275"/>
      <c r="M33" s="275"/>
      <c r="N33" s="275"/>
    </row>
    <row r="34" spans="1:14" ht="14.45" hidden="1" customHeight="1">
      <c r="A34" s="27"/>
      <c r="B34" s="276">
        <v>2013</v>
      </c>
      <c r="C34" s="276">
        <v>2014</v>
      </c>
      <c r="D34" s="277">
        <v>2015</v>
      </c>
      <c r="E34" s="278">
        <v>2016</v>
      </c>
      <c r="F34" s="278">
        <v>2017</v>
      </c>
      <c r="G34" s="278">
        <v>2018</v>
      </c>
      <c r="H34" s="279">
        <v>2019</v>
      </c>
      <c r="I34" s="279">
        <v>2020</v>
      </c>
      <c r="J34" s="279">
        <v>2021</v>
      </c>
      <c r="K34" s="279">
        <v>2022</v>
      </c>
      <c r="L34" s="279">
        <v>2023</v>
      </c>
      <c r="M34" s="279">
        <v>2024</v>
      </c>
      <c r="N34" s="279">
        <v>2025</v>
      </c>
    </row>
    <row r="35" spans="1:14" hidden="1">
      <c r="A35" s="27"/>
      <c r="B35" s="276"/>
      <c r="C35" s="276"/>
      <c r="D35" s="277"/>
      <c r="E35" s="278"/>
      <c r="F35" s="278"/>
      <c r="G35" s="278"/>
      <c r="H35" s="279"/>
      <c r="I35" s="279"/>
      <c r="J35" s="279"/>
      <c r="K35" s="279"/>
      <c r="L35" s="279"/>
      <c r="M35" s="280"/>
      <c r="N35" s="280"/>
    </row>
    <row r="36" spans="1:14" hidden="1">
      <c r="A36" s="28" t="s">
        <v>4</v>
      </c>
      <c r="B36" s="29"/>
      <c r="C36" s="29"/>
      <c r="D36" s="30"/>
      <c r="E36" s="30"/>
      <c r="F36" s="30"/>
      <c r="G36" s="30"/>
      <c r="H36" s="30"/>
      <c r="I36" s="30"/>
      <c r="J36" s="30"/>
      <c r="K36" s="30"/>
      <c r="L36" s="30"/>
      <c r="M36" s="30"/>
      <c r="N36" s="30"/>
    </row>
    <row r="37" spans="1:14" hidden="1">
      <c r="A37" s="31" t="s">
        <v>5</v>
      </c>
      <c r="B37" s="32">
        <v>1424528</v>
      </c>
      <c r="C37" s="32">
        <v>1454678</v>
      </c>
      <c r="D37" s="33" t="e">
        <f>ROUND(D7,-2)</f>
        <v>#REF!</v>
      </c>
      <c r="E37" s="33" t="e">
        <f>ROUND(E7,-3)</f>
        <v>#REF!</v>
      </c>
      <c r="F37" s="33" t="e">
        <f t="shared" ref="F37:N37" si="2">ROUND(F7,-3)</f>
        <v>#REF!</v>
      </c>
      <c r="G37" s="33" t="e">
        <f t="shared" si="2"/>
        <v>#REF!</v>
      </c>
      <c r="H37" s="33" t="e">
        <f t="shared" si="2"/>
        <v>#REF!</v>
      </c>
      <c r="I37" s="33" t="e">
        <f t="shared" si="2"/>
        <v>#REF!</v>
      </c>
      <c r="J37" s="33" t="e">
        <f t="shared" si="2"/>
        <v>#REF!</v>
      </c>
      <c r="K37" s="33" t="e">
        <f t="shared" si="2"/>
        <v>#REF!</v>
      </c>
      <c r="L37" s="33" t="e">
        <f t="shared" si="2"/>
        <v>#REF!</v>
      </c>
      <c r="M37" s="33" t="e">
        <f t="shared" si="2"/>
        <v>#REF!</v>
      </c>
      <c r="N37" s="33" t="e">
        <f t="shared" si="2"/>
        <v>#REF!</v>
      </c>
    </row>
    <row r="38" spans="1:14" hidden="1">
      <c r="A38" s="173" t="s">
        <v>65</v>
      </c>
      <c r="B38" s="174">
        <v>794724</v>
      </c>
      <c r="C38" s="174">
        <v>813857</v>
      </c>
      <c r="D38" s="175" t="e">
        <f t="shared" ref="D38:D48" si="3">ROUND(D8,-2)</f>
        <v>#REF!</v>
      </c>
      <c r="E38" s="175" t="e">
        <f t="shared" ref="E38:E48" si="4">ROUND(E8,-3)</f>
        <v>#REF!</v>
      </c>
      <c r="F38" s="175" t="e">
        <f t="shared" ref="F38:N38" si="5">ROUND(F8,-3)</f>
        <v>#REF!</v>
      </c>
      <c r="G38" s="175" t="e">
        <f t="shared" si="5"/>
        <v>#REF!</v>
      </c>
      <c r="H38" s="175" t="e">
        <f t="shared" si="5"/>
        <v>#REF!</v>
      </c>
      <c r="I38" s="175" t="e">
        <f t="shared" si="5"/>
        <v>#REF!</v>
      </c>
      <c r="J38" s="175" t="e">
        <f t="shared" si="5"/>
        <v>#REF!</v>
      </c>
      <c r="K38" s="175" t="e">
        <f t="shared" si="5"/>
        <v>#REF!</v>
      </c>
      <c r="L38" s="175" t="e">
        <f t="shared" si="5"/>
        <v>#REF!</v>
      </c>
      <c r="M38" s="175" t="e">
        <f t="shared" si="5"/>
        <v>#REF!</v>
      </c>
      <c r="N38" s="175" t="e">
        <f t="shared" si="5"/>
        <v>#REF!</v>
      </c>
    </row>
    <row r="39" spans="1:14" hidden="1">
      <c r="A39" s="176" t="s">
        <v>66</v>
      </c>
      <c r="B39" s="174">
        <v>565692</v>
      </c>
      <c r="C39" s="174">
        <v>577878</v>
      </c>
      <c r="D39" s="175" t="e">
        <f t="shared" si="3"/>
        <v>#REF!</v>
      </c>
      <c r="E39" s="175" t="e">
        <f t="shared" si="4"/>
        <v>#REF!</v>
      </c>
      <c r="F39" s="175" t="e">
        <f t="shared" ref="F39:N39" si="6">ROUND(F9,-3)</f>
        <v>#REF!</v>
      </c>
      <c r="G39" s="175" t="e">
        <f t="shared" si="6"/>
        <v>#REF!</v>
      </c>
      <c r="H39" s="175" t="e">
        <f t="shared" si="6"/>
        <v>#REF!</v>
      </c>
      <c r="I39" s="175" t="e">
        <f t="shared" si="6"/>
        <v>#REF!</v>
      </c>
      <c r="J39" s="175" t="e">
        <f t="shared" si="6"/>
        <v>#REF!</v>
      </c>
      <c r="K39" s="175" t="e">
        <f t="shared" si="6"/>
        <v>#REF!</v>
      </c>
      <c r="L39" s="175" t="e">
        <f t="shared" si="6"/>
        <v>#REF!</v>
      </c>
      <c r="M39" s="175" t="e">
        <f t="shared" si="6"/>
        <v>#REF!</v>
      </c>
      <c r="N39" s="175" t="e">
        <f t="shared" si="6"/>
        <v>#REF!</v>
      </c>
    </row>
    <row r="40" spans="1:14" hidden="1">
      <c r="A40" s="176" t="s">
        <v>67</v>
      </c>
      <c r="B40" s="174">
        <v>64112</v>
      </c>
      <c r="C40" s="174">
        <v>62942</v>
      </c>
      <c r="D40" s="175" t="e">
        <f t="shared" si="3"/>
        <v>#REF!</v>
      </c>
      <c r="E40" s="175" t="e">
        <f t="shared" si="4"/>
        <v>#REF!</v>
      </c>
      <c r="F40" s="175" t="e">
        <f t="shared" ref="F40:N40" si="7">ROUND(F10,-3)</f>
        <v>#REF!</v>
      </c>
      <c r="G40" s="175" t="e">
        <f t="shared" si="7"/>
        <v>#REF!</v>
      </c>
      <c r="H40" s="175" t="e">
        <f t="shared" si="7"/>
        <v>#REF!</v>
      </c>
      <c r="I40" s="175" t="e">
        <f t="shared" si="7"/>
        <v>#REF!</v>
      </c>
      <c r="J40" s="175" t="e">
        <f t="shared" si="7"/>
        <v>#REF!</v>
      </c>
      <c r="K40" s="175" t="e">
        <f t="shared" si="7"/>
        <v>#REF!</v>
      </c>
      <c r="L40" s="175" t="e">
        <f t="shared" si="7"/>
        <v>#REF!</v>
      </c>
      <c r="M40" s="175" t="e">
        <f t="shared" si="7"/>
        <v>#REF!</v>
      </c>
      <c r="N40" s="175" t="e">
        <f t="shared" si="7"/>
        <v>#REF!</v>
      </c>
    </row>
    <row r="41" spans="1:14" hidden="1">
      <c r="A41" s="28" t="s">
        <v>9</v>
      </c>
      <c r="B41" s="34">
        <v>116663</v>
      </c>
      <c r="C41" s="34">
        <v>117396</v>
      </c>
      <c r="D41" s="33" t="e">
        <f t="shared" si="3"/>
        <v>#REF!</v>
      </c>
      <c r="E41" s="33" t="e">
        <f t="shared" si="4"/>
        <v>#REF!</v>
      </c>
      <c r="F41" s="33" t="e">
        <f t="shared" ref="F41:N41" si="8">ROUND(F11,-3)</f>
        <v>#REF!</v>
      </c>
      <c r="G41" s="33" t="e">
        <f t="shared" si="8"/>
        <v>#REF!</v>
      </c>
      <c r="H41" s="33" t="e">
        <f t="shared" si="8"/>
        <v>#REF!</v>
      </c>
      <c r="I41" s="33" t="e">
        <f t="shared" si="8"/>
        <v>#REF!</v>
      </c>
      <c r="J41" s="33" t="e">
        <f t="shared" si="8"/>
        <v>#REF!</v>
      </c>
      <c r="K41" s="33" t="e">
        <f t="shared" si="8"/>
        <v>#REF!</v>
      </c>
      <c r="L41" s="33" t="e">
        <f t="shared" si="8"/>
        <v>#REF!</v>
      </c>
      <c r="M41" s="33" t="e">
        <f t="shared" si="8"/>
        <v>#REF!</v>
      </c>
      <c r="N41" s="33" t="e">
        <f t="shared" si="8"/>
        <v>#REF!</v>
      </c>
    </row>
    <row r="42" spans="1:14" hidden="1">
      <c r="A42" s="177" t="s">
        <v>10</v>
      </c>
      <c r="B42" s="174">
        <v>48135</v>
      </c>
      <c r="C42" s="174">
        <v>48526</v>
      </c>
      <c r="D42" s="175" t="e">
        <f t="shared" si="3"/>
        <v>#REF!</v>
      </c>
      <c r="E42" s="175" t="e">
        <f t="shared" si="4"/>
        <v>#REF!</v>
      </c>
      <c r="F42" s="175" t="e">
        <f t="shared" ref="F42:N42" si="9">ROUND(F12,-3)</f>
        <v>#REF!</v>
      </c>
      <c r="G42" s="175" t="e">
        <f t="shared" si="9"/>
        <v>#REF!</v>
      </c>
      <c r="H42" s="175" t="e">
        <f t="shared" si="9"/>
        <v>#REF!</v>
      </c>
      <c r="I42" s="175" t="e">
        <f t="shared" si="9"/>
        <v>#REF!</v>
      </c>
      <c r="J42" s="175" t="e">
        <f t="shared" si="9"/>
        <v>#REF!</v>
      </c>
      <c r="K42" s="175" t="e">
        <f t="shared" si="9"/>
        <v>#REF!</v>
      </c>
      <c r="L42" s="175" t="e">
        <f t="shared" si="9"/>
        <v>#REF!</v>
      </c>
      <c r="M42" s="175" t="e">
        <f t="shared" si="9"/>
        <v>#REF!</v>
      </c>
      <c r="N42" s="175" t="e">
        <f t="shared" si="9"/>
        <v>#REF!</v>
      </c>
    </row>
    <row r="43" spans="1:14" hidden="1">
      <c r="A43" s="177" t="s">
        <v>11</v>
      </c>
      <c r="B43" s="174">
        <v>68528</v>
      </c>
      <c r="C43" s="174">
        <v>68870</v>
      </c>
      <c r="D43" s="175" t="e">
        <f t="shared" si="3"/>
        <v>#REF!</v>
      </c>
      <c r="E43" s="175" t="e">
        <f t="shared" si="4"/>
        <v>#REF!</v>
      </c>
      <c r="F43" s="175" t="e">
        <f t="shared" ref="F43:N43" si="10">ROUND(F13,-3)</f>
        <v>#REF!</v>
      </c>
      <c r="G43" s="175" t="e">
        <f t="shared" si="10"/>
        <v>#REF!</v>
      </c>
      <c r="H43" s="175" t="e">
        <f t="shared" si="10"/>
        <v>#REF!</v>
      </c>
      <c r="I43" s="175" t="e">
        <f t="shared" si="10"/>
        <v>#REF!</v>
      </c>
      <c r="J43" s="175" t="e">
        <f t="shared" si="10"/>
        <v>#REF!</v>
      </c>
      <c r="K43" s="175" t="e">
        <f t="shared" si="10"/>
        <v>#REF!</v>
      </c>
      <c r="L43" s="175" t="e">
        <f t="shared" si="10"/>
        <v>#REF!</v>
      </c>
      <c r="M43" s="175" t="e">
        <f t="shared" si="10"/>
        <v>#REF!</v>
      </c>
      <c r="N43" s="175" t="e">
        <f t="shared" si="10"/>
        <v>#REF!</v>
      </c>
    </row>
    <row r="44" spans="1:14" hidden="1">
      <c r="A44" s="35" t="s">
        <v>62</v>
      </c>
      <c r="B44" s="34">
        <v>83245</v>
      </c>
      <c r="C44" s="34">
        <v>84776</v>
      </c>
      <c r="D44" s="33" t="e">
        <f t="shared" si="3"/>
        <v>#REF!</v>
      </c>
      <c r="E44" s="33" t="e">
        <f t="shared" si="4"/>
        <v>#REF!</v>
      </c>
      <c r="F44" s="33" t="e">
        <f t="shared" ref="F44:N44" si="11">ROUND(F14,-3)</f>
        <v>#REF!</v>
      </c>
      <c r="G44" s="33" t="e">
        <f t="shared" si="11"/>
        <v>#REF!</v>
      </c>
      <c r="H44" s="33" t="e">
        <f t="shared" si="11"/>
        <v>#REF!</v>
      </c>
      <c r="I44" s="33" t="e">
        <f t="shared" si="11"/>
        <v>#REF!</v>
      </c>
      <c r="J44" s="33" t="e">
        <f t="shared" si="11"/>
        <v>#REF!</v>
      </c>
      <c r="K44" s="33" t="e">
        <f t="shared" si="11"/>
        <v>#REF!</v>
      </c>
      <c r="L44" s="33" t="e">
        <f t="shared" si="11"/>
        <v>#REF!</v>
      </c>
      <c r="M44" s="33" t="e">
        <f t="shared" si="11"/>
        <v>#REF!</v>
      </c>
      <c r="N44" s="33" t="e">
        <f t="shared" si="11"/>
        <v>#REF!</v>
      </c>
    </row>
    <row r="45" spans="1:14" hidden="1">
      <c r="A45" s="35" t="s">
        <v>63</v>
      </c>
      <c r="B45" s="34">
        <v>264768</v>
      </c>
      <c r="C45" s="34">
        <v>265333</v>
      </c>
      <c r="D45" s="33" t="e">
        <f t="shared" si="3"/>
        <v>#REF!</v>
      </c>
      <c r="E45" s="33" t="e">
        <f t="shared" si="4"/>
        <v>#REF!</v>
      </c>
      <c r="F45" s="33" t="e">
        <f t="shared" ref="F45:N45" si="12">ROUND(F15,-3)</f>
        <v>#REF!</v>
      </c>
      <c r="G45" s="33" t="e">
        <f t="shared" si="12"/>
        <v>#REF!</v>
      </c>
      <c r="H45" s="33" t="e">
        <f t="shared" si="12"/>
        <v>#REF!</v>
      </c>
      <c r="I45" s="33" t="e">
        <f t="shared" si="12"/>
        <v>#REF!</v>
      </c>
      <c r="J45" s="33" t="e">
        <f t="shared" si="12"/>
        <v>#REF!</v>
      </c>
      <c r="K45" s="33" t="e">
        <f t="shared" si="12"/>
        <v>#REF!</v>
      </c>
      <c r="L45" s="33" t="e">
        <f t="shared" si="12"/>
        <v>#REF!</v>
      </c>
      <c r="M45" s="33" t="e">
        <f t="shared" si="12"/>
        <v>#REF!</v>
      </c>
      <c r="N45" s="33" t="e">
        <f t="shared" si="12"/>
        <v>#REF!</v>
      </c>
    </row>
    <row r="46" spans="1:14" hidden="1">
      <c r="A46" s="178" t="s">
        <v>14</v>
      </c>
      <c r="B46" s="174">
        <v>86759</v>
      </c>
      <c r="C46" s="174">
        <v>85747</v>
      </c>
      <c r="D46" s="175" t="e">
        <f t="shared" si="3"/>
        <v>#REF!</v>
      </c>
      <c r="E46" s="175" t="e">
        <f t="shared" si="4"/>
        <v>#REF!</v>
      </c>
      <c r="F46" s="175" t="e">
        <f t="shared" ref="F46:N46" si="13">ROUND(F16,-3)</f>
        <v>#REF!</v>
      </c>
      <c r="G46" s="175" t="e">
        <f t="shared" si="13"/>
        <v>#REF!</v>
      </c>
      <c r="H46" s="175" t="e">
        <f t="shared" si="13"/>
        <v>#REF!</v>
      </c>
      <c r="I46" s="175" t="e">
        <f t="shared" si="13"/>
        <v>#REF!</v>
      </c>
      <c r="J46" s="175" t="e">
        <f t="shared" si="13"/>
        <v>#REF!</v>
      </c>
      <c r="K46" s="175" t="e">
        <f t="shared" si="13"/>
        <v>#REF!</v>
      </c>
      <c r="L46" s="175" t="e">
        <f t="shared" si="13"/>
        <v>#REF!</v>
      </c>
      <c r="M46" s="175" t="e">
        <f t="shared" si="13"/>
        <v>#REF!</v>
      </c>
      <c r="N46" s="175" t="e">
        <f t="shared" si="13"/>
        <v>#REF!</v>
      </c>
    </row>
    <row r="47" spans="1:14" hidden="1">
      <c r="A47" s="178" t="s">
        <v>15</v>
      </c>
      <c r="B47" s="174">
        <v>178009</v>
      </c>
      <c r="C47" s="174">
        <v>179586</v>
      </c>
      <c r="D47" s="175" t="e">
        <f t="shared" si="3"/>
        <v>#REF!</v>
      </c>
      <c r="E47" s="175" t="e">
        <f t="shared" si="4"/>
        <v>#REF!</v>
      </c>
      <c r="F47" s="175" t="e">
        <f t="shared" ref="F47:N47" si="14">ROUND(F17,-3)</f>
        <v>#REF!</v>
      </c>
      <c r="G47" s="175" t="e">
        <f t="shared" si="14"/>
        <v>#REF!</v>
      </c>
      <c r="H47" s="175" t="e">
        <f t="shared" si="14"/>
        <v>#REF!</v>
      </c>
      <c r="I47" s="175" t="e">
        <f t="shared" si="14"/>
        <v>#REF!</v>
      </c>
      <c r="J47" s="175" t="e">
        <f t="shared" si="14"/>
        <v>#REF!</v>
      </c>
      <c r="K47" s="175" t="e">
        <f t="shared" si="14"/>
        <v>#REF!</v>
      </c>
      <c r="L47" s="175" t="e">
        <f t="shared" si="14"/>
        <v>#REF!</v>
      </c>
      <c r="M47" s="175" t="e">
        <f t="shared" si="14"/>
        <v>#REF!</v>
      </c>
      <c r="N47" s="175" t="e">
        <f t="shared" si="14"/>
        <v>#REF!</v>
      </c>
    </row>
    <row r="48" spans="1:14" hidden="1">
      <c r="A48" s="28" t="s">
        <v>64</v>
      </c>
      <c r="B48" s="34">
        <v>1889204</v>
      </c>
      <c r="C48" s="34">
        <v>1922183</v>
      </c>
      <c r="D48" s="33" t="e">
        <f t="shared" si="3"/>
        <v>#REF!</v>
      </c>
      <c r="E48" s="33" t="e">
        <f t="shared" si="4"/>
        <v>#REF!</v>
      </c>
      <c r="F48" s="33" t="e">
        <f>F37+F41+F44+F45</f>
        <v>#REF!</v>
      </c>
      <c r="G48" s="33" t="e">
        <f t="shared" ref="G48:N48" si="15">G37+G41+G44+G45</f>
        <v>#REF!</v>
      </c>
      <c r="H48" s="33" t="e">
        <f t="shared" si="15"/>
        <v>#REF!</v>
      </c>
      <c r="I48" s="33" t="e">
        <f t="shared" si="15"/>
        <v>#REF!</v>
      </c>
      <c r="J48" s="33" t="e">
        <f t="shared" si="15"/>
        <v>#REF!</v>
      </c>
      <c r="K48" s="33" t="e">
        <f t="shared" si="15"/>
        <v>#REF!</v>
      </c>
      <c r="L48" s="33" t="e">
        <f t="shared" si="15"/>
        <v>#REF!</v>
      </c>
      <c r="M48" s="33" t="e">
        <f t="shared" si="15"/>
        <v>#REF!</v>
      </c>
      <c r="N48" s="33" t="e">
        <f t="shared" si="15"/>
        <v>#REF!</v>
      </c>
    </row>
    <row r="49" spans="1:14" hidden="1">
      <c r="A49" s="28"/>
      <c r="B49" s="34"/>
      <c r="C49" s="34"/>
      <c r="D49" s="33"/>
      <c r="E49" s="33"/>
      <c r="F49" s="33"/>
      <c r="G49" s="33"/>
      <c r="H49" s="33"/>
      <c r="I49" s="33"/>
      <c r="J49" s="33"/>
      <c r="K49" s="33"/>
      <c r="L49" s="33"/>
      <c r="M49" s="33"/>
      <c r="N49" s="33"/>
    </row>
    <row r="50" spans="1:14" hidden="1">
      <c r="A50" s="28" t="s">
        <v>17</v>
      </c>
      <c r="B50" s="34">
        <v>102938</v>
      </c>
      <c r="C50" s="34">
        <v>106464</v>
      </c>
      <c r="D50" s="33">
        <v>108000</v>
      </c>
      <c r="E50" s="33">
        <f>ROUND(E20,-3)</f>
        <v>110000</v>
      </c>
      <c r="F50" s="33">
        <f>ROUND(F20,-3)</f>
        <v>111000</v>
      </c>
      <c r="G50" s="33">
        <f t="shared" ref="G50:N50" si="16">ROUND(G20,-3)</f>
        <v>113000</v>
      </c>
      <c r="H50" s="33">
        <f t="shared" si="16"/>
        <v>114000</v>
      </c>
      <c r="I50" s="33">
        <f t="shared" si="16"/>
        <v>116000</v>
      </c>
      <c r="J50" s="33">
        <f t="shared" si="16"/>
        <v>117000</v>
      </c>
      <c r="K50" s="33">
        <f t="shared" si="16"/>
        <v>119000</v>
      </c>
      <c r="L50" s="33">
        <f t="shared" si="16"/>
        <v>121000</v>
      </c>
      <c r="M50" s="33">
        <f t="shared" si="16"/>
        <v>122000</v>
      </c>
      <c r="N50" s="33">
        <f t="shared" si="16"/>
        <v>124000</v>
      </c>
    </row>
    <row r="51" spans="1:14" hidden="1">
      <c r="A51" s="35" t="s">
        <v>68</v>
      </c>
      <c r="B51" s="34">
        <f>440758.37+180</f>
        <v>440938.37</v>
      </c>
      <c r="C51" s="37">
        <f>C52-C48-C50</f>
        <v>442030</v>
      </c>
      <c r="D51" s="33">
        <v>451300</v>
      </c>
      <c r="E51" s="33">
        <f>ROUND(E21,-3)</f>
        <v>459000</v>
      </c>
      <c r="F51" s="33">
        <f>ROUND(F21,-3)</f>
        <v>467000</v>
      </c>
      <c r="G51" s="33">
        <f t="shared" ref="G51:N51" si="17">ROUND(G21,-3)</f>
        <v>474000</v>
      </c>
      <c r="H51" s="33">
        <f t="shared" si="17"/>
        <v>482000</v>
      </c>
      <c r="I51" s="33">
        <f t="shared" si="17"/>
        <v>490000</v>
      </c>
      <c r="J51" s="33">
        <f t="shared" si="17"/>
        <v>497000</v>
      </c>
      <c r="K51" s="33">
        <f t="shared" si="17"/>
        <v>505000</v>
      </c>
      <c r="L51" s="33">
        <f t="shared" si="17"/>
        <v>513000</v>
      </c>
      <c r="M51" s="33">
        <f t="shared" si="17"/>
        <v>521000</v>
      </c>
      <c r="N51" s="33">
        <f t="shared" si="17"/>
        <v>529000</v>
      </c>
    </row>
    <row r="52" spans="1:14" hidden="1">
      <c r="A52" s="38" t="s">
        <v>69</v>
      </c>
      <c r="B52" s="39">
        <f>2427242.36880157+2615</f>
        <v>2429857.36880157</v>
      </c>
      <c r="C52" s="39">
        <v>2470677</v>
      </c>
      <c r="D52" s="40" t="e">
        <f>D48+D51+D50</f>
        <v>#REF!</v>
      </c>
      <c r="E52" s="40" t="e">
        <f t="shared" ref="E52:F52" si="18">E48+E51+E50</f>
        <v>#REF!</v>
      </c>
      <c r="F52" s="40" t="e">
        <f t="shared" si="18"/>
        <v>#REF!</v>
      </c>
      <c r="G52" s="40" t="e">
        <f t="shared" ref="G52:N52" si="19">G48+G51+G50</f>
        <v>#REF!</v>
      </c>
      <c r="H52" s="40" t="e">
        <f t="shared" si="19"/>
        <v>#REF!</v>
      </c>
      <c r="I52" s="40" t="e">
        <f t="shared" si="19"/>
        <v>#REF!</v>
      </c>
      <c r="J52" s="40" t="e">
        <f t="shared" si="19"/>
        <v>#REF!</v>
      </c>
      <c r="K52" s="40" t="e">
        <f t="shared" si="19"/>
        <v>#REF!</v>
      </c>
      <c r="L52" s="40" t="e">
        <f t="shared" si="19"/>
        <v>#REF!</v>
      </c>
      <c r="M52" s="40" t="e">
        <f t="shared" si="19"/>
        <v>#REF!</v>
      </c>
      <c r="N52" s="40" t="e">
        <f t="shared" si="19"/>
        <v>#REF!</v>
      </c>
    </row>
    <row r="53" spans="1:14" hidden="1">
      <c r="A53" s="41" t="s">
        <v>20</v>
      </c>
      <c r="B53" s="41"/>
      <c r="C53" s="42"/>
      <c r="D53" s="43"/>
      <c r="E53" s="44"/>
      <c r="F53" s="44"/>
      <c r="G53" s="44"/>
      <c r="H53" s="45"/>
      <c r="I53" s="45"/>
      <c r="J53" s="45"/>
      <c r="K53" s="45"/>
      <c r="L53" s="45"/>
      <c r="M53" s="44"/>
      <c r="N53" s="44"/>
    </row>
    <row r="54" spans="1:14" hidden="1">
      <c r="A54" s="273" t="s">
        <v>25</v>
      </c>
      <c r="B54" s="273"/>
      <c r="C54" s="273"/>
      <c r="D54" s="273"/>
      <c r="E54" s="273"/>
      <c r="F54" s="273"/>
      <c r="G54" s="273"/>
      <c r="H54" s="273"/>
      <c r="I54" s="273"/>
      <c r="J54" s="273"/>
      <c r="K54" s="273"/>
      <c r="L54" s="273"/>
      <c r="M54" s="273"/>
      <c r="N54" s="273"/>
    </row>
    <row r="55" spans="1:14" hidden="1">
      <c r="A55" s="44" t="s">
        <v>61</v>
      </c>
      <c r="B55" s="44"/>
      <c r="C55" s="46"/>
      <c r="D55" s="46"/>
      <c r="E55" s="44"/>
      <c r="F55" s="44"/>
      <c r="G55" s="44"/>
      <c r="H55" s="44"/>
      <c r="I55" s="44"/>
      <c r="J55" s="44"/>
      <c r="K55" s="44"/>
      <c r="L55" s="44"/>
      <c r="M55" s="44"/>
      <c r="N55" s="44"/>
    </row>
    <row r="56" spans="1:14" hidden="1">
      <c r="A56" s="44" t="s">
        <v>60</v>
      </c>
      <c r="B56" s="44"/>
      <c r="C56" s="44"/>
      <c r="D56" s="44"/>
      <c r="E56" s="44"/>
      <c r="F56" s="44"/>
      <c r="G56" s="44"/>
      <c r="H56" s="44"/>
      <c r="I56" s="44"/>
      <c r="J56" s="44"/>
      <c r="K56" s="44"/>
      <c r="L56" s="44"/>
      <c r="M56" s="44"/>
      <c r="N56" s="44"/>
    </row>
    <row r="57" spans="1:14" hidden="1">
      <c r="A57" s="44" t="s">
        <v>72</v>
      </c>
      <c r="B57" s="44"/>
      <c r="C57" s="44"/>
      <c r="D57" s="44"/>
      <c r="E57" s="44"/>
      <c r="F57" s="44"/>
      <c r="G57" s="44"/>
      <c r="H57" s="44"/>
      <c r="I57" s="44"/>
      <c r="J57" s="44"/>
      <c r="K57" s="44"/>
      <c r="L57" s="44"/>
      <c r="M57" s="44"/>
      <c r="N57" s="44"/>
    </row>
    <row r="58" spans="1:14" hidden="1">
      <c r="A58" s="44" t="s">
        <v>70</v>
      </c>
      <c r="B58" s="44"/>
      <c r="C58" s="47"/>
      <c r="D58" s="44"/>
      <c r="E58" s="44"/>
      <c r="F58" s="44"/>
      <c r="G58" s="44"/>
      <c r="H58" s="44"/>
      <c r="I58" s="44"/>
      <c r="J58" s="44"/>
      <c r="K58" s="44"/>
      <c r="L58" s="44"/>
      <c r="M58" s="47"/>
      <c r="N58" s="47"/>
    </row>
    <row r="59" spans="1:14" hidden="1">
      <c r="A59" s="48" t="s">
        <v>71</v>
      </c>
      <c r="B59" s="48"/>
      <c r="C59" s="44"/>
      <c r="D59" s="44"/>
      <c r="E59" s="44"/>
      <c r="F59" s="44"/>
      <c r="G59" s="44"/>
      <c r="H59" s="45"/>
      <c r="I59" s="45"/>
      <c r="J59" s="45"/>
      <c r="K59" s="45"/>
      <c r="L59" s="45"/>
      <c r="M59" s="44"/>
      <c r="N59" s="44"/>
    </row>
    <row r="60" spans="1:14" hidden="1"/>
    <row r="61" spans="1:14" hidden="1">
      <c r="A61" s="44"/>
    </row>
    <row r="62" spans="1:14" hidden="1"/>
    <row r="63" spans="1:14" hidden="1"/>
    <row r="64" spans="1:14" hidden="1">
      <c r="A64" s="28"/>
    </row>
    <row r="65" spans="1:14" hidden="1">
      <c r="A65" s="31"/>
      <c r="D65" s="50"/>
    </row>
    <row r="66" spans="1:14" hidden="1">
      <c r="A66" s="173"/>
      <c r="D66" s="50"/>
    </row>
    <row r="67" spans="1:14" s="51" customFormat="1" hidden="1">
      <c r="A67" s="179"/>
      <c r="D67" s="52"/>
    </row>
    <row r="68" spans="1:14" hidden="1">
      <c r="A68" s="72" t="s">
        <v>1</v>
      </c>
      <c r="B68" s="72"/>
      <c r="C68" s="73"/>
      <c r="D68" s="73"/>
      <c r="E68" s="73"/>
      <c r="F68" s="73"/>
      <c r="G68" s="73"/>
      <c r="H68" s="73"/>
      <c r="I68" s="73"/>
      <c r="J68" s="73"/>
      <c r="K68" s="73"/>
      <c r="L68" s="73"/>
      <c r="M68" s="23"/>
      <c r="N68" s="23"/>
    </row>
    <row r="69" spans="1:14" ht="15" thickBot="1">
      <c r="A69" s="74" t="s">
        <v>2</v>
      </c>
      <c r="B69" s="73"/>
      <c r="C69" s="73"/>
      <c r="D69" s="73"/>
      <c r="E69" s="73"/>
      <c r="F69" s="73"/>
      <c r="G69" s="73"/>
      <c r="H69" s="73"/>
      <c r="I69" s="73"/>
      <c r="J69" s="73"/>
      <c r="K69" s="73"/>
      <c r="L69" s="73"/>
      <c r="M69" s="23"/>
      <c r="N69" s="23"/>
    </row>
    <row r="70" spans="1:14" ht="16.5" thickTop="1" thickBot="1">
      <c r="A70" s="75"/>
      <c r="B70" s="282" t="s">
        <v>3</v>
      </c>
      <c r="C70" s="283"/>
      <c r="D70" s="284"/>
      <c r="E70" s="285"/>
      <c r="F70" s="293" t="s">
        <v>87</v>
      </c>
      <c r="G70" s="284"/>
      <c r="H70" s="284"/>
      <c r="I70" s="284"/>
      <c r="J70" s="284"/>
      <c r="K70" s="284"/>
      <c r="L70" s="285"/>
      <c r="M70" s="23"/>
      <c r="N70" s="23"/>
    </row>
    <row r="71" spans="1:14" ht="15" thickBot="1">
      <c r="A71" s="76"/>
      <c r="B71" s="294">
        <v>2013</v>
      </c>
      <c r="C71" s="295">
        <v>2014</v>
      </c>
      <c r="D71" s="281" t="s">
        <v>74</v>
      </c>
      <c r="E71" s="281"/>
      <c r="F71" s="296">
        <v>2015</v>
      </c>
      <c r="G71" s="286" t="s">
        <v>73</v>
      </c>
      <c r="H71" s="286"/>
      <c r="I71" s="289">
        <v>2019</v>
      </c>
      <c r="J71" s="291">
        <v>2024</v>
      </c>
      <c r="K71" s="287" t="s">
        <v>86</v>
      </c>
      <c r="L71" s="288"/>
    </row>
    <row r="72" spans="1:14" ht="15" thickBot="1">
      <c r="A72" s="77"/>
      <c r="B72" s="294"/>
      <c r="C72" s="295"/>
      <c r="D72" s="78" t="s">
        <v>44</v>
      </c>
      <c r="E72" s="79" t="s">
        <v>45</v>
      </c>
      <c r="F72" s="297"/>
      <c r="G72" s="80" t="s">
        <v>44</v>
      </c>
      <c r="H72" s="81" t="s">
        <v>45</v>
      </c>
      <c r="I72" s="290"/>
      <c r="J72" s="292"/>
      <c r="K72" s="82" t="s">
        <v>44</v>
      </c>
      <c r="L72" s="83" t="s">
        <v>45</v>
      </c>
    </row>
    <row r="73" spans="1:14" ht="15" customHeight="1">
      <c r="A73" s="198" t="s">
        <v>78</v>
      </c>
      <c r="B73" s="196">
        <v>1424528</v>
      </c>
      <c r="C73" s="84">
        <v>1454678</v>
      </c>
      <c r="D73" s="85">
        <v>30150</v>
      </c>
      <c r="E73" s="86">
        <v>2.0726236321715183</v>
      </c>
      <c r="F73" s="87">
        <v>1481100</v>
      </c>
      <c r="G73" s="88">
        <v>26422</v>
      </c>
      <c r="H73" s="89">
        <v>1.7839443656741611</v>
      </c>
      <c r="I73" s="87">
        <v>1608000</v>
      </c>
      <c r="J73" s="87">
        <v>1661000</v>
      </c>
      <c r="K73" s="87">
        <v>206322</v>
      </c>
      <c r="L73" s="90">
        <v>14.183345042682985</v>
      </c>
    </row>
    <row r="74" spans="1:14">
      <c r="A74" s="180" t="s">
        <v>103</v>
      </c>
      <c r="B74" s="197">
        <v>794724</v>
      </c>
      <c r="C74" s="181">
        <v>813857</v>
      </c>
      <c r="D74" s="182">
        <v>19133</v>
      </c>
      <c r="E74" s="183">
        <v>2.3509043972098289</v>
      </c>
      <c r="F74" s="184">
        <v>836900</v>
      </c>
      <c r="G74" s="185">
        <v>23042</v>
      </c>
      <c r="H74" s="186">
        <v>2.7532560640458836</v>
      </c>
      <c r="I74" s="184">
        <v>910000</v>
      </c>
      <c r="J74" s="187">
        <v>929000</v>
      </c>
      <c r="K74" s="184">
        <v>115143</v>
      </c>
      <c r="L74" s="91">
        <v>14.147817122664055</v>
      </c>
    </row>
    <row r="75" spans="1:14">
      <c r="A75" s="188" t="s">
        <v>105</v>
      </c>
      <c r="B75" s="197">
        <v>565692</v>
      </c>
      <c r="C75" s="181">
        <v>577878</v>
      </c>
      <c r="D75" s="182">
        <v>12186</v>
      </c>
      <c r="E75" s="183">
        <v>2.1087495976659429</v>
      </c>
      <c r="F75" s="184">
        <v>581500</v>
      </c>
      <c r="G75" s="185">
        <v>3622</v>
      </c>
      <c r="H75" s="186">
        <v>0.62287188306104901</v>
      </c>
      <c r="I75" s="184">
        <v>634000</v>
      </c>
      <c r="J75" s="187">
        <v>666000</v>
      </c>
      <c r="K75" s="184">
        <v>88122</v>
      </c>
      <c r="L75" s="91">
        <v>15.249239458847716</v>
      </c>
    </row>
    <row r="76" spans="1:14">
      <c r="A76" s="188" t="s">
        <v>104</v>
      </c>
      <c r="B76" s="197">
        <v>64112</v>
      </c>
      <c r="C76" s="181">
        <v>62942</v>
      </c>
      <c r="D76" s="182">
        <v>-1170</v>
      </c>
      <c r="E76" s="183">
        <v>-1.8588541832162944</v>
      </c>
      <c r="F76" s="184">
        <v>62700</v>
      </c>
      <c r="G76" s="185">
        <v>-242</v>
      </c>
      <c r="H76" s="186">
        <v>-0.38596491228070179</v>
      </c>
      <c r="I76" s="184">
        <v>64000</v>
      </c>
      <c r="J76" s="187">
        <v>66000</v>
      </c>
      <c r="K76" s="184">
        <v>3058</v>
      </c>
      <c r="L76" s="91">
        <v>4.8584411045089126</v>
      </c>
    </row>
    <row r="77" spans="1:14">
      <c r="A77" s="92" t="s">
        <v>81</v>
      </c>
      <c r="B77" s="195">
        <v>116663</v>
      </c>
      <c r="C77" s="94">
        <v>117396</v>
      </c>
      <c r="D77" s="182">
        <v>733</v>
      </c>
      <c r="E77" s="183">
        <v>0.62438243211012301</v>
      </c>
      <c r="F77" s="95">
        <v>117700</v>
      </c>
      <c r="G77" s="96">
        <v>304</v>
      </c>
      <c r="H77" s="97">
        <v>0.25828377230246391</v>
      </c>
      <c r="I77" s="95">
        <v>126000</v>
      </c>
      <c r="J77" s="98">
        <v>127000</v>
      </c>
      <c r="K77" s="95">
        <v>9604</v>
      </c>
      <c r="L77" s="99">
        <v>8.18085795086715</v>
      </c>
    </row>
    <row r="78" spans="1:14">
      <c r="A78" s="199" t="s">
        <v>99</v>
      </c>
      <c r="B78" s="197">
        <v>48135</v>
      </c>
      <c r="C78" s="181">
        <v>48526</v>
      </c>
      <c r="D78" s="182">
        <v>391</v>
      </c>
      <c r="E78" s="183">
        <v>0.80575361661789546</v>
      </c>
      <c r="F78" s="184">
        <v>49200</v>
      </c>
      <c r="G78" s="185">
        <v>674</v>
      </c>
      <c r="H78" s="186">
        <v>1.3699186991869918</v>
      </c>
      <c r="I78" s="184">
        <v>54000</v>
      </c>
      <c r="J78" s="187">
        <v>54000</v>
      </c>
      <c r="K78" s="184">
        <v>5474</v>
      </c>
      <c r="L78" s="91">
        <v>11.280550632650538</v>
      </c>
    </row>
    <row r="79" spans="1:14">
      <c r="A79" s="199" t="s">
        <v>100</v>
      </c>
      <c r="B79" s="197">
        <v>68528</v>
      </c>
      <c r="C79" s="181">
        <v>68870</v>
      </c>
      <c r="D79" s="100">
        <v>342</v>
      </c>
      <c r="E79" s="101">
        <v>0.49658777406708288</v>
      </c>
      <c r="F79" s="184">
        <v>68500</v>
      </c>
      <c r="G79" s="185">
        <v>-370</v>
      </c>
      <c r="H79" s="186">
        <v>-0.54014598540145986</v>
      </c>
      <c r="I79" s="184">
        <v>72000</v>
      </c>
      <c r="J79" s="187">
        <v>73000</v>
      </c>
      <c r="K79" s="184">
        <v>4130</v>
      </c>
      <c r="L79" s="91">
        <v>5.9968055757223757</v>
      </c>
    </row>
    <row r="80" spans="1:14">
      <c r="A80" s="102" t="s">
        <v>63</v>
      </c>
      <c r="B80" s="195">
        <v>264768</v>
      </c>
      <c r="C80" s="94">
        <v>265333</v>
      </c>
      <c r="D80" s="100">
        <v>565</v>
      </c>
      <c r="E80" s="101">
        <v>0.21293996600498244</v>
      </c>
      <c r="F80" s="95">
        <v>266200</v>
      </c>
      <c r="G80" s="96">
        <v>867</v>
      </c>
      <c r="H80" s="97">
        <v>0.32569496619083399</v>
      </c>
      <c r="I80" s="95">
        <v>279000</v>
      </c>
      <c r="J80" s="98">
        <v>280000</v>
      </c>
      <c r="K80" s="95">
        <v>14667</v>
      </c>
      <c r="L80" s="99">
        <v>5.5277707635311097</v>
      </c>
    </row>
    <row r="81" spans="1:15">
      <c r="A81" s="200" t="s">
        <v>101</v>
      </c>
      <c r="B81" s="197">
        <v>86759</v>
      </c>
      <c r="C81" s="181">
        <v>85747</v>
      </c>
      <c r="D81" s="100">
        <v>-1012</v>
      </c>
      <c r="E81" s="101">
        <v>-1.1802162174769961</v>
      </c>
      <c r="F81" s="184">
        <v>87000</v>
      </c>
      <c r="G81" s="185">
        <v>1253</v>
      </c>
      <c r="H81" s="186">
        <v>1.4402298850574713</v>
      </c>
      <c r="I81" s="184">
        <v>90000</v>
      </c>
      <c r="J81" s="187">
        <v>89000</v>
      </c>
      <c r="K81" s="184">
        <v>3253</v>
      </c>
      <c r="L81" s="91">
        <v>3.7937187306844553</v>
      </c>
    </row>
    <row r="82" spans="1:15">
      <c r="A82" s="200" t="s">
        <v>102</v>
      </c>
      <c r="B82" s="197">
        <v>178009</v>
      </c>
      <c r="C82" s="181">
        <v>179586</v>
      </c>
      <c r="D82" s="100">
        <v>1577</v>
      </c>
      <c r="E82" s="101">
        <v>0.87813081197866194</v>
      </c>
      <c r="F82" s="184">
        <v>179200</v>
      </c>
      <c r="G82" s="185">
        <v>-386</v>
      </c>
      <c r="H82" s="186">
        <v>-0.2154017857142857</v>
      </c>
      <c r="I82" s="184">
        <v>189000</v>
      </c>
      <c r="J82" s="187">
        <v>191000</v>
      </c>
      <c r="K82" s="184">
        <v>11414</v>
      </c>
      <c r="L82" s="91">
        <v>6.3557292884746026</v>
      </c>
    </row>
    <row r="83" spans="1:15" ht="15" thickBot="1">
      <c r="A83" s="201" t="s">
        <v>113</v>
      </c>
      <c r="B83" s="195">
        <v>83245</v>
      </c>
      <c r="C83" s="94">
        <v>84776</v>
      </c>
      <c r="D83" s="100">
        <v>1531</v>
      </c>
      <c r="E83" s="101">
        <v>1.8059356421628763</v>
      </c>
      <c r="F83" s="95">
        <v>86500</v>
      </c>
      <c r="G83" s="96">
        <v>1724</v>
      </c>
      <c r="H83" s="97">
        <v>1.9930635838150288</v>
      </c>
      <c r="I83" s="95">
        <v>94000</v>
      </c>
      <c r="J83" s="98">
        <v>94000</v>
      </c>
      <c r="K83" s="95">
        <v>9224</v>
      </c>
      <c r="L83" s="99">
        <v>10.880437859771632</v>
      </c>
    </row>
    <row r="84" spans="1:15">
      <c r="A84" s="92" t="s">
        <v>85</v>
      </c>
      <c r="B84" s="104">
        <v>1889204</v>
      </c>
      <c r="C84" s="105">
        <v>1922183</v>
      </c>
      <c r="D84" s="85">
        <v>32979</v>
      </c>
      <c r="E84" s="86">
        <v>1.7157055285578946</v>
      </c>
      <c r="F84" s="87">
        <v>1951500</v>
      </c>
      <c r="G84" s="88">
        <v>29317</v>
      </c>
      <c r="H84" s="89">
        <v>1.5022802972072764</v>
      </c>
      <c r="I84" s="87">
        <v>2107000</v>
      </c>
      <c r="J84" s="87">
        <v>2162000</v>
      </c>
      <c r="K84" s="87">
        <v>239817</v>
      </c>
      <c r="L84" s="90">
        <v>12.476283475610803</v>
      </c>
    </row>
    <row r="85" spans="1:15">
      <c r="A85" s="92" t="s">
        <v>106</v>
      </c>
      <c r="B85" s="93">
        <v>102941</v>
      </c>
      <c r="C85" s="94">
        <v>106464</v>
      </c>
      <c r="D85" s="100">
        <v>3523</v>
      </c>
      <c r="E85" s="101">
        <v>3.3090997896002401</v>
      </c>
      <c r="F85" s="95">
        <v>108000</v>
      </c>
      <c r="G85" s="96">
        <v>1536</v>
      </c>
      <c r="H85" s="97">
        <v>1.4222222222222223</v>
      </c>
      <c r="I85" s="95">
        <v>114000</v>
      </c>
      <c r="J85" s="98">
        <v>122000</v>
      </c>
      <c r="K85" s="95">
        <v>15536</v>
      </c>
      <c r="L85" s="99">
        <v>14.592726179741508</v>
      </c>
    </row>
    <row r="86" spans="1:15">
      <c r="A86" s="102" t="s">
        <v>84</v>
      </c>
      <c r="B86" s="93">
        <v>437712.36880157003</v>
      </c>
      <c r="C86" s="106">
        <v>442030</v>
      </c>
      <c r="D86" s="100">
        <v>4317.6311984299682</v>
      </c>
      <c r="E86" s="101">
        <v>0.97677334082075151</v>
      </c>
      <c r="F86" s="95">
        <v>451300</v>
      </c>
      <c r="G86" s="96">
        <v>9270</v>
      </c>
      <c r="H86" s="97">
        <v>2.0540660314646573</v>
      </c>
      <c r="I86" s="95">
        <v>482000</v>
      </c>
      <c r="J86" s="317">
        <v>522000</v>
      </c>
      <c r="K86" s="318">
        <v>79970</v>
      </c>
      <c r="L86" s="99">
        <v>18.091532248942379</v>
      </c>
    </row>
    <row r="87" spans="1:15" ht="15" thickBot="1">
      <c r="A87" s="107" t="s">
        <v>83</v>
      </c>
      <c r="B87" s="108">
        <v>2429857.36880157</v>
      </c>
      <c r="C87" s="109">
        <v>2470677</v>
      </c>
      <c r="D87" s="110">
        <v>40819.631198429968</v>
      </c>
      <c r="E87" s="111">
        <v>1.6521638076701231</v>
      </c>
      <c r="F87" s="112">
        <v>2510800</v>
      </c>
      <c r="G87" s="189">
        <v>40123</v>
      </c>
      <c r="H87" s="190">
        <v>1.5980165684244065</v>
      </c>
      <c r="I87" s="112">
        <v>2703000</v>
      </c>
      <c r="J87" s="113">
        <v>2806000</v>
      </c>
      <c r="K87" s="112">
        <v>335323</v>
      </c>
      <c r="L87" s="114">
        <v>13.572109992524318</v>
      </c>
    </row>
    <row r="88" spans="1:15" ht="24.75" customHeight="1">
      <c r="A88" s="319" t="s">
        <v>114</v>
      </c>
      <c r="B88" s="320"/>
      <c r="C88" s="320"/>
      <c r="D88" s="320"/>
      <c r="E88" s="320"/>
      <c r="F88" s="320"/>
      <c r="G88" s="320"/>
      <c r="H88" s="320"/>
      <c r="I88" s="320"/>
      <c r="J88" s="320"/>
      <c r="K88" s="320"/>
      <c r="L88" s="320"/>
      <c r="M88" s="321"/>
      <c r="N88" s="321"/>
      <c r="O88" s="322"/>
    </row>
    <row r="89" spans="1:15">
      <c r="A89" s="323" t="s">
        <v>117</v>
      </c>
      <c r="B89" s="324"/>
      <c r="C89" s="324"/>
      <c r="D89" s="324"/>
      <c r="E89" s="324"/>
      <c r="F89" s="324"/>
      <c r="G89" s="324"/>
      <c r="H89" s="324"/>
      <c r="I89" s="324"/>
      <c r="J89" s="324"/>
      <c r="K89" s="324"/>
      <c r="L89" s="324"/>
      <c r="M89" s="321"/>
      <c r="N89" s="321"/>
      <c r="O89" s="322"/>
    </row>
    <row r="90" spans="1:15" ht="22.5" customHeight="1">
      <c r="A90" s="325" t="s">
        <v>118</v>
      </c>
      <c r="B90" s="325"/>
      <c r="C90" s="325"/>
      <c r="D90" s="325"/>
      <c r="E90" s="325"/>
      <c r="F90" s="325"/>
      <c r="G90" s="325"/>
      <c r="H90" s="325"/>
      <c r="I90" s="325"/>
      <c r="J90" s="325"/>
      <c r="K90" s="325"/>
      <c r="L90" s="325"/>
      <c r="M90" s="326"/>
      <c r="N90" s="326"/>
      <c r="O90" s="322"/>
    </row>
    <row r="91" spans="1:15" ht="12.75" customHeight="1">
      <c r="A91" s="323" t="s">
        <v>119</v>
      </c>
      <c r="B91" s="323"/>
      <c r="C91" s="327"/>
      <c r="D91" s="327"/>
      <c r="E91" s="323"/>
      <c r="F91" s="323"/>
      <c r="G91" s="323"/>
      <c r="H91" s="323"/>
      <c r="I91" s="323"/>
      <c r="J91" s="328"/>
      <c r="K91" s="328"/>
      <c r="L91" s="323"/>
      <c r="M91" s="326"/>
      <c r="N91" s="326"/>
      <c r="O91" s="322"/>
    </row>
    <row r="92" spans="1:15">
      <c r="A92" s="323" t="s">
        <v>120</v>
      </c>
      <c r="B92" s="323"/>
      <c r="C92" s="323"/>
      <c r="D92" s="323"/>
      <c r="E92" s="323"/>
      <c r="F92" s="323"/>
      <c r="G92" s="323"/>
      <c r="H92" s="323"/>
      <c r="I92" s="323"/>
      <c r="J92" s="328"/>
      <c r="K92" s="328"/>
      <c r="L92" s="323"/>
      <c r="M92" s="326"/>
      <c r="N92" s="326"/>
      <c r="O92" s="322"/>
    </row>
    <row r="93" spans="1:15">
      <c r="A93" s="323" t="s">
        <v>107</v>
      </c>
      <c r="B93" s="323"/>
      <c r="C93" s="328"/>
      <c r="D93" s="323"/>
      <c r="E93" s="323"/>
      <c r="F93" s="323"/>
      <c r="G93" s="323"/>
      <c r="H93" s="323"/>
      <c r="I93" s="323"/>
      <c r="J93" s="323"/>
      <c r="K93" s="323"/>
      <c r="L93" s="323"/>
      <c r="M93" s="329"/>
      <c r="N93" s="329"/>
      <c r="O93" s="322"/>
    </row>
    <row r="94" spans="1:15">
      <c r="A94" s="330" t="s">
        <v>82</v>
      </c>
      <c r="B94" s="330"/>
      <c r="C94" s="323"/>
      <c r="D94" s="323"/>
      <c r="E94" s="323"/>
      <c r="F94" s="323"/>
      <c r="G94" s="323"/>
      <c r="H94" s="331"/>
      <c r="I94" s="322"/>
      <c r="J94" s="322"/>
      <c r="K94" s="322"/>
      <c r="L94" s="331"/>
      <c r="M94" s="326"/>
      <c r="N94" s="326"/>
      <c r="O94" s="322"/>
    </row>
    <row r="95" spans="1:15" ht="15">
      <c r="A95" s="332" t="s">
        <v>116</v>
      </c>
      <c r="B95" s="333"/>
      <c r="C95" s="333"/>
      <c r="D95" s="333"/>
      <c r="E95" s="333"/>
      <c r="F95" s="333"/>
      <c r="G95" s="333"/>
      <c r="H95" s="333"/>
      <c r="I95" s="333"/>
      <c r="J95" s="333"/>
      <c r="K95" s="333"/>
      <c r="L95" s="333"/>
      <c r="M95" s="322"/>
      <c r="N95" s="322"/>
      <c r="O95" s="322"/>
    </row>
    <row r="96" spans="1:15">
      <c r="A96" s="322"/>
      <c r="B96" s="322"/>
      <c r="C96" s="322"/>
      <c r="D96" s="322"/>
      <c r="E96" s="322"/>
      <c r="F96" s="322"/>
      <c r="G96" s="322"/>
      <c r="H96" s="322"/>
      <c r="I96" s="322"/>
      <c r="J96" s="322"/>
      <c r="K96" s="322"/>
      <c r="L96" s="322"/>
      <c r="M96" s="322"/>
      <c r="N96" s="322"/>
      <c r="O96" s="322"/>
    </row>
    <row r="97" spans="1:15">
      <c r="A97" s="322"/>
      <c r="B97" s="322"/>
      <c r="C97" s="322"/>
      <c r="D97" s="322"/>
      <c r="E97" s="322"/>
      <c r="F97" s="322"/>
      <c r="G97" s="322"/>
      <c r="H97" s="322"/>
      <c r="I97" s="322"/>
      <c r="J97" s="322"/>
      <c r="K97" s="322"/>
      <c r="L97" s="322"/>
      <c r="M97" s="322"/>
      <c r="N97" s="322"/>
      <c r="O97" s="322"/>
    </row>
    <row r="98" spans="1:15">
      <c r="A98" s="322"/>
      <c r="B98" s="322"/>
      <c r="C98" s="322"/>
      <c r="D98" s="322"/>
      <c r="E98" s="322"/>
      <c r="F98" s="322"/>
      <c r="G98" s="322"/>
      <c r="H98" s="322"/>
      <c r="I98" s="322"/>
      <c r="J98" s="322"/>
      <c r="K98" s="322"/>
      <c r="L98" s="322"/>
      <c r="M98" s="322"/>
      <c r="N98" s="322"/>
      <c r="O98" s="322"/>
    </row>
    <row r="99" spans="1:15">
      <c r="A99" s="322"/>
      <c r="B99" s="322"/>
      <c r="C99" s="322"/>
      <c r="D99" s="322"/>
      <c r="E99" s="322"/>
      <c r="F99" s="322"/>
      <c r="G99" s="322"/>
      <c r="H99" s="322"/>
      <c r="I99" s="322"/>
      <c r="J99" s="322"/>
      <c r="K99" s="322"/>
      <c r="L99" s="322"/>
      <c r="M99" s="322"/>
      <c r="N99" s="322"/>
      <c r="O99" s="322"/>
    </row>
    <row r="100" spans="1:15">
      <c r="A100" s="322"/>
      <c r="B100" s="322"/>
      <c r="C100" s="322"/>
      <c r="D100" s="322"/>
      <c r="E100" s="322"/>
      <c r="F100" s="322"/>
      <c r="G100" s="322"/>
      <c r="H100" s="322"/>
      <c r="I100" s="322"/>
      <c r="J100" s="322"/>
      <c r="K100" s="322"/>
      <c r="L100" s="322"/>
      <c r="M100" s="322"/>
      <c r="N100" s="322"/>
      <c r="O100" s="322"/>
    </row>
    <row r="101" spans="1:15">
      <c r="A101" s="322"/>
      <c r="B101" s="322"/>
      <c r="C101" s="322"/>
      <c r="D101" s="322"/>
      <c r="E101" s="322"/>
      <c r="F101" s="322"/>
      <c r="G101" s="322"/>
      <c r="H101" s="322"/>
      <c r="I101" s="322"/>
      <c r="J101" s="322"/>
      <c r="K101" s="322"/>
      <c r="L101" s="322"/>
      <c r="M101" s="322"/>
      <c r="N101" s="322"/>
      <c r="O101" s="322"/>
    </row>
    <row r="102" spans="1:15">
      <c r="A102" s="322"/>
      <c r="B102" s="322"/>
      <c r="C102" s="322"/>
      <c r="D102" s="322"/>
      <c r="E102" s="322"/>
      <c r="F102" s="322"/>
      <c r="G102" s="322"/>
      <c r="H102" s="322"/>
      <c r="I102" s="322"/>
      <c r="J102" s="322"/>
      <c r="K102" s="322"/>
      <c r="L102" s="322"/>
      <c r="M102" s="322"/>
      <c r="N102" s="322"/>
      <c r="O102" s="322"/>
    </row>
  </sheetData>
  <mergeCells count="44">
    <mergeCell ref="A88:L88"/>
    <mergeCell ref="D71:E71"/>
    <mergeCell ref="B70:E70"/>
    <mergeCell ref="G71:H71"/>
    <mergeCell ref="K71:L71"/>
    <mergeCell ref="I71:I72"/>
    <mergeCell ref="J71:J72"/>
    <mergeCell ref="F70:L70"/>
    <mergeCell ref="B71:B72"/>
    <mergeCell ref="C71:C72"/>
    <mergeCell ref="F71:F72"/>
    <mergeCell ref="A24:N24"/>
    <mergeCell ref="N34:N35"/>
    <mergeCell ref="M4:M5"/>
    <mergeCell ref="H4:H5"/>
    <mergeCell ref="I4:I5"/>
    <mergeCell ref="J4:J5"/>
    <mergeCell ref="K4:K5"/>
    <mergeCell ref="L4:L5"/>
    <mergeCell ref="B3:C3"/>
    <mergeCell ref="D3:N3"/>
    <mergeCell ref="B4:B5"/>
    <mergeCell ref="C4:C5"/>
    <mergeCell ref="D4:D5"/>
    <mergeCell ref="E4:E5"/>
    <mergeCell ref="F4:F5"/>
    <mergeCell ref="G4:G5"/>
    <mergeCell ref="N4:N5"/>
    <mergeCell ref="A90:L90"/>
    <mergeCell ref="A54:N54"/>
    <mergeCell ref="B33:C33"/>
    <mergeCell ref="D33:N33"/>
    <mergeCell ref="B34:B35"/>
    <mergeCell ref="C34:C35"/>
    <mergeCell ref="D34:D35"/>
    <mergeCell ref="E34:E35"/>
    <mergeCell ref="F34:F35"/>
    <mergeCell ref="G34:G35"/>
    <mergeCell ref="H34:H35"/>
    <mergeCell ref="I34:I35"/>
    <mergeCell ref="J34:J35"/>
    <mergeCell ref="K34:K35"/>
    <mergeCell ref="L34:L35"/>
    <mergeCell ref="M34:M35"/>
  </mergeCells>
  <pageMargins left="0.25" right="0.25" top="0.75" bottom="0.75" header="0.3" footer="0.3"/>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64"/>
  <sheetViews>
    <sheetView workbookViewId="0">
      <selection activeCell="I59" sqref="G49:I59"/>
    </sheetView>
  </sheetViews>
  <sheetFormatPr baseColWidth="10" defaultRowHeight="15"/>
  <cols>
    <col min="1" max="1" width="48.5703125" customWidth="1"/>
  </cols>
  <sheetData>
    <row r="1" spans="1:10">
      <c r="A1" s="53" t="s">
        <v>109</v>
      </c>
      <c r="B1" s="54"/>
      <c r="C1" s="54"/>
      <c r="D1" s="54"/>
      <c r="E1" s="54"/>
      <c r="F1" s="54"/>
      <c r="G1" s="55"/>
      <c r="H1" s="55"/>
      <c r="I1" s="55"/>
    </row>
    <row r="2" spans="1:10" ht="15.75" thickBot="1">
      <c r="A2" s="56" t="s">
        <v>27</v>
      </c>
      <c r="B2" s="54"/>
      <c r="C2" s="54"/>
      <c r="D2" s="54"/>
      <c r="E2" s="54"/>
      <c r="F2" s="54"/>
      <c r="G2" s="55"/>
      <c r="H2" s="55"/>
      <c r="I2" s="55"/>
    </row>
    <row r="3" spans="1:10" ht="15.75" thickBot="1">
      <c r="A3" s="213"/>
      <c r="B3" s="298" t="s">
        <v>3</v>
      </c>
      <c r="C3" s="299"/>
      <c r="D3" s="299"/>
      <c r="E3" s="299"/>
      <c r="F3" s="300"/>
      <c r="G3" s="301" t="s">
        <v>59</v>
      </c>
      <c r="H3" s="302"/>
      <c r="I3" s="303"/>
    </row>
    <row r="4" spans="1:10" ht="15.75" thickBot="1">
      <c r="A4" s="210"/>
      <c r="B4" s="222">
        <v>2010</v>
      </c>
      <c r="C4" s="223">
        <v>2011</v>
      </c>
      <c r="D4" s="223">
        <v>2012</v>
      </c>
      <c r="E4" s="223">
        <v>2013</v>
      </c>
      <c r="F4" s="224">
        <v>2014</v>
      </c>
      <c r="G4" s="211">
        <v>2015</v>
      </c>
      <c r="H4" s="211">
        <v>2019</v>
      </c>
      <c r="I4" s="212">
        <v>2024</v>
      </c>
    </row>
    <row r="5" spans="1:10">
      <c r="A5" s="57" t="s">
        <v>28</v>
      </c>
      <c r="B5" s="214">
        <v>87.649999999999991</v>
      </c>
      <c r="C5" s="58">
        <v>86.77</v>
      </c>
      <c r="D5" s="58">
        <v>85.68</v>
      </c>
      <c r="E5" s="58">
        <v>86.1</v>
      </c>
      <c r="F5" s="215">
        <v>86.79</v>
      </c>
      <c r="G5" s="238">
        <v>85.63</v>
      </c>
      <c r="H5" s="226">
        <v>85.38</v>
      </c>
      <c r="I5" s="227">
        <v>85.3</v>
      </c>
    </row>
    <row r="6" spans="1:10">
      <c r="A6" s="60" t="s">
        <v>29</v>
      </c>
      <c r="B6" s="214">
        <v>55.989999999999995</v>
      </c>
      <c r="C6" s="58">
        <v>55.289999999999992</v>
      </c>
      <c r="D6" s="58">
        <v>54.59</v>
      </c>
      <c r="E6" s="58">
        <v>56.25</v>
      </c>
      <c r="F6" s="215">
        <v>56.389999999999993</v>
      </c>
      <c r="G6" s="239">
        <v>56.53</v>
      </c>
      <c r="H6" s="59">
        <v>56.589999999999996</v>
      </c>
      <c r="I6" s="228">
        <v>56.989999999999995</v>
      </c>
      <c r="J6" s="191"/>
    </row>
    <row r="7" spans="1:10">
      <c r="A7" s="194" t="s">
        <v>94</v>
      </c>
      <c r="B7" s="216">
        <v>9.83</v>
      </c>
      <c r="C7" s="62">
        <v>9.85</v>
      </c>
      <c r="D7" s="62">
        <v>9.83</v>
      </c>
      <c r="E7" s="62">
        <v>9.4600000000000009</v>
      </c>
      <c r="F7" s="217">
        <v>8.85</v>
      </c>
      <c r="G7" s="240">
        <v>8.81</v>
      </c>
      <c r="H7" s="63">
        <v>8.7800000000000011</v>
      </c>
      <c r="I7" s="229">
        <v>8.7800000000000011</v>
      </c>
    </row>
    <row r="8" spans="1:10">
      <c r="A8" s="194" t="s">
        <v>95</v>
      </c>
      <c r="B8" s="216">
        <v>5.42</v>
      </c>
      <c r="C8" s="62">
        <v>5.64</v>
      </c>
      <c r="D8" s="62">
        <v>5.53</v>
      </c>
      <c r="E8" s="62">
        <v>5.8500000000000005</v>
      </c>
      <c r="F8" s="217">
        <v>5.75</v>
      </c>
      <c r="G8" s="240">
        <v>5.67</v>
      </c>
      <c r="H8" s="63">
        <v>5.63</v>
      </c>
      <c r="I8" s="229">
        <v>5.62</v>
      </c>
    </row>
    <row r="9" spans="1:10">
      <c r="A9" s="194" t="s">
        <v>96</v>
      </c>
      <c r="B9" s="216">
        <v>17.86</v>
      </c>
      <c r="C9" s="62">
        <v>17.380000000000003</v>
      </c>
      <c r="D9" s="62">
        <v>16.93</v>
      </c>
      <c r="E9" s="62">
        <v>17.21</v>
      </c>
      <c r="F9" s="217">
        <v>17.580000000000002</v>
      </c>
      <c r="G9" s="240">
        <v>17.66</v>
      </c>
      <c r="H9" s="63">
        <v>17.39</v>
      </c>
      <c r="I9" s="229">
        <v>17.39</v>
      </c>
    </row>
    <row r="10" spans="1:10">
      <c r="A10" s="194" t="s">
        <v>97</v>
      </c>
      <c r="B10" s="216">
        <v>11.709999999999999</v>
      </c>
      <c r="C10" s="62">
        <v>11.68</v>
      </c>
      <c r="D10" s="62">
        <v>11.31</v>
      </c>
      <c r="E10" s="62">
        <v>12.29</v>
      </c>
      <c r="F10" s="217">
        <v>13.07</v>
      </c>
      <c r="G10" s="240">
        <v>13.420000000000002</v>
      </c>
      <c r="H10" s="63">
        <v>13.79</v>
      </c>
      <c r="I10" s="229">
        <v>14.2</v>
      </c>
    </row>
    <row r="11" spans="1:10">
      <c r="A11" s="194" t="s">
        <v>98</v>
      </c>
      <c r="B11" s="216">
        <v>11.17</v>
      </c>
      <c r="C11" s="62">
        <v>10.73</v>
      </c>
      <c r="D11" s="62">
        <v>11</v>
      </c>
      <c r="E11" s="62">
        <v>11.42</v>
      </c>
      <c r="F11" s="217">
        <v>11.15</v>
      </c>
      <c r="G11" s="240">
        <v>10.96</v>
      </c>
      <c r="H11" s="63">
        <v>11</v>
      </c>
      <c r="I11" s="229">
        <v>11</v>
      </c>
    </row>
    <row r="12" spans="1:10">
      <c r="A12" s="65" t="s">
        <v>9</v>
      </c>
      <c r="B12" s="214">
        <v>10.7</v>
      </c>
      <c r="C12" s="58">
        <v>10.7</v>
      </c>
      <c r="D12" s="58">
        <v>10.61</v>
      </c>
      <c r="E12" s="58">
        <v>10.18</v>
      </c>
      <c r="F12" s="215">
        <v>10.11</v>
      </c>
      <c r="G12" s="239">
        <v>9.879999999999999</v>
      </c>
      <c r="H12" s="59">
        <v>9.85</v>
      </c>
      <c r="I12" s="228">
        <v>9.81</v>
      </c>
    </row>
    <row r="13" spans="1:10">
      <c r="A13" s="65" t="s">
        <v>32</v>
      </c>
      <c r="B13" s="214">
        <v>7.7299999999999995</v>
      </c>
      <c r="C13" s="58">
        <v>7.580000000000001</v>
      </c>
      <c r="D13" s="58">
        <v>7.4499999999999993</v>
      </c>
      <c r="E13" s="58">
        <v>7.0900000000000007</v>
      </c>
      <c r="F13" s="215">
        <v>7.22</v>
      </c>
      <c r="G13" s="239">
        <v>6.54</v>
      </c>
      <c r="H13" s="59">
        <v>6.35</v>
      </c>
      <c r="I13" s="228">
        <v>6.12</v>
      </c>
    </row>
    <row r="14" spans="1:10">
      <c r="A14" s="65" t="s">
        <v>33</v>
      </c>
      <c r="B14" s="214">
        <v>13.239999999999998</v>
      </c>
      <c r="C14" s="58">
        <v>13.200000000000001</v>
      </c>
      <c r="D14" s="58">
        <v>13.03</v>
      </c>
      <c r="E14" s="58">
        <v>12.58</v>
      </c>
      <c r="F14" s="215">
        <v>13.07</v>
      </c>
      <c r="G14" s="239">
        <v>12.68</v>
      </c>
      <c r="H14" s="59">
        <v>12.58</v>
      </c>
      <c r="I14" s="228">
        <v>12.389999999999999</v>
      </c>
    </row>
    <row r="15" spans="1:10" ht="15.75" thickBot="1">
      <c r="A15" s="65" t="s">
        <v>34</v>
      </c>
      <c r="B15" s="214">
        <v>12.3</v>
      </c>
      <c r="C15" s="58">
        <v>12.3</v>
      </c>
      <c r="D15" s="58">
        <v>12.5</v>
      </c>
      <c r="E15" s="66">
        <v>12.2</v>
      </c>
      <c r="F15" s="218">
        <v>11.7</v>
      </c>
      <c r="G15" s="241" t="s">
        <v>108</v>
      </c>
      <c r="H15" s="231" t="s">
        <v>108</v>
      </c>
      <c r="I15" s="232" t="s">
        <v>108</v>
      </c>
    </row>
    <row r="16" spans="1:10">
      <c r="A16" s="233" t="s">
        <v>35</v>
      </c>
      <c r="B16" s="225">
        <v>71.55</v>
      </c>
      <c r="C16" s="225">
        <v>70.77</v>
      </c>
      <c r="D16" s="225">
        <v>69.25</v>
      </c>
      <c r="E16" s="225">
        <v>67.739999999999995</v>
      </c>
      <c r="F16" s="225">
        <v>69.95</v>
      </c>
      <c r="G16" s="238">
        <v>71.78</v>
      </c>
      <c r="H16" s="226">
        <v>71.7</v>
      </c>
      <c r="I16" s="227">
        <v>71.73</v>
      </c>
    </row>
    <row r="17" spans="1:9">
      <c r="A17" s="234" t="s">
        <v>36</v>
      </c>
      <c r="B17" s="58">
        <v>18.759999999999998</v>
      </c>
      <c r="C17" s="58">
        <v>18.829999999999998</v>
      </c>
      <c r="D17" s="58">
        <v>18.690000000000001</v>
      </c>
      <c r="E17" s="58">
        <v>20</v>
      </c>
      <c r="F17" s="58">
        <v>20.59</v>
      </c>
      <c r="G17" s="239">
        <v>20.990000000000002</v>
      </c>
      <c r="H17" s="59">
        <v>21.36</v>
      </c>
      <c r="I17" s="228">
        <v>21.86</v>
      </c>
    </row>
    <row r="18" spans="1:9">
      <c r="A18" s="235" t="s">
        <v>94</v>
      </c>
      <c r="B18" s="62">
        <v>2.8000000000000003</v>
      </c>
      <c r="C18" s="62">
        <v>2.8000000000000003</v>
      </c>
      <c r="D18" s="62">
        <v>2.67</v>
      </c>
      <c r="E18" s="62">
        <v>2.63</v>
      </c>
      <c r="F18" s="62">
        <v>2.92</v>
      </c>
      <c r="G18" s="240">
        <v>2.91</v>
      </c>
      <c r="H18" s="63">
        <v>2.91</v>
      </c>
      <c r="I18" s="229">
        <v>2.91</v>
      </c>
    </row>
    <row r="19" spans="1:9">
      <c r="A19" s="235" t="s">
        <v>95</v>
      </c>
      <c r="B19" s="62">
        <v>3.16</v>
      </c>
      <c r="C19" s="62">
        <v>3.2099999999999995</v>
      </c>
      <c r="D19" s="62">
        <v>2.98</v>
      </c>
      <c r="E19" s="62">
        <v>3.04</v>
      </c>
      <c r="F19" s="62">
        <v>3.35</v>
      </c>
      <c r="G19" s="240">
        <v>3.46</v>
      </c>
      <c r="H19" s="63">
        <v>3.54</v>
      </c>
      <c r="I19" s="229">
        <v>3.64</v>
      </c>
    </row>
    <row r="20" spans="1:9">
      <c r="A20" s="235" t="s">
        <v>96</v>
      </c>
      <c r="B20" s="62">
        <v>7.6899999999999995</v>
      </c>
      <c r="C20" s="62">
        <v>7.4899999999999993</v>
      </c>
      <c r="D20" s="62">
        <v>7.3999999999999995</v>
      </c>
      <c r="E20" s="62">
        <v>7.76</v>
      </c>
      <c r="F20" s="62">
        <v>7.59</v>
      </c>
      <c r="G20" s="240">
        <v>7.62</v>
      </c>
      <c r="H20" s="63">
        <v>7.62</v>
      </c>
      <c r="I20" s="229">
        <v>7.62</v>
      </c>
    </row>
    <row r="21" spans="1:9">
      <c r="A21" s="235" t="s">
        <v>97</v>
      </c>
      <c r="B21" s="62">
        <v>4.2</v>
      </c>
      <c r="C21" s="62">
        <v>4.42</v>
      </c>
      <c r="D21" s="62">
        <v>4.49</v>
      </c>
      <c r="E21" s="62">
        <v>5.3199999999999994</v>
      </c>
      <c r="F21" s="62">
        <v>5.55</v>
      </c>
      <c r="G21" s="240">
        <v>5.81</v>
      </c>
      <c r="H21" s="63">
        <v>6.11</v>
      </c>
      <c r="I21" s="229">
        <v>6.5100000000000007</v>
      </c>
    </row>
    <row r="22" spans="1:9">
      <c r="A22" s="235" t="s">
        <v>98</v>
      </c>
      <c r="B22" s="62">
        <v>0.89999999999999991</v>
      </c>
      <c r="C22" s="62">
        <v>0.91</v>
      </c>
      <c r="D22" s="62">
        <v>1.1400000000000001</v>
      </c>
      <c r="E22" s="62">
        <v>1.25</v>
      </c>
      <c r="F22" s="62">
        <v>1.18</v>
      </c>
      <c r="G22" s="240">
        <v>1.18</v>
      </c>
      <c r="H22" s="63">
        <v>1.18</v>
      </c>
      <c r="I22" s="229">
        <v>1.17</v>
      </c>
    </row>
    <row r="23" spans="1:9">
      <c r="A23" s="236" t="s">
        <v>9</v>
      </c>
      <c r="B23" s="58">
        <v>9.86</v>
      </c>
      <c r="C23" s="58">
        <v>9.64</v>
      </c>
      <c r="D23" s="58">
        <v>9.65</v>
      </c>
      <c r="E23" s="58">
        <v>11.06</v>
      </c>
      <c r="F23" s="58">
        <v>11.35</v>
      </c>
      <c r="G23" s="239">
        <v>11.790000000000001</v>
      </c>
      <c r="H23" s="59">
        <v>11.98</v>
      </c>
      <c r="I23" s="228">
        <v>12.21</v>
      </c>
    </row>
    <row r="24" spans="1:9">
      <c r="A24" s="236" t="s">
        <v>32</v>
      </c>
      <c r="B24" s="58">
        <v>41.46</v>
      </c>
      <c r="C24" s="58">
        <v>40.75</v>
      </c>
      <c r="D24" s="58">
        <v>39.25</v>
      </c>
      <c r="E24" s="58">
        <v>34.949999999999996</v>
      </c>
      <c r="F24" s="58">
        <v>36.22</v>
      </c>
      <c r="G24" s="239">
        <v>37.07</v>
      </c>
      <c r="H24" s="59">
        <v>36.409999999999997</v>
      </c>
      <c r="I24" s="228">
        <v>35.72</v>
      </c>
    </row>
    <row r="25" spans="1:9">
      <c r="A25" s="236" t="s">
        <v>33</v>
      </c>
      <c r="B25" s="58">
        <v>1.47</v>
      </c>
      <c r="C25" s="58">
        <v>1.55</v>
      </c>
      <c r="D25" s="58">
        <v>1.66</v>
      </c>
      <c r="E25" s="58">
        <v>1.73</v>
      </c>
      <c r="F25" s="58">
        <v>1.79</v>
      </c>
      <c r="G25" s="239">
        <v>1.94</v>
      </c>
      <c r="H25" s="59">
        <v>1.94</v>
      </c>
      <c r="I25" s="228">
        <v>1.94</v>
      </c>
    </row>
    <row r="26" spans="1:9" ht="15.75" thickBot="1">
      <c r="A26" s="237" t="s">
        <v>37</v>
      </c>
      <c r="B26" s="220">
        <v>5.0999999999999996</v>
      </c>
      <c r="C26" s="220">
        <v>5.2</v>
      </c>
      <c r="D26" s="220">
        <v>5.6</v>
      </c>
      <c r="E26" s="230">
        <v>5.4</v>
      </c>
      <c r="F26" s="230">
        <v>5.0999999999999996</v>
      </c>
      <c r="G26" s="241" t="s">
        <v>108</v>
      </c>
      <c r="H26" s="231" t="s">
        <v>108</v>
      </c>
      <c r="I26" s="232" t="s">
        <v>108</v>
      </c>
    </row>
    <row r="27" spans="1:9">
      <c r="A27" s="233" t="s">
        <v>38</v>
      </c>
      <c r="B27" s="242">
        <v>82.45</v>
      </c>
      <c r="C27" s="225">
        <v>81.77</v>
      </c>
      <c r="D27" s="225">
        <v>80.77</v>
      </c>
      <c r="E27" s="225">
        <v>80.789999999999992</v>
      </c>
      <c r="F27" s="243">
        <v>81.789999999999992</v>
      </c>
      <c r="G27" s="238">
        <v>81.72</v>
      </c>
      <c r="H27" s="226">
        <v>81.55</v>
      </c>
      <c r="I27" s="227">
        <v>81.510000000000005</v>
      </c>
    </row>
    <row r="28" spans="1:9">
      <c r="A28" s="234" t="s">
        <v>36</v>
      </c>
      <c r="B28" s="214">
        <v>43.97</v>
      </c>
      <c r="C28" s="58">
        <v>43.89</v>
      </c>
      <c r="D28" s="58">
        <v>43.87</v>
      </c>
      <c r="E28" s="58">
        <v>45.76</v>
      </c>
      <c r="F28" s="215">
        <v>45.75</v>
      </c>
      <c r="G28" s="239">
        <v>46.5</v>
      </c>
      <c r="H28" s="59">
        <v>46.7</v>
      </c>
      <c r="I28" s="228">
        <v>47.18</v>
      </c>
    </row>
    <row r="29" spans="1:9">
      <c r="A29" s="235" t="s">
        <v>94</v>
      </c>
      <c r="B29" s="216">
        <v>7.5600000000000005</v>
      </c>
      <c r="C29" s="62">
        <v>7.6499999999999995</v>
      </c>
      <c r="D29" s="62">
        <v>7.6899999999999995</v>
      </c>
      <c r="E29" s="62">
        <v>7.4899999999999993</v>
      </c>
      <c r="F29" s="217">
        <v>7.08</v>
      </c>
      <c r="G29" s="240">
        <v>7.1400000000000006</v>
      </c>
      <c r="H29" s="63">
        <v>7.1400000000000006</v>
      </c>
      <c r="I29" s="229">
        <v>7.1400000000000006</v>
      </c>
    </row>
    <row r="30" spans="1:9">
      <c r="A30" s="235" t="s">
        <v>95</v>
      </c>
      <c r="B30" s="216">
        <v>4.6899999999999995</v>
      </c>
      <c r="C30" s="62">
        <v>4.88</v>
      </c>
      <c r="D30" s="62">
        <v>4.7699999999999996</v>
      </c>
      <c r="E30" s="62">
        <v>5.04</v>
      </c>
      <c r="F30" s="217">
        <v>5.04</v>
      </c>
      <c r="G30" s="240">
        <v>5.0500000000000007</v>
      </c>
      <c r="H30" s="63">
        <v>5.0500000000000007</v>
      </c>
      <c r="I30" s="229">
        <v>5.0599999999999996</v>
      </c>
    </row>
    <row r="31" spans="1:9">
      <c r="A31" s="235" t="s">
        <v>96</v>
      </c>
      <c r="B31" s="216">
        <v>14.580000000000002</v>
      </c>
      <c r="C31" s="62">
        <v>14.29</v>
      </c>
      <c r="D31" s="62">
        <v>14.09</v>
      </c>
      <c r="E31" s="62">
        <v>14.48</v>
      </c>
      <c r="F31" s="217">
        <v>14.610000000000001</v>
      </c>
      <c r="G31" s="240">
        <v>14.82</v>
      </c>
      <c r="H31" s="63">
        <v>14.66</v>
      </c>
      <c r="I31" s="229">
        <v>14.66</v>
      </c>
    </row>
    <row r="32" spans="1:9">
      <c r="A32" s="235" t="s">
        <v>97</v>
      </c>
      <c r="B32" s="216">
        <v>9.2899999999999991</v>
      </c>
      <c r="C32" s="62">
        <v>9.41</v>
      </c>
      <c r="D32" s="62">
        <v>9.2799999999999994</v>
      </c>
      <c r="E32" s="62">
        <v>10.27</v>
      </c>
      <c r="F32" s="217">
        <v>10.84</v>
      </c>
      <c r="G32" s="240">
        <v>11.27</v>
      </c>
      <c r="H32" s="63">
        <v>11.64</v>
      </c>
      <c r="I32" s="229">
        <v>12.049999999999999</v>
      </c>
    </row>
    <row r="33" spans="1:9">
      <c r="A33" s="235" t="s">
        <v>98</v>
      </c>
      <c r="B33" s="216">
        <v>7.85</v>
      </c>
      <c r="C33" s="62">
        <v>7.66</v>
      </c>
      <c r="D33" s="62">
        <v>8.0500000000000007</v>
      </c>
      <c r="E33" s="62">
        <v>8.48</v>
      </c>
      <c r="F33" s="217">
        <v>8.19</v>
      </c>
      <c r="G33" s="240">
        <v>8.2000000000000011</v>
      </c>
      <c r="H33" s="63">
        <v>8.25</v>
      </c>
      <c r="I33" s="229">
        <v>8.2600000000000016</v>
      </c>
    </row>
    <row r="34" spans="1:9">
      <c r="A34" s="236" t="s">
        <v>9</v>
      </c>
      <c r="B34" s="214">
        <v>10.43</v>
      </c>
      <c r="C34" s="58">
        <v>10.37</v>
      </c>
      <c r="D34" s="58">
        <v>10.32</v>
      </c>
      <c r="E34" s="58">
        <v>10.440000000000001</v>
      </c>
      <c r="F34" s="215">
        <v>10.48</v>
      </c>
      <c r="G34" s="239">
        <v>10.42</v>
      </c>
      <c r="H34" s="59">
        <v>10.44</v>
      </c>
      <c r="I34" s="228">
        <v>10.48</v>
      </c>
    </row>
    <row r="35" spans="1:9">
      <c r="A35" s="236" t="s">
        <v>32</v>
      </c>
      <c r="B35" s="214">
        <v>18.62</v>
      </c>
      <c r="C35" s="58">
        <v>17.95</v>
      </c>
      <c r="D35" s="58">
        <v>16.950000000000003</v>
      </c>
      <c r="E35" s="58">
        <v>15.15</v>
      </c>
      <c r="F35" s="215">
        <v>15.83</v>
      </c>
      <c r="G35" s="239">
        <v>15.17</v>
      </c>
      <c r="H35" s="59">
        <v>14.760000000000002</v>
      </c>
      <c r="I35" s="228">
        <v>14.39</v>
      </c>
    </row>
    <row r="36" spans="1:9">
      <c r="A36" s="236" t="s">
        <v>33</v>
      </c>
      <c r="B36" s="214">
        <v>9.44</v>
      </c>
      <c r="C36" s="58">
        <v>9.56</v>
      </c>
      <c r="D36" s="58">
        <v>9.629999999999999</v>
      </c>
      <c r="E36" s="58">
        <v>9.44</v>
      </c>
      <c r="F36" s="215">
        <v>9.7199999999999989</v>
      </c>
      <c r="G36" s="239">
        <v>9.65</v>
      </c>
      <c r="H36" s="59">
        <v>9.6100000000000012</v>
      </c>
      <c r="I36" s="228">
        <v>9.4700000000000006</v>
      </c>
    </row>
    <row r="37" spans="1:9" ht="15.75" thickBot="1">
      <c r="A37" s="237" t="s">
        <v>37</v>
      </c>
      <c r="B37" s="244">
        <v>10</v>
      </c>
      <c r="C37" s="220">
        <v>10.1</v>
      </c>
      <c r="D37" s="220">
        <v>10.4</v>
      </c>
      <c r="E37" s="220">
        <v>10.3</v>
      </c>
      <c r="F37" s="221">
        <v>9.6999999999999993</v>
      </c>
      <c r="G37" s="241" t="s">
        <v>108</v>
      </c>
      <c r="H37" s="231" t="s">
        <v>108</v>
      </c>
      <c r="I37" s="232" t="s">
        <v>108</v>
      </c>
    </row>
    <row r="38" spans="1:9">
      <c r="A38" s="233" t="s">
        <v>39</v>
      </c>
      <c r="B38" s="242">
        <v>25.1</v>
      </c>
      <c r="C38" s="225">
        <v>26.919999999999998</v>
      </c>
      <c r="D38" s="225">
        <v>26.88</v>
      </c>
      <c r="E38" s="225">
        <v>31</v>
      </c>
      <c r="F38" s="243">
        <v>28.27</v>
      </c>
      <c r="G38" s="238">
        <v>29.48</v>
      </c>
      <c r="H38" s="226">
        <v>30.130000000000003</v>
      </c>
      <c r="I38" s="227">
        <v>31</v>
      </c>
    </row>
    <row r="39" spans="1:9">
      <c r="A39" s="234" t="s">
        <v>36</v>
      </c>
      <c r="B39" s="214">
        <v>6.97</v>
      </c>
      <c r="C39" s="58">
        <v>8.25</v>
      </c>
      <c r="D39" s="58">
        <v>8.02</v>
      </c>
      <c r="E39" s="58">
        <v>7.89</v>
      </c>
      <c r="F39" s="215">
        <v>7.88</v>
      </c>
      <c r="G39" s="239">
        <v>7.55</v>
      </c>
      <c r="H39" s="59">
        <v>7.46</v>
      </c>
      <c r="I39" s="228">
        <v>7.23</v>
      </c>
    </row>
    <row r="40" spans="1:9">
      <c r="A40" s="235" t="s">
        <v>94</v>
      </c>
      <c r="B40" s="216">
        <v>1.06</v>
      </c>
      <c r="C40" s="62">
        <v>1.25</v>
      </c>
      <c r="D40" s="62">
        <v>1.0999999999999999</v>
      </c>
      <c r="E40" s="62">
        <v>1.1100000000000001</v>
      </c>
      <c r="F40" s="217">
        <v>0.9900000000000001</v>
      </c>
      <c r="G40" s="240">
        <v>0.98</v>
      </c>
      <c r="H40" s="63">
        <v>0.95</v>
      </c>
      <c r="I40" s="229">
        <v>0.91</v>
      </c>
    </row>
    <row r="41" spans="1:9">
      <c r="A41" s="235" t="s">
        <v>95</v>
      </c>
      <c r="B41" s="216">
        <v>1.63</v>
      </c>
      <c r="C41" s="62">
        <v>2.17</v>
      </c>
      <c r="D41" s="62">
        <v>1.8599999999999999</v>
      </c>
      <c r="E41" s="62">
        <v>1.68</v>
      </c>
      <c r="F41" s="217">
        <v>1.6099999999999999</v>
      </c>
      <c r="G41" s="240">
        <v>1.48</v>
      </c>
      <c r="H41" s="63">
        <v>1.4200000000000002</v>
      </c>
      <c r="I41" s="229">
        <v>1.23</v>
      </c>
    </row>
    <row r="42" spans="1:9">
      <c r="A42" s="235" t="s">
        <v>96</v>
      </c>
      <c r="B42" s="216">
        <v>3.1300000000000003</v>
      </c>
      <c r="C42" s="62">
        <v>3.45</v>
      </c>
      <c r="D42" s="62">
        <v>3.58</v>
      </c>
      <c r="E42" s="62">
        <v>3.65</v>
      </c>
      <c r="F42" s="217">
        <v>3.7600000000000002</v>
      </c>
      <c r="G42" s="240">
        <v>3.71</v>
      </c>
      <c r="H42" s="63">
        <v>3.71</v>
      </c>
      <c r="I42" s="229">
        <v>3.71</v>
      </c>
    </row>
    <row r="43" spans="1:9">
      <c r="A43" s="235" t="s">
        <v>97</v>
      </c>
      <c r="B43" s="216">
        <v>1.0900000000000001</v>
      </c>
      <c r="C43" s="62">
        <v>1.31</v>
      </c>
      <c r="D43" s="62">
        <v>1.37</v>
      </c>
      <c r="E43" s="62">
        <v>1.3599999999999999</v>
      </c>
      <c r="F43" s="217">
        <v>1.3299999999999998</v>
      </c>
      <c r="G43" s="240">
        <v>1.28</v>
      </c>
      <c r="H43" s="63">
        <v>1.28</v>
      </c>
      <c r="I43" s="229">
        <v>1.28</v>
      </c>
    </row>
    <row r="44" spans="1:9">
      <c r="A44" s="235" t="s">
        <v>98</v>
      </c>
      <c r="B44" s="216">
        <v>0.06</v>
      </c>
      <c r="C44" s="62">
        <v>6.9999999999999993E-2</v>
      </c>
      <c r="D44" s="62">
        <v>0.11</v>
      </c>
      <c r="E44" s="62">
        <v>0.09</v>
      </c>
      <c r="F44" s="217">
        <v>0.2</v>
      </c>
      <c r="G44" s="240">
        <v>0.1</v>
      </c>
      <c r="H44" s="63">
        <v>0.1</v>
      </c>
      <c r="I44" s="229">
        <v>0.1</v>
      </c>
    </row>
    <row r="45" spans="1:9">
      <c r="A45" s="236" t="s">
        <v>9</v>
      </c>
      <c r="B45" s="214">
        <v>0.77</v>
      </c>
      <c r="C45" s="58">
        <v>0.88</v>
      </c>
      <c r="D45" s="58">
        <v>0.77999999999999992</v>
      </c>
      <c r="E45" s="58">
        <v>0.77</v>
      </c>
      <c r="F45" s="215">
        <v>0.57000000000000006</v>
      </c>
      <c r="G45" s="239">
        <v>0.54999999999999993</v>
      </c>
      <c r="H45" s="59">
        <v>0.51</v>
      </c>
      <c r="I45" s="228">
        <v>0.44999999999999996</v>
      </c>
    </row>
    <row r="46" spans="1:9">
      <c r="A46" s="236" t="s">
        <v>32</v>
      </c>
      <c r="B46" s="214">
        <v>17.349999999999998</v>
      </c>
      <c r="C46" s="58">
        <v>17.8</v>
      </c>
      <c r="D46" s="58">
        <v>18.09</v>
      </c>
      <c r="E46" s="58">
        <v>22.34</v>
      </c>
      <c r="F46" s="215">
        <v>19.82</v>
      </c>
      <c r="G46" s="239">
        <v>21.37</v>
      </c>
      <c r="H46" s="59">
        <v>22.17</v>
      </c>
      <c r="I46" s="228">
        <v>23.32</v>
      </c>
    </row>
    <row r="47" spans="1:9">
      <c r="A47" s="236" t="s">
        <v>33</v>
      </c>
      <c r="B47" s="214">
        <v>0</v>
      </c>
      <c r="C47" s="58">
        <v>0</v>
      </c>
      <c r="D47" s="58">
        <v>0</v>
      </c>
      <c r="E47" s="58">
        <v>0</v>
      </c>
      <c r="F47" s="215">
        <v>0</v>
      </c>
      <c r="G47" s="239">
        <v>0</v>
      </c>
      <c r="H47" s="59">
        <v>0</v>
      </c>
      <c r="I47" s="228">
        <v>0</v>
      </c>
    </row>
    <row r="48" spans="1:9" ht="15.75" thickBot="1">
      <c r="A48" s="237" t="s">
        <v>37</v>
      </c>
      <c r="B48" s="219">
        <v>0.6</v>
      </c>
      <c r="C48" s="220">
        <v>0.6</v>
      </c>
      <c r="D48" s="220">
        <v>0.6</v>
      </c>
      <c r="E48" s="220">
        <v>0.6</v>
      </c>
      <c r="F48" s="221">
        <v>0.5</v>
      </c>
      <c r="G48" s="241" t="s">
        <v>108</v>
      </c>
      <c r="H48" s="231" t="s">
        <v>108</v>
      </c>
      <c r="I48" s="232" t="s">
        <v>108</v>
      </c>
    </row>
    <row r="49" spans="1:9">
      <c r="A49" s="57" t="s">
        <v>40</v>
      </c>
      <c r="B49" s="214">
        <v>69.66</v>
      </c>
      <c r="C49" s="58">
        <v>66.739999999999995</v>
      </c>
      <c r="D49" s="58">
        <v>63.9</v>
      </c>
      <c r="E49" s="58">
        <v>67.33</v>
      </c>
      <c r="F49" s="215">
        <v>65.47</v>
      </c>
      <c r="G49" s="245">
        <v>66.820000000000007</v>
      </c>
      <c r="H49" s="246">
        <v>67.259999999999991</v>
      </c>
      <c r="I49" s="227">
        <v>67.55</v>
      </c>
    </row>
    <row r="50" spans="1:9">
      <c r="A50" s="60" t="s">
        <v>36</v>
      </c>
      <c r="B50" s="214">
        <v>35.72</v>
      </c>
      <c r="C50" s="58">
        <v>34.119999999999997</v>
      </c>
      <c r="D50" s="58">
        <v>32.65</v>
      </c>
      <c r="E50" s="58">
        <v>35.520000000000003</v>
      </c>
      <c r="F50" s="215">
        <v>34.21</v>
      </c>
      <c r="G50" s="239">
        <v>35.39</v>
      </c>
      <c r="H50" s="59">
        <v>35.83</v>
      </c>
      <c r="I50" s="228">
        <v>36.14</v>
      </c>
    </row>
    <row r="51" spans="1:9">
      <c r="A51" s="194" t="s">
        <v>94</v>
      </c>
      <c r="B51" s="216">
        <v>6.11</v>
      </c>
      <c r="C51" s="62">
        <v>5.8999999999999995</v>
      </c>
      <c r="D51" s="62">
        <v>5.63</v>
      </c>
      <c r="E51" s="62">
        <v>5.76</v>
      </c>
      <c r="F51" s="217">
        <v>5.2299999999999995</v>
      </c>
      <c r="G51" s="240">
        <v>5.3900000000000006</v>
      </c>
      <c r="H51" s="63">
        <v>5.42</v>
      </c>
      <c r="I51" s="229">
        <v>5.42</v>
      </c>
    </row>
    <row r="52" spans="1:9">
      <c r="A52" s="194" t="s">
        <v>95</v>
      </c>
      <c r="B52" s="216">
        <v>4.01</v>
      </c>
      <c r="C52" s="62">
        <v>4.1399999999999997</v>
      </c>
      <c r="D52" s="62">
        <v>3.8600000000000003</v>
      </c>
      <c r="E52" s="62">
        <v>4.1300000000000008</v>
      </c>
      <c r="F52" s="217">
        <v>3.9899999999999998</v>
      </c>
      <c r="G52" s="240">
        <v>4.03</v>
      </c>
      <c r="H52" s="63">
        <v>4.04</v>
      </c>
      <c r="I52" s="229">
        <v>4</v>
      </c>
    </row>
    <row r="53" spans="1:9">
      <c r="A53" s="194" t="s">
        <v>96</v>
      </c>
      <c r="B53" s="216">
        <v>12.02</v>
      </c>
      <c r="C53" s="62">
        <v>11.32</v>
      </c>
      <c r="D53" s="62">
        <v>10.8</v>
      </c>
      <c r="E53" s="62">
        <v>11.55</v>
      </c>
      <c r="F53" s="217">
        <v>11.3</v>
      </c>
      <c r="G53" s="240">
        <v>11.66</v>
      </c>
      <c r="H53" s="63">
        <v>11.62</v>
      </c>
      <c r="I53" s="229">
        <v>11.64</v>
      </c>
    </row>
    <row r="54" spans="1:9">
      <c r="A54" s="194" t="s">
        <v>97</v>
      </c>
      <c r="B54" s="216">
        <v>7.46</v>
      </c>
      <c r="C54" s="62">
        <v>7.19</v>
      </c>
      <c r="D54" s="62">
        <v>6.8000000000000007</v>
      </c>
      <c r="E54" s="62">
        <v>7.86</v>
      </c>
      <c r="F54" s="217">
        <v>7.9399999999999995</v>
      </c>
      <c r="G54" s="240">
        <v>8.42</v>
      </c>
      <c r="H54" s="63">
        <v>8.76</v>
      </c>
      <c r="I54" s="229">
        <v>9.07</v>
      </c>
    </row>
    <row r="55" spans="1:9">
      <c r="A55" s="194" t="s">
        <v>98</v>
      </c>
      <c r="B55" s="216">
        <v>6.12</v>
      </c>
      <c r="C55" s="62">
        <v>5.58</v>
      </c>
      <c r="D55" s="62">
        <v>5.56</v>
      </c>
      <c r="E55" s="62">
        <v>6.21</v>
      </c>
      <c r="F55" s="217">
        <v>5.75</v>
      </c>
      <c r="G55" s="240">
        <v>5.89</v>
      </c>
      <c r="H55" s="63">
        <v>5.99</v>
      </c>
      <c r="I55" s="229">
        <v>6</v>
      </c>
    </row>
    <row r="56" spans="1:9">
      <c r="A56" s="65" t="s">
        <v>9</v>
      </c>
      <c r="B56" s="214">
        <v>8.27</v>
      </c>
      <c r="C56" s="58">
        <v>7.7700000000000005</v>
      </c>
      <c r="D56" s="58">
        <v>7.33</v>
      </c>
      <c r="E56" s="58">
        <v>7.82</v>
      </c>
      <c r="F56" s="215">
        <v>7.46</v>
      </c>
      <c r="G56" s="239">
        <v>7.61</v>
      </c>
      <c r="H56" s="59">
        <v>7.68</v>
      </c>
      <c r="I56" s="228">
        <v>7.71</v>
      </c>
    </row>
    <row r="57" spans="1:9">
      <c r="A57" s="65" t="s">
        <v>32</v>
      </c>
      <c r="B57" s="214">
        <v>18.34</v>
      </c>
      <c r="C57" s="58">
        <v>17.91</v>
      </c>
      <c r="D57" s="58">
        <v>17.299999999999997</v>
      </c>
      <c r="E57" s="58">
        <v>17.09</v>
      </c>
      <c r="F57" s="215">
        <v>17.05</v>
      </c>
      <c r="G57" s="239">
        <v>16.939999999999998</v>
      </c>
      <c r="H57" s="59">
        <v>16.82</v>
      </c>
      <c r="I57" s="228">
        <v>16.86</v>
      </c>
    </row>
    <row r="58" spans="1:9">
      <c r="A58" s="65" t="s">
        <v>33</v>
      </c>
      <c r="B58" s="214">
        <v>7.33</v>
      </c>
      <c r="C58" s="58">
        <v>6.94</v>
      </c>
      <c r="D58" s="58">
        <v>6.6199999999999992</v>
      </c>
      <c r="E58" s="58">
        <v>6.8900000000000006</v>
      </c>
      <c r="F58" s="215">
        <v>6.76</v>
      </c>
      <c r="G58" s="239">
        <v>6.9500000000000011</v>
      </c>
      <c r="H58" s="59">
        <v>7.04</v>
      </c>
      <c r="I58" s="228">
        <v>7.04</v>
      </c>
    </row>
    <row r="59" spans="1:9" ht="15.75" thickBot="1">
      <c r="A59" s="67" t="s">
        <v>37</v>
      </c>
      <c r="B59" s="219">
        <v>7.9</v>
      </c>
      <c r="C59" s="220">
        <v>7.5</v>
      </c>
      <c r="D59" s="220">
        <v>7.4</v>
      </c>
      <c r="E59" s="220">
        <v>7.6</v>
      </c>
      <c r="F59" s="221">
        <v>7</v>
      </c>
      <c r="G59" s="241" t="s">
        <v>108</v>
      </c>
      <c r="H59" s="231" t="s">
        <v>108</v>
      </c>
      <c r="I59" s="232" t="s">
        <v>108</v>
      </c>
    </row>
    <row r="60" spans="1:9">
      <c r="A60" s="192" t="s">
        <v>110</v>
      </c>
      <c r="B60" s="66"/>
      <c r="C60" s="58"/>
      <c r="D60" s="58"/>
      <c r="E60" s="58"/>
      <c r="F60" s="66"/>
    </row>
    <row r="61" spans="1:9">
      <c r="A61" s="68" t="s">
        <v>80</v>
      </c>
      <c r="B61" s="66"/>
      <c r="C61" s="58"/>
      <c r="D61" s="58"/>
      <c r="E61" s="58"/>
      <c r="F61" s="66"/>
    </row>
    <row r="62" spans="1:9">
      <c r="A62" s="304" t="s">
        <v>41</v>
      </c>
      <c r="B62" s="305"/>
      <c r="C62" s="305"/>
      <c r="D62" s="305"/>
      <c r="E62" s="305"/>
      <c r="F62" s="305"/>
      <c r="G62" s="305"/>
      <c r="H62" s="305"/>
      <c r="I62" s="305"/>
    </row>
    <row r="63" spans="1:9">
      <c r="A63" s="305"/>
      <c r="B63" s="305"/>
      <c r="C63" s="305"/>
      <c r="D63" s="305"/>
      <c r="E63" s="305"/>
      <c r="F63" s="305"/>
      <c r="G63" s="305"/>
      <c r="H63" s="305"/>
      <c r="I63" s="305"/>
    </row>
    <row r="64" spans="1:9">
      <c r="A64" s="71" t="s">
        <v>115</v>
      </c>
      <c r="B64" s="69"/>
      <c r="C64" s="69"/>
      <c r="D64" s="69"/>
      <c r="E64" s="69"/>
      <c r="F64" s="69"/>
      <c r="G64" s="70"/>
      <c r="H64" s="70"/>
      <c r="I64" s="70"/>
    </row>
  </sheetData>
  <mergeCells count="3">
    <mergeCell ref="B3:F3"/>
    <mergeCell ref="G3:I3"/>
    <mergeCell ref="A62:I6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1"/>
  <sheetViews>
    <sheetView workbookViewId="0">
      <selection activeCell="O6" sqref="O6"/>
    </sheetView>
  </sheetViews>
  <sheetFormatPr baseColWidth="10" defaultRowHeight="18" customHeight="1"/>
  <cols>
    <col min="1" max="1" width="39" customWidth="1"/>
    <col min="4" max="4" width="8.42578125" customWidth="1"/>
    <col min="5" max="5" width="7.7109375" customWidth="1"/>
  </cols>
  <sheetData>
    <row r="1" spans="1:11" ht="18" customHeight="1">
      <c r="A1" s="115" t="s">
        <v>42</v>
      </c>
      <c r="B1" s="116"/>
      <c r="C1" s="116"/>
      <c r="D1" s="116"/>
      <c r="E1" s="116"/>
      <c r="F1" s="117"/>
      <c r="G1" s="116"/>
      <c r="H1" s="116"/>
      <c r="I1" s="116"/>
      <c r="J1" s="116"/>
      <c r="K1" s="116"/>
    </row>
    <row r="2" spans="1:11" ht="18" customHeight="1" thickBot="1">
      <c r="A2" s="116" t="s">
        <v>43</v>
      </c>
      <c r="B2" s="116"/>
      <c r="C2" s="116"/>
      <c r="D2" s="116"/>
      <c r="E2" s="116"/>
      <c r="F2" s="116"/>
      <c r="G2" s="116"/>
      <c r="H2" s="116"/>
      <c r="I2" s="116"/>
      <c r="J2" s="116"/>
      <c r="K2" s="116"/>
    </row>
    <row r="3" spans="1:11" ht="18" customHeight="1" thickBot="1">
      <c r="A3" s="118"/>
      <c r="B3" s="119">
        <v>2013</v>
      </c>
      <c r="C3" s="120">
        <v>2014</v>
      </c>
      <c r="D3" s="306" t="s">
        <v>74</v>
      </c>
      <c r="E3" s="307"/>
      <c r="F3" s="121">
        <v>2015</v>
      </c>
      <c r="G3" s="308" t="s">
        <v>73</v>
      </c>
      <c r="H3" s="309"/>
      <c r="I3" s="122">
        <v>2024</v>
      </c>
      <c r="J3" s="310" t="s">
        <v>86</v>
      </c>
      <c r="K3" s="311"/>
    </row>
    <row r="4" spans="1:11" ht="18" customHeight="1" thickBot="1">
      <c r="A4" s="118"/>
      <c r="B4" s="123" t="s">
        <v>3</v>
      </c>
      <c r="C4" s="124" t="s">
        <v>3</v>
      </c>
      <c r="D4" s="124" t="s">
        <v>44</v>
      </c>
      <c r="E4" s="125" t="s">
        <v>45</v>
      </c>
      <c r="F4" s="126" t="s">
        <v>46</v>
      </c>
      <c r="G4" s="127" t="s">
        <v>44</v>
      </c>
      <c r="H4" s="127" t="s">
        <v>45</v>
      </c>
      <c r="I4" s="128" t="s">
        <v>51</v>
      </c>
      <c r="J4" s="129" t="s">
        <v>44</v>
      </c>
      <c r="K4" s="129" t="s">
        <v>45</v>
      </c>
    </row>
    <row r="5" spans="1:11" ht="18" customHeight="1">
      <c r="A5" s="130" t="s">
        <v>29</v>
      </c>
      <c r="B5" s="131">
        <v>252353</v>
      </c>
      <c r="C5" s="205">
        <v>257887</v>
      </c>
      <c r="D5" s="132">
        <v>5534</v>
      </c>
      <c r="E5" s="133">
        <v>2.1459011117272291</v>
      </c>
      <c r="F5" s="134">
        <v>268000</v>
      </c>
      <c r="G5" s="134">
        <v>10113</v>
      </c>
      <c r="H5" s="135">
        <v>3.9214849914885197</v>
      </c>
      <c r="I5" s="136">
        <v>293000</v>
      </c>
      <c r="J5" s="137">
        <v>35113</v>
      </c>
      <c r="K5" s="138">
        <v>13.61565336756021</v>
      </c>
    </row>
    <row r="6" spans="1:11" ht="18" customHeight="1">
      <c r="A6" s="61" t="s">
        <v>94</v>
      </c>
      <c r="B6" s="139">
        <v>39543</v>
      </c>
      <c r="C6" s="206">
        <v>38364</v>
      </c>
      <c r="D6" s="139">
        <v>-1179</v>
      </c>
      <c r="E6" s="140">
        <v>-3.0731936190178293</v>
      </c>
      <c r="F6" s="141">
        <v>40100</v>
      </c>
      <c r="G6" s="141">
        <v>1736</v>
      </c>
      <c r="H6" s="142">
        <v>4.5250755917005527</v>
      </c>
      <c r="I6" s="143">
        <v>43000</v>
      </c>
      <c r="J6" s="137">
        <v>4636</v>
      </c>
      <c r="K6" s="144">
        <v>12.084245646960692</v>
      </c>
    </row>
    <row r="7" spans="1:11" ht="18" customHeight="1">
      <c r="A7" s="164" t="s">
        <v>122</v>
      </c>
      <c r="B7" s="139">
        <v>29991</v>
      </c>
      <c r="C7" s="206">
        <v>30316</v>
      </c>
      <c r="D7" s="139">
        <v>325</v>
      </c>
      <c r="E7" s="140">
        <v>1.0720411663807889</v>
      </c>
      <c r="F7" s="141">
        <v>30400</v>
      </c>
      <c r="G7" s="141">
        <v>84</v>
      </c>
      <c r="H7" s="142">
        <v>0.27708140915688084</v>
      </c>
      <c r="I7" s="143">
        <v>33000</v>
      </c>
      <c r="J7" s="137">
        <v>2684</v>
      </c>
      <c r="K7" s="144">
        <v>8.8534107402031932</v>
      </c>
    </row>
    <row r="8" spans="1:11" ht="18" customHeight="1">
      <c r="A8" s="64" t="s">
        <v>96</v>
      </c>
      <c r="B8" s="139">
        <v>89436</v>
      </c>
      <c r="C8" s="206">
        <v>92683</v>
      </c>
      <c r="D8" s="139">
        <v>3247</v>
      </c>
      <c r="E8" s="140">
        <v>3.5033393394689423</v>
      </c>
      <c r="F8" s="141">
        <v>96100</v>
      </c>
      <c r="G8" s="141">
        <v>3417</v>
      </c>
      <c r="H8" s="142">
        <v>3.6867602472945418</v>
      </c>
      <c r="I8" s="143">
        <v>103000</v>
      </c>
      <c r="J8" s="137">
        <v>10317</v>
      </c>
      <c r="K8" s="144">
        <v>11.131491211980622</v>
      </c>
    </row>
    <row r="9" spans="1:11" ht="18" customHeight="1">
      <c r="A9" s="61" t="s">
        <v>97</v>
      </c>
      <c r="B9" s="139">
        <v>53487</v>
      </c>
      <c r="C9" s="206">
        <v>57292</v>
      </c>
      <c r="D9" s="139">
        <v>3805</v>
      </c>
      <c r="E9" s="140">
        <v>6.6414159044892829</v>
      </c>
      <c r="F9" s="141">
        <v>62200</v>
      </c>
      <c r="G9" s="141">
        <v>4908</v>
      </c>
      <c r="H9" s="142">
        <v>8.5666410668156114</v>
      </c>
      <c r="I9" s="143">
        <v>71000</v>
      </c>
      <c r="J9" s="137">
        <v>13708</v>
      </c>
      <c r="K9" s="144">
        <v>23.926551700062838</v>
      </c>
    </row>
    <row r="10" spans="1:11" ht="18" customHeight="1">
      <c r="A10" s="61" t="s">
        <v>98</v>
      </c>
      <c r="B10" s="139">
        <v>39896</v>
      </c>
      <c r="C10" s="206">
        <v>39232</v>
      </c>
      <c r="D10" s="139">
        <v>-664</v>
      </c>
      <c r="E10" s="140">
        <v>-1.6924959216965745</v>
      </c>
      <c r="F10" s="141">
        <v>39200</v>
      </c>
      <c r="G10" s="141">
        <v>-32</v>
      </c>
      <c r="H10" s="142">
        <v>-8.1566068515497553E-2</v>
      </c>
      <c r="I10" s="143">
        <v>43000</v>
      </c>
      <c r="J10" s="137">
        <v>3768</v>
      </c>
      <c r="K10" s="144">
        <v>9.6044045676998362</v>
      </c>
    </row>
    <row r="11" spans="1:11" ht="18" customHeight="1">
      <c r="A11" s="145" t="s">
        <v>47</v>
      </c>
      <c r="B11" s="132">
        <v>50984</v>
      </c>
      <c r="C11" s="203">
        <v>51514</v>
      </c>
      <c r="D11" s="132">
        <v>530</v>
      </c>
      <c r="E11" s="133">
        <v>1.0288465271576659</v>
      </c>
      <c r="F11" s="134">
        <v>51700</v>
      </c>
      <c r="G11" s="134">
        <v>186</v>
      </c>
      <c r="H11" s="135">
        <v>0.36106689443646384</v>
      </c>
      <c r="I11" s="136">
        <v>57000</v>
      </c>
      <c r="J11" s="137">
        <v>5486</v>
      </c>
      <c r="K11" s="144">
        <v>10.649532166013124</v>
      </c>
    </row>
    <row r="12" spans="1:11" ht="18" customHeight="1">
      <c r="A12" s="61" t="s">
        <v>99</v>
      </c>
      <c r="B12" s="139">
        <v>21446</v>
      </c>
      <c r="C12" s="206">
        <v>21791</v>
      </c>
      <c r="D12" s="132">
        <v>345</v>
      </c>
      <c r="E12" s="133">
        <v>1.5832224312789684</v>
      </c>
      <c r="F12" s="141">
        <v>22100</v>
      </c>
      <c r="G12" s="141">
        <v>309</v>
      </c>
      <c r="H12" s="142">
        <v>1.4180166123629021</v>
      </c>
      <c r="I12" s="143">
        <v>24000</v>
      </c>
      <c r="J12" s="146">
        <v>2209</v>
      </c>
      <c r="K12" s="147">
        <v>10.137212610710844</v>
      </c>
    </row>
    <row r="13" spans="1:11" ht="18" customHeight="1">
      <c r="A13" s="61" t="s">
        <v>100</v>
      </c>
      <c r="B13" s="139">
        <v>29538</v>
      </c>
      <c r="C13" s="206">
        <v>29723</v>
      </c>
      <c r="D13" s="132">
        <v>185</v>
      </c>
      <c r="E13" s="133">
        <v>0.62241361908286519</v>
      </c>
      <c r="F13" s="141">
        <v>29600</v>
      </c>
      <c r="G13" s="141">
        <v>-123</v>
      </c>
      <c r="H13" s="142">
        <v>-0.4138209467415806</v>
      </c>
      <c r="I13" s="143">
        <v>32000</v>
      </c>
      <c r="J13" s="146">
        <v>2277</v>
      </c>
      <c r="K13" s="147">
        <v>7.6607341116307239</v>
      </c>
    </row>
    <row r="14" spans="1:11" ht="18" customHeight="1">
      <c r="A14" s="145" t="s">
        <v>49</v>
      </c>
      <c r="B14" s="132">
        <v>125551</v>
      </c>
      <c r="C14" s="203">
        <v>127449</v>
      </c>
      <c r="D14" s="132">
        <v>1898</v>
      </c>
      <c r="E14" s="133">
        <v>1.4892231402364868</v>
      </c>
      <c r="F14" s="134">
        <v>127700</v>
      </c>
      <c r="G14" s="134">
        <v>251</v>
      </c>
      <c r="H14" s="135">
        <v>0.19694152170672191</v>
      </c>
      <c r="I14" s="136">
        <v>136000</v>
      </c>
      <c r="J14" s="137">
        <v>8551</v>
      </c>
      <c r="K14" s="144">
        <v>6.7093504068293983</v>
      </c>
    </row>
    <row r="15" spans="1:11" ht="18" customHeight="1">
      <c r="A15" s="103" t="s">
        <v>101</v>
      </c>
      <c r="B15" s="139">
        <v>41179</v>
      </c>
      <c r="C15" s="206">
        <v>41640</v>
      </c>
      <c r="D15" s="132">
        <v>461</v>
      </c>
      <c r="E15" s="133">
        <v>1.1071085494716617</v>
      </c>
      <c r="F15" s="141">
        <v>42200</v>
      </c>
      <c r="G15" s="141">
        <v>560</v>
      </c>
      <c r="H15" s="142">
        <v>1.3448607108549471</v>
      </c>
      <c r="I15" s="143">
        <v>43000</v>
      </c>
      <c r="J15" s="146">
        <v>1360</v>
      </c>
      <c r="K15" s="147">
        <v>3.2660902977905861</v>
      </c>
    </row>
    <row r="16" spans="1:11" ht="18" customHeight="1">
      <c r="A16" s="103" t="s">
        <v>102</v>
      </c>
      <c r="B16" s="139">
        <v>84372</v>
      </c>
      <c r="C16" s="206">
        <v>85809</v>
      </c>
      <c r="D16" s="132">
        <v>1437</v>
      </c>
      <c r="E16" s="133">
        <v>1.6746495122889207</v>
      </c>
      <c r="F16" s="141">
        <v>85500</v>
      </c>
      <c r="G16" s="141">
        <v>-309</v>
      </c>
      <c r="H16" s="142">
        <v>-0.36010208719365105</v>
      </c>
      <c r="I16" s="143">
        <v>93000</v>
      </c>
      <c r="J16" s="146">
        <v>7191</v>
      </c>
      <c r="K16" s="147">
        <v>8.3802398349823441</v>
      </c>
    </row>
    <row r="17" spans="1:11" ht="18" customHeight="1" thickBot="1">
      <c r="A17" s="158" t="s">
        <v>48</v>
      </c>
      <c r="B17" s="207">
        <v>40832</v>
      </c>
      <c r="C17" s="203">
        <v>42685</v>
      </c>
      <c r="D17" s="132">
        <v>1853</v>
      </c>
      <c r="E17" s="133">
        <v>4.3411034321190112</v>
      </c>
      <c r="F17" s="134">
        <v>43000</v>
      </c>
      <c r="G17" s="134">
        <v>315</v>
      </c>
      <c r="H17" s="135">
        <v>0.73796415602670729</v>
      </c>
      <c r="I17" s="136">
        <v>47000</v>
      </c>
      <c r="J17" s="137">
        <v>4315</v>
      </c>
      <c r="K17" s="209">
        <v>10.108937565889658</v>
      </c>
    </row>
    <row r="18" spans="1:11" ht="18" customHeight="1" thickBot="1">
      <c r="A18" s="208" t="s">
        <v>50</v>
      </c>
      <c r="B18" s="204">
        <v>469720</v>
      </c>
      <c r="C18" s="148">
        <v>479535</v>
      </c>
      <c r="D18" s="148">
        <v>9815</v>
      </c>
      <c r="E18" s="149">
        <v>2.0467744794436276</v>
      </c>
      <c r="F18" s="150">
        <v>490400</v>
      </c>
      <c r="G18" s="151">
        <v>10865</v>
      </c>
      <c r="H18" s="152">
        <v>2.2657365989969449</v>
      </c>
      <c r="I18" s="153">
        <v>533000</v>
      </c>
      <c r="J18" s="154">
        <v>53465</v>
      </c>
      <c r="K18" s="155">
        <v>11.149342592302961</v>
      </c>
    </row>
    <row r="19" spans="1:11" ht="18" customHeight="1">
      <c r="A19" s="156" t="s">
        <v>115</v>
      </c>
      <c r="B19" s="116"/>
      <c r="C19" s="116"/>
      <c r="D19" s="116"/>
      <c r="E19" s="116"/>
      <c r="F19" s="116"/>
      <c r="G19" s="116"/>
      <c r="H19" s="116"/>
      <c r="I19" s="116"/>
      <c r="J19" s="116"/>
      <c r="K19" s="116"/>
    </row>
    <row r="20" spans="1:11" ht="18" customHeight="1">
      <c r="F20" s="19"/>
      <c r="G20" s="19"/>
    </row>
    <row r="21" spans="1:11" ht="18" customHeight="1">
      <c r="B21" s="19"/>
    </row>
  </sheetData>
  <mergeCells count="3">
    <mergeCell ref="D3:E3"/>
    <mergeCell ref="G3:H3"/>
    <mergeCell ref="J3:K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30"/>
  <sheetViews>
    <sheetView workbookViewId="0">
      <selection activeCell="J10" sqref="J10"/>
    </sheetView>
  </sheetViews>
  <sheetFormatPr baseColWidth="10" defaultColWidth="11.42578125" defaultRowHeight="15"/>
  <cols>
    <col min="1" max="1" width="27.42578125" style="157" customWidth="1"/>
    <col min="2" max="16384" width="11.42578125" style="157"/>
  </cols>
  <sheetData>
    <row r="1" spans="1:8">
      <c r="A1" s="158" t="s">
        <v>52</v>
      </c>
      <c r="B1" s="118"/>
      <c r="C1" s="118"/>
      <c r="D1" s="118"/>
      <c r="E1" s="118"/>
      <c r="F1" s="118"/>
    </row>
    <row r="2" spans="1:8" ht="15.75" thickBot="1">
      <c r="A2" s="159" t="s">
        <v>53</v>
      </c>
      <c r="B2" s="118"/>
      <c r="C2" s="118"/>
      <c r="D2" s="118"/>
      <c r="E2" s="118"/>
      <c r="F2" s="118"/>
    </row>
    <row r="3" spans="1:8" ht="15.75" thickBot="1">
      <c r="A3" s="252"/>
      <c r="B3" s="162" t="s">
        <v>3</v>
      </c>
      <c r="C3" s="312" t="s">
        <v>59</v>
      </c>
      <c r="D3" s="313"/>
      <c r="E3" s="314"/>
      <c r="F3" s="315" t="s">
        <v>111</v>
      </c>
    </row>
    <row r="4" spans="1:8" ht="15.75" thickBot="1">
      <c r="A4" s="253"/>
      <c r="B4" s="202">
        <v>2014</v>
      </c>
      <c r="C4" s="272">
        <v>2015</v>
      </c>
      <c r="D4" s="250">
        <v>2019</v>
      </c>
      <c r="E4" s="251">
        <v>2024</v>
      </c>
      <c r="F4" s="316"/>
    </row>
    <row r="5" spans="1:8">
      <c r="A5" s="254" t="s">
        <v>54</v>
      </c>
      <c r="B5" s="257">
        <v>813857.84160000004</v>
      </c>
      <c r="C5" s="266">
        <v>836900</v>
      </c>
      <c r="D5" s="248">
        <v>910000</v>
      </c>
      <c r="E5" s="267">
        <v>929000</v>
      </c>
      <c r="F5" s="260">
        <v>14.147699083864177</v>
      </c>
    </row>
    <row r="6" spans="1:8">
      <c r="A6" s="199" t="s">
        <v>94</v>
      </c>
      <c r="B6" s="258">
        <v>121327.85709999999</v>
      </c>
      <c r="C6" s="268">
        <v>122200</v>
      </c>
      <c r="D6" s="161">
        <v>127000</v>
      </c>
      <c r="E6" s="269">
        <v>129000</v>
      </c>
      <c r="F6" s="261">
        <v>6.3234801004327688</v>
      </c>
      <c r="H6" s="61"/>
    </row>
    <row r="7" spans="1:8">
      <c r="A7" s="199" t="s">
        <v>122</v>
      </c>
      <c r="B7" s="258">
        <v>120349.4192</v>
      </c>
      <c r="C7" s="268">
        <v>121900</v>
      </c>
      <c r="D7" s="161">
        <v>129000</v>
      </c>
      <c r="E7" s="269">
        <v>129000</v>
      </c>
      <c r="F7" s="261">
        <v>7.1878874509765778</v>
      </c>
      <c r="H7" s="61"/>
    </row>
    <row r="8" spans="1:8">
      <c r="A8" s="255" t="s">
        <v>123</v>
      </c>
      <c r="B8" s="258">
        <v>302905.89809999999</v>
      </c>
      <c r="C8" s="268">
        <v>312600</v>
      </c>
      <c r="D8" s="161">
        <v>337000</v>
      </c>
      <c r="E8" s="269">
        <v>341000</v>
      </c>
      <c r="F8" s="261">
        <v>12.576216620061913</v>
      </c>
      <c r="H8" s="64"/>
    </row>
    <row r="9" spans="1:8">
      <c r="A9" s="199" t="s">
        <v>97</v>
      </c>
      <c r="B9" s="258">
        <v>196224.9572</v>
      </c>
      <c r="C9" s="268">
        <v>209200</v>
      </c>
      <c r="D9" s="161">
        <v>242000</v>
      </c>
      <c r="E9" s="269">
        <v>254000</v>
      </c>
      <c r="F9" s="261">
        <v>29.44326941099213</v>
      </c>
      <c r="H9" s="61"/>
    </row>
    <row r="10" spans="1:8" ht="15.75" thickBot="1">
      <c r="A10" s="256" t="s">
        <v>98</v>
      </c>
      <c r="B10" s="259">
        <v>73049.709900000002</v>
      </c>
      <c r="C10" s="270">
        <v>71000</v>
      </c>
      <c r="D10" s="167">
        <v>75000</v>
      </c>
      <c r="E10" s="271">
        <v>76000</v>
      </c>
      <c r="F10" s="262">
        <v>4.0387430751453239</v>
      </c>
      <c r="H10" s="61"/>
    </row>
    <row r="11" spans="1:8">
      <c r="A11" s="254" t="s">
        <v>55</v>
      </c>
      <c r="B11" s="263">
        <v>577877.7476</v>
      </c>
      <c r="C11" s="266">
        <v>581500</v>
      </c>
      <c r="D11" s="248">
        <v>634000</v>
      </c>
      <c r="E11" s="267">
        <v>666000</v>
      </c>
      <c r="F11" s="260">
        <v>15.24928979632508</v>
      </c>
    </row>
    <row r="12" spans="1:8">
      <c r="A12" s="199" t="s">
        <v>94</v>
      </c>
      <c r="B12" s="264">
        <v>84357.944300000003</v>
      </c>
      <c r="C12" s="268">
        <v>85300</v>
      </c>
      <c r="D12" s="161">
        <v>87000</v>
      </c>
      <c r="E12" s="269">
        <v>92000</v>
      </c>
      <c r="F12" s="261">
        <v>9.0590824176828555</v>
      </c>
    </row>
    <row r="13" spans="1:8">
      <c r="A13" s="199" t="s">
        <v>122</v>
      </c>
      <c r="B13" s="264">
        <v>76164.550300000003</v>
      </c>
      <c r="C13" s="268">
        <v>74300</v>
      </c>
      <c r="D13" s="161">
        <v>76000</v>
      </c>
      <c r="E13" s="269">
        <v>78000</v>
      </c>
      <c r="F13" s="261">
        <v>2.4098477477651401</v>
      </c>
    </row>
    <row r="14" spans="1:8">
      <c r="A14" s="255" t="s">
        <v>123</v>
      </c>
      <c r="B14" s="264">
        <v>151097.1274</v>
      </c>
      <c r="C14" s="268">
        <v>154300</v>
      </c>
      <c r="D14" s="161">
        <v>170000</v>
      </c>
      <c r="E14" s="269">
        <v>179000</v>
      </c>
      <c r="F14" s="261">
        <v>18.466845187686872</v>
      </c>
    </row>
    <row r="15" spans="1:8">
      <c r="A15" s="199" t="s">
        <v>97</v>
      </c>
      <c r="B15" s="264">
        <v>121346.8309</v>
      </c>
      <c r="C15" s="268">
        <v>123500</v>
      </c>
      <c r="D15" s="161">
        <v>150000</v>
      </c>
      <c r="E15" s="269">
        <v>166000</v>
      </c>
      <c r="F15" s="261">
        <v>36.797968903529068</v>
      </c>
    </row>
    <row r="16" spans="1:8" ht="15.75" thickBot="1">
      <c r="A16" s="199" t="s">
        <v>98</v>
      </c>
      <c r="B16" s="265">
        <v>144911.2947</v>
      </c>
      <c r="C16" s="270">
        <v>144200</v>
      </c>
      <c r="D16" s="167">
        <v>152000</v>
      </c>
      <c r="E16" s="271">
        <v>151000</v>
      </c>
      <c r="F16" s="262">
        <v>4.2016775245884279</v>
      </c>
    </row>
    <row r="17" spans="1:8">
      <c r="A17" s="254" t="s">
        <v>56</v>
      </c>
      <c r="B17" s="263">
        <v>62941.9908</v>
      </c>
      <c r="C17" s="266">
        <v>62700</v>
      </c>
      <c r="D17" s="248">
        <v>64000</v>
      </c>
      <c r="E17" s="267">
        <v>66000</v>
      </c>
      <c r="F17" s="163">
        <v>4.8584564312827556</v>
      </c>
    </row>
    <row r="18" spans="1:8">
      <c r="A18" s="199" t="s">
        <v>94</v>
      </c>
      <c r="B18" s="264">
        <v>7643.9984999999997</v>
      </c>
      <c r="C18" s="268">
        <v>7600</v>
      </c>
      <c r="D18" s="161">
        <v>7000</v>
      </c>
      <c r="E18" s="269">
        <v>7000</v>
      </c>
      <c r="F18" s="165">
        <v>-8.4248904549104733</v>
      </c>
    </row>
    <row r="19" spans="1:8">
      <c r="A19" s="199" t="s">
        <v>122</v>
      </c>
      <c r="B19" s="264">
        <v>3725.0005000000001</v>
      </c>
      <c r="C19" s="268">
        <v>4000</v>
      </c>
      <c r="D19" s="161">
        <v>4000</v>
      </c>
      <c r="E19" s="269">
        <v>4000</v>
      </c>
      <c r="F19" s="165">
        <v>7.3825359218072553</v>
      </c>
    </row>
    <row r="20" spans="1:8">
      <c r="A20" s="255" t="s">
        <v>123</v>
      </c>
      <c r="B20" s="264">
        <v>20914.004499999999</v>
      </c>
      <c r="C20" s="268">
        <v>19700</v>
      </c>
      <c r="D20" s="161">
        <v>21000</v>
      </c>
      <c r="E20" s="269">
        <v>21000</v>
      </c>
      <c r="F20" s="165">
        <v>0.41118619822426117</v>
      </c>
    </row>
    <row r="21" spans="1:8">
      <c r="A21" s="199" t="s">
        <v>97</v>
      </c>
      <c r="B21" s="264">
        <v>29226.991900000001</v>
      </c>
      <c r="C21" s="268">
        <v>30000</v>
      </c>
      <c r="D21" s="161">
        <v>30000</v>
      </c>
      <c r="E21" s="269">
        <v>33000</v>
      </c>
      <c r="F21" s="165">
        <v>12.909327490524261</v>
      </c>
    </row>
    <row r="22" spans="1:8" ht="15.75" thickBot="1">
      <c r="A22" s="256" t="s">
        <v>98</v>
      </c>
      <c r="B22" s="265">
        <v>1431.9954</v>
      </c>
      <c r="C22" s="270">
        <v>1400</v>
      </c>
      <c r="D22" s="167">
        <v>1000</v>
      </c>
      <c r="E22" s="271">
        <v>1000</v>
      </c>
      <c r="F22" s="165">
        <v>-30.167373442680056</v>
      </c>
    </row>
    <row r="23" spans="1:8">
      <c r="A23" s="254" t="s">
        <v>57</v>
      </c>
      <c r="B23" s="247">
        <v>1454677.58</v>
      </c>
      <c r="C23" s="266">
        <v>1481100</v>
      </c>
      <c r="D23" s="248">
        <v>1608000</v>
      </c>
      <c r="E23" s="267">
        <v>1661000</v>
      </c>
      <c r="F23" s="249">
        <v>14.183378010129221</v>
      </c>
    </row>
    <row r="24" spans="1:8">
      <c r="A24" s="199" t="s">
        <v>94</v>
      </c>
      <c r="B24" s="160">
        <v>213329.8</v>
      </c>
      <c r="C24" s="268">
        <v>215100</v>
      </c>
      <c r="D24" s="161">
        <v>221000</v>
      </c>
      <c r="E24" s="269">
        <v>228000</v>
      </c>
      <c r="F24" s="165">
        <v>6.8767701465055575</v>
      </c>
      <c r="H24" s="193"/>
    </row>
    <row r="25" spans="1:8">
      <c r="A25" s="199" t="s">
        <v>122</v>
      </c>
      <c r="B25" s="160">
        <v>200238.97</v>
      </c>
      <c r="C25" s="268">
        <v>200200</v>
      </c>
      <c r="D25" s="161">
        <v>209000</v>
      </c>
      <c r="E25" s="269">
        <v>211000</v>
      </c>
      <c r="F25" s="165">
        <v>5.3740937640660045</v>
      </c>
      <c r="H25" s="193"/>
    </row>
    <row r="26" spans="1:8">
      <c r="A26" s="255" t="s">
        <v>123</v>
      </c>
      <c r="B26" s="160">
        <v>474917.03</v>
      </c>
      <c r="C26" s="268">
        <v>486600</v>
      </c>
      <c r="D26" s="161">
        <v>528000</v>
      </c>
      <c r="E26" s="269">
        <v>541000</v>
      </c>
      <c r="F26" s="165">
        <v>13.914634731039225</v>
      </c>
      <c r="H26" s="193"/>
    </row>
    <row r="27" spans="1:8">
      <c r="A27" s="199" t="s">
        <v>97</v>
      </c>
      <c r="B27" s="160">
        <v>346798.78</v>
      </c>
      <c r="C27" s="268">
        <v>362700</v>
      </c>
      <c r="D27" s="161">
        <v>422000</v>
      </c>
      <c r="E27" s="269">
        <v>453000</v>
      </c>
      <c r="F27" s="165">
        <v>30.623296887030559</v>
      </c>
      <c r="H27" s="193"/>
    </row>
    <row r="28" spans="1:8" ht="15.75" thickBot="1">
      <c r="A28" s="256" t="s">
        <v>98</v>
      </c>
      <c r="B28" s="166">
        <v>219393</v>
      </c>
      <c r="C28" s="270">
        <v>216600</v>
      </c>
      <c r="D28" s="167">
        <v>228000</v>
      </c>
      <c r="E28" s="271">
        <v>228000</v>
      </c>
      <c r="F28" s="168">
        <v>3.9230969082878668</v>
      </c>
      <c r="H28" s="193"/>
    </row>
    <row r="29" spans="1:8">
      <c r="A29" s="118" t="s">
        <v>58</v>
      </c>
      <c r="B29" s="118"/>
      <c r="C29" s="118"/>
      <c r="D29" s="118"/>
      <c r="E29" s="118"/>
      <c r="F29" s="118"/>
    </row>
    <row r="30" spans="1:8">
      <c r="A30" s="156" t="s">
        <v>115</v>
      </c>
      <c r="B30" s="118"/>
      <c r="C30" s="118"/>
      <c r="D30" s="118"/>
      <c r="E30" s="118"/>
      <c r="F30" s="118"/>
    </row>
  </sheetData>
  <mergeCells count="2">
    <mergeCell ref="C3:E3"/>
    <mergeCell ref="F3:F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F42"/>
  <sheetViews>
    <sheetView workbookViewId="0">
      <pane xSplit="1" ySplit="3" topLeftCell="B7" activePane="bottomRight" state="frozen"/>
      <selection pane="topRight" activeCell="B1" sqref="B1"/>
      <selection pane="bottomLeft" activeCell="A2" sqref="A2"/>
      <selection pane="bottomRight" activeCell="A42" sqref="A42"/>
    </sheetView>
  </sheetViews>
  <sheetFormatPr baseColWidth="10" defaultRowHeight="15"/>
  <cols>
    <col min="1" max="1" width="26.42578125" customWidth="1"/>
  </cols>
  <sheetData>
    <row r="1" spans="1:32">
      <c r="A1" s="20" t="s">
        <v>112</v>
      </c>
    </row>
    <row r="2" spans="1:32">
      <c r="A2" s="2" t="s">
        <v>53</v>
      </c>
    </row>
    <row r="3" spans="1:32">
      <c r="B3">
        <v>1994</v>
      </c>
      <c r="C3">
        <v>1995</v>
      </c>
      <c r="D3">
        <v>1996</v>
      </c>
      <c r="E3">
        <v>1997</v>
      </c>
      <c r="F3">
        <v>1998</v>
      </c>
      <c r="G3">
        <v>1999</v>
      </c>
      <c r="H3">
        <v>2000</v>
      </c>
      <c r="I3">
        <v>2001</v>
      </c>
      <c r="J3">
        <v>2002</v>
      </c>
      <c r="K3">
        <v>2003</v>
      </c>
      <c r="L3">
        <v>2004</v>
      </c>
      <c r="M3">
        <v>2005</v>
      </c>
      <c r="N3">
        <v>2006</v>
      </c>
      <c r="O3">
        <v>2007</v>
      </c>
      <c r="P3">
        <v>2008</v>
      </c>
      <c r="Q3">
        <v>2009</v>
      </c>
      <c r="R3">
        <v>2010</v>
      </c>
      <c r="S3">
        <v>2011</v>
      </c>
      <c r="T3">
        <v>2012</v>
      </c>
      <c r="U3">
        <v>2013</v>
      </c>
      <c r="V3">
        <v>2014</v>
      </c>
      <c r="W3">
        <v>2015</v>
      </c>
      <c r="X3">
        <v>2016</v>
      </c>
      <c r="Y3">
        <v>2017</v>
      </c>
      <c r="Z3">
        <v>2018</v>
      </c>
      <c r="AA3">
        <v>2019</v>
      </c>
      <c r="AB3">
        <v>2020</v>
      </c>
      <c r="AC3">
        <v>2021</v>
      </c>
      <c r="AD3">
        <v>2022</v>
      </c>
      <c r="AE3">
        <v>2023</v>
      </c>
      <c r="AF3">
        <v>2024</v>
      </c>
    </row>
    <row r="4" spans="1:32">
      <c r="A4" s="20" t="s">
        <v>0</v>
      </c>
      <c r="B4">
        <v>471333</v>
      </c>
      <c r="C4">
        <v>491054</v>
      </c>
      <c r="D4">
        <v>475123</v>
      </c>
      <c r="E4">
        <v>481798</v>
      </c>
      <c r="F4">
        <v>501516</v>
      </c>
      <c r="G4">
        <v>503684</v>
      </c>
      <c r="H4">
        <v>516550</v>
      </c>
      <c r="I4">
        <v>499228</v>
      </c>
      <c r="J4">
        <v>493755</v>
      </c>
      <c r="K4">
        <v>502671</v>
      </c>
      <c r="L4">
        <v>498372</v>
      </c>
      <c r="M4">
        <v>506608</v>
      </c>
      <c r="N4">
        <v>524057</v>
      </c>
      <c r="O4">
        <v>524313</v>
      </c>
      <c r="P4">
        <v>518895</v>
      </c>
      <c r="Q4">
        <v>539092</v>
      </c>
      <c r="R4">
        <v>531768</v>
      </c>
      <c r="S4">
        <v>567455</v>
      </c>
      <c r="T4">
        <v>609857</v>
      </c>
      <c r="U4">
        <v>587147</v>
      </c>
      <c r="V4">
        <v>625650</v>
      </c>
      <c r="W4">
        <v>617946.38500000001</v>
      </c>
      <c r="X4">
        <v>628609.67099999997</v>
      </c>
      <c r="Y4">
        <v>640521.36659999995</v>
      </c>
      <c r="Z4">
        <v>661193.81259999995</v>
      </c>
      <c r="AA4">
        <v>664310.37950000004</v>
      </c>
      <c r="AB4">
        <v>658896.19440000004</v>
      </c>
      <c r="AC4">
        <v>657172.87219999998</v>
      </c>
      <c r="AD4">
        <v>655293.91209999996</v>
      </c>
      <c r="AE4">
        <v>660189.89489999996</v>
      </c>
      <c r="AF4">
        <v>671635.69290000002</v>
      </c>
    </row>
    <row r="5" spans="1:32">
      <c r="A5" s="3" t="s">
        <v>88</v>
      </c>
      <c r="B5" s="4">
        <v>0</v>
      </c>
      <c r="C5" s="4">
        <v>425313</v>
      </c>
      <c r="D5" s="4">
        <v>400609</v>
      </c>
      <c r="E5" s="4">
        <v>405072</v>
      </c>
      <c r="F5" s="4">
        <v>419943</v>
      </c>
      <c r="G5" s="4">
        <v>415388</v>
      </c>
      <c r="H5" s="4">
        <v>423933</v>
      </c>
      <c r="I5" s="4">
        <v>406729</v>
      </c>
      <c r="J5" s="4">
        <v>400175</v>
      </c>
      <c r="K5" s="4">
        <v>411134</v>
      </c>
      <c r="L5" s="4">
        <v>404414</v>
      </c>
      <c r="M5" s="4">
        <v>413340</v>
      </c>
      <c r="N5" s="4">
        <v>423495</v>
      </c>
      <c r="O5" s="4">
        <v>419338</v>
      </c>
      <c r="P5" s="4">
        <v>415584</v>
      </c>
      <c r="Q5" s="4">
        <v>418364</v>
      </c>
      <c r="R5" s="4">
        <v>413182</v>
      </c>
      <c r="S5" s="4">
        <v>411953</v>
      </c>
      <c r="T5" s="4">
        <v>418958</v>
      </c>
      <c r="U5" s="5">
        <v>428404</v>
      </c>
      <c r="V5" s="5">
        <v>434877</v>
      </c>
      <c r="W5">
        <v>441772.24540000001</v>
      </c>
      <c r="X5">
        <v>450282.61219999997</v>
      </c>
      <c r="Y5">
        <v>460543.48700000002</v>
      </c>
      <c r="Z5">
        <v>476925.0796</v>
      </c>
      <c r="AA5">
        <v>479755.66070000001</v>
      </c>
      <c r="AB5">
        <v>476032.84659999999</v>
      </c>
      <c r="AC5">
        <v>475006.34789999999</v>
      </c>
      <c r="AD5">
        <v>473865.82860000001</v>
      </c>
      <c r="AE5">
        <v>477589.0564</v>
      </c>
      <c r="AF5">
        <v>486046.94349999999</v>
      </c>
    </row>
    <row r="6" spans="1:32">
      <c r="A6" s="3" t="s">
        <v>89</v>
      </c>
      <c r="B6" s="4">
        <v>279586</v>
      </c>
      <c r="C6" s="4">
        <v>287046</v>
      </c>
      <c r="D6" s="4">
        <v>264727</v>
      </c>
      <c r="E6" s="4">
        <v>268868</v>
      </c>
      <c r="F6" s="4">
        <v>275113</v>
      </c>
      <c r="G6" s="4">
        <v>266285</v>
      </c>
      <c r="H6" s="4">
        <v>271155</v>
      </c>
      <c r="I6" s="4">
        <v>258785</v>
      </c>
      <c r="J6" s="4">
        <v>258192</v>
      </c>
      <c r="K6" s="4">
        <v>268335</v>
      </c>
      <c r="L6" s="4">
        <v>261137</v>
      </c>
      <c r="M6" s="4">
        <v>272512</v>
      </c>
      <c r="N6" s="4">
        <v>282788</v>
      </c>
      <c r="O6" s="4">
        <v>281733</v>
      </c>
      <c r="P6" s="4">
        <v>279698</v>
      </c>
      <c r="Q6" s="4">
        <v>286762</v>
      </c>
      <c r="R6" s="4">
        <v>279751</v>
      </c>
      <c r="S6" s="4">
        <v>283121</v>
      </c>
      <c r="T6" s="4">
        <v>293837</v>
      </c>
      <c r="U6" s="5">
        <v>304418</v>
      </c>
      <c r="V6" s="5">
        <v>305667</v>
      </c>
      <c r="W6">
        <v>316966.34139999998</v>
      </c>
      <c r="X6">
        <v>324353.79580000002</v>
      </c>
      <c r="Y6">
        <v>331450.51699999999</v>
      </c>
      <c r="Z6">
        <v>343504.94839999999</v>
      </c>
      <c r="AA6">
        <v>345587.26380000002</v>
      </c>
      <c r="AB6">
        <v>342921.29560000001</v>
      </c>
      <c r="AC6">
        <v>342251.34789999999</v>
      </c>
      <c r="AD6">
        <v>341434.79029999999</v>
      </c>
      <c r="AE6">
        <v>344150.7721</v>
      </c>
      <c r="AF6">
        <v>350271.15090000001</v>
      </c>
    </row>
    <row r="7" spans="1:32">
      <c r="A7" s="3" t="s">
        <v>90</v>
      </c>
      <c r="B7" s="4">
        <v>130282</v>
      </c>
      <c r="C7" s="4">
        <v>138267</v>
      </c>
      <c r="D7" s="4">
        <v>135882</v>
      </c>
      <c r="E7" s="4">
        <v>136204</v>
      </c>
      <c r="F7" s="4">
        <v>144830</v>
      </c>
      <c r="G7" s="4">
        <v>149103</v>
      </c>
      <c r="H7" s="4">
        <v>152778</v>
      </c>
      <c r="I7" s="4">
        <v>147944</v>
      </c>
      <c r="J7" s="4">
        <v>141983</v>
      </c>
      <c r="K7" s="4">
        <v>142799</v>
      </c>
      <c r="L7" s="4">
        <v>143277</v>
      </c>
      <c r="M7" s="4">
        <v>140828</v>
      </c>
      <c r="N7" s="4">
        <v>140707</v>
      </c>
      <c r="O7" s="4">
        <v>137605</v>
      </c>
      <c r="P7" s="4">
        <v>135886</v>
      </c>
      <c r="Q7" s="4">
        <v>131602</v>
      </c>
      <c r="R7" s="4">
        <v>133431</v>
      </c>
      <c r="S7" s="4">
        <v>128832</v>
      </c>
      <c r="T7" s="4">
        <v>125121</v>
      </c>
      <c r="U7" s="5">
        <v>123986</v>
      </c>
      <c r="V7" s="5">
        <v>129210</v>
      </c>
      <c r="W7">
        <v>124805.90399999999</v>
      </c>
      <c r="X7">
        <v>125928.81630000001</v>
      </c>
      <c r="Y7">
        <v>129092.97</v>
      </c>
      <c r="Z7">
        <v>133420.1312</v>
      </c>
      <c r="AA7">
        <v>134168.397</v>
      </c>
      <c r="AB7">
        <v>133111.55100000001</v>
      </c>
      <c r="AC7">
        <v>132755</v>
      </c>
      <c r="AD7">
        <v>132431.03839999999</v>
      </c>
      <c r="AE7">
        <v>133438.2843</v>
      </c>
      <c r="AF7">
        <v>135775.79269999999</v>
      </c>
    </row>
    <row r="8" spans="1:32">
      <c r="A8" s="3" t="s">
        <v>91</v>
      </c>
      <c r="B8" s="4">
        <v>61465</v>
      </c>
      <c r="C8" s="4">
        <v>65741</v>
      </c>
      <c r="D8" s="4">
        <v>74514</v>
      </c>
      <c r="E8" s="4">
        <v>76726</v>
      </c>
      <c r="F8" s="4">
        <v>81573</v>
      </c>
      <c r="G8" s="4">
        <v>88296</v>
      </c>
      <c r="H8" s="4">
        <v>92617</v>
      </c>
      <c r="I8" s="4">
        <v>92499</v>
      </c>
      <c r="J8" s="4">
        <v>93580</v>
      </c>
      <c r="K8" s="4">
        <v>91537</v>
      </c>
      <c r="L8" s="4">
        <v>93958</v>
      </c>
      <c r="M8" s="4">
        <v>93268</v>
      </c>
      <c r="N8" s="4">
        <v>100562</v>
      </c>
      <c r="O8" s="4">
        <v>104975</v>
      </c>
      <c r="P8" s="4">
        <v>103311</v>
      </c>
      <c r="Q8" s="4">
        <v>120728</v>
      </c>
      <c r="R8" s="4">
        <v>118586</v>
      </c>
      <c r="S8" s="4">
        <v>155502</v>
      </c>
      <c r="T8" s="4">
        <v>190899</v>
      </c>
      <c r="U8" s="5">
        <v>158743</v>
      </c>
      <c r="V8" s="5">
        <v>190773</v>
      </c>
      <c r="W8">
        <v>176174.13959999999</v>
      </c>
      <c r="X8">
        <v>178327.0588</v>
      </c>
      <c r="Y8">
        <v>179977.87959999999</v>
      </c>
      <c r="Z8">
        <v>184268.73300000001</v>
      </c>
      <c r="AA8">
        <v>184554.7188</v>
      </c>
      <c r="AB8">
        <v>182863.34779999999</v>
      </c>
      <c r="AC8">
        <v>182166.52429999999</v>
      </c>
      <c r="AD8">
        <v>181428.08350000001</v>
      </c>
      <c r="AE8">
        <v>182600.83850000001</v>
      </c>
      <c r="AF8">
        <v>185588.7494</v>
      </c>
    </row>
    <row r="11" spans="1:32">
      <c r="A11" s="20" t="s">
        <v>112</v>
      </c>
      <c r="B11" s="6"/>
      <c r="C11" s="7"/>
      <c r="D11" s="8"/>
      <c r="E11" s="8"/>
      <c r="F11" s="7"/>
      <c r="G11" s="8"/>
      <c r="H11" s="8"/>
      <c r="I11" s="9"/>
      <c r="J11" s="10"/>
    </row>
    <row r="12" spans="1:32">
      <c r="A12" s="1" t="s">
        <v>43</v>
      </c>
      <c r="B12" s="10"/>
      <c r="C12" s="9"/>
      <c r="D12" s="10"/>
      <c r="E12" s="10"/>
      <c r="F12" s="9"/>
      <c r="G12" s="10"/>
      <c r="H12" s="10"/>
      <c r="I12" s="9"/>
      <c r="J12" s="10"/>
    </row>
    <row r="13" spans="1:32">
      <c r="C13" s="11"/>
      <c r="F13" s="11"/>
      <c r="I13" s="11"/>
    </row>
    <row r="14" spans="1:32">
      <c r="C14" s="11"/>
      <c r="F14" s="11"/>
      <c r="I14" s="11"/>
    </row>
    <row r="15" spans="1:32">
      <c r="C15" s="12"/>
      <c r="M15" s="13"/>
    </row>
    <row r="16" spans="1:32">
      <c r="C16" s="12"/>
    </row>
    <row r="17" spans="3:13">
      <c r="C17" s="14"/>
      <c r="M17" s="13"/>
    </row>
    <row r="18" spans="3:13">
      <c r="C18" s="14"/>
      <c r="M18" s="13"/>
    </row>
    <row r="19" spans="3:13">
      <c r="C19" s="14"/>
      <c r="M19" s="13"/>
    </row>
    <row r="20" spans="3:13">
      <c r="C20" s="15"/>
      <c r="M20" s="13"/>
    </row>
    <row r="21" spans="3:13">
      <c r="C21" s="14"/>
    </row>
    <row r="22" spans="3:13">
      <c r="C22" s="16"/>
    </row>
    <row r="24" spans="3:13">
      <c r="M24" s="13"/>
    </row>
    <row r="25" spans="3:13">
      <c r="M25" s="13"/>
    </row>
    <row r="26" spans="3:13">
      <c r="M26" s="13"/>
    </row>
    <row r="27" spans="3:13">
      <c r="M27" s="13"/>
    </row>
    <row r="28" spans="3:13">
      <c r="M28" s="13"/>
    </row>
    <row r="29" spans="3:13">
      <c r="M29" s="13"/>
    </row>
    <row r="30" spans="3:13">
      <c r="M30" s="13"/>
    </row>
    <row r="31" spans="3:13">
      <c r="M31" s="13"/>
    </row>
    <row r="32" spans="3:13">
      <c r="M32" s="13"/>
    </row>
    <row r="33" spans="1:13">
      <c r="C33" s="11"/>
      <c r="F33" s="11"/>
      <c r="I33" s="11"/>
    </row>
    <row r="34" spans="1:13">
      <c r="M34" s="13"/>
    </row>
    <row r="35" spans="1:13">
      <c r="M35" s="13"/>
    </row>
    <row r="36" spans="1:13">
      <c r="M36" s="13"/>
    </row>
    <row r="37" spans="1:13">
      <c r="M37" s="13"/>
    </row>
    <row r="38" spans="1:13">
      <c r="C38" s="11"/>
      <c r="F38" s="11"/>
      <c r="I38" s="11"/>
    </row>
    <row r="39" spans="1:13">
      <c r="M39" s="13"/>
    </row>
    <row r="40" spans="1:13">
      <c r="C40" s="11"/>
      <c r="F40" s="11"/>
      <c r="I40" s="11"/>
    </row>
    <row r="41" spans="1:13" ht="18" customHeight="1">
      <c r="A41" s="17" t="s">
        <v>121</v>
      </c>
      <c r="M41" s="13"/>
    </row>
    <row r="42" spans="1:13">
      <c r="A42" s="13"/>
      <c r="M42" s="13"/>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G42"/>
  <sheetViews>
    <sheetView workbookViewId="0">
      <selection activeCell="E48" sqref="E48"/>
    </sheetView>
  </sheetViews>
  <sheetFormatPr baseColWidth="10" defaultColWidth="11.42578125" defaultRowHeight="15"/>
  <cols>
    <col min="1" max="16384" width="11.42578125" style="157"/>
  </cols>
  <sheetData>
    <row r="1" spans="1:33">
      <c r="A1" s="21" t="s">
        <v>93</v>
      </c>
    </row>
    <row r="2" spans="1:33">
      <c r="B2" s="157">
        <v>1994</v>
      </c>
      <c r="C2" s="157">
        <v>1995</v>
      </c>
      <c r="D2" s="157">
        <v>1996</v>
      </c>
      <c r="E2" s="157">
        <v>1997</v>
      </c>
      <c r="F2" s="157">
        <v>1998</v>
      </c>
      <c r="G2" s="157">
        <v>1999</v>
      </c>
      <c r="H2" s="157">
        <v>2000</v>
      </c>
      <c r="I2" s="157">
        <v>2001</v>
      </c>
      <c r="J2" s="157">
        <v>2002</v>
      </c>
      <c r="K2" s="157">
        <v>2003</v>
      </c>
      <c r="L2" s="157">
        <v>2004</v>
      </c>
      <c r="M2" s="157">
        <v>2005</v>
      </c>
      <c r="N2" s="157">
        <v>2006</v>
      </c>
      <c r="O2" s="157">
        <v>2007</v>
      </c>
      <c r="P2" s="157">
        <v>2008</v>
      </c>
      <c r="Q2" s="157">
        <v>2009</v>
      </c>
      <c r="R2" s="169">
        <v>2010</v>
      </c>
      <c r="S2" s="169">
        <v>2011</v>
      </c>
      <c r="T2" s="169">
        <v>2012</v>
      </c>
      <c r="U2" s="170">
        <v>2013</v>
      </c>
      <c r="V2" s="170">
        <v>2014</v>
      </c>
      <c r="W2" s="171">
        <v>2015</v>
      </c>
      <c r="X2" s="171">
        <v>2016</v>
      </c>
      <c r="Y2" s="171">
        <v>2017</v>
      </c>
      <c r="Z2" s="171">
        <v>2018</v>
      </c>
      <c r="AA2" s="171">
        <v>2019</v>
      </c>
      <c r="AB2" s="171">
        <v>2020</v>
      </c>
      <c r="AC2" s="171">
        <v>2021</v>
      </c>
      <c r="AD2" s="171">
        <v>2022</v>
      </c>
      <c r="AE2" s="171">
        <v>2023</v>
      </c>
      <c r="AF2" s="171">
        <v>2024</v>
      </c>
      <c r="AG2" s="171">
        <v>2025</v>
      </c>
    </row>
    <row r="3" spans="1:33">
      <c r="A3" s="157" t="s">
        <v>30</v>
      </c>
      <c r="B3" s="157">
        <v>8.09</v>
      </c>
      <c r="C3" s="157">
        <v>8.15</v>
      </c>
      <c r="D3" s="157">
        <v>7.32</v>
      </c>
      <c r="E3" s="157">
        <v>7.2499999999999991</v>
      </c>
      <c r="F3" s="157">
        <v>6.97</v>
      </c>
      <c r="G3" s="157">
        <v>6.52</v>
      </c>
      <c r="H3" s="157">
        <v>6.4399999999999995</v>
      </c>
      <c r="I3" s="157">
        <v>6.22</v>
      </c>
      <c r="J3" s="157">
        <v>5.96</v>
      </c>
      <c r="K3" s="157">
        <v>6.2</v>
      </c>
      <c r="L3" s="157">
        <v>6.3299999999999992</v>
      </c>
      <c r="M3" s="157">
        <v>6.78</v>
      </c>
      <c r="N3" s="157">
        <v>6.8000000000000007</v>
      </c>
      <c r="O3" s="157">
        <v>7.02</v>
      </c>
      <c r="P3" s="157">
        <v>7.1800000000000006</v>
      </c>
      <c r="Q3" s="157">
        <v>7.5600000000000005</v>
      </c>
      <c r="R3" s="157">
        <v>7.5600000000000005</v>
      </c>
      <c r="S3" s="157">
        <v>7.6499999999999995</v>
      </c>
      <c r="T3" s="157">
        <v>7.6899999999999995</v>
      </c>
      <c r="U3" s="157">
        <v>7.4899999999999993</v>
      </c>
      <c r="V3" s="157">
        <v>7.08</v>
      </c>
      <c r="W3" s="18">
        <v>7.1400000000000006</v>
      </c>
      <c r="X3" s="18">
        <v>7.1400000000000006</v>
      </c>
      <c r="Y3" s="18">
        <v>7.1400000000000006</v>
      </c>
      <c r="Z3" s="18">
        <v>7.1400000000000006</v>
      </c>
      <c r="AA3" s="18">
        <v>7.1400000000000006</v>
      </c>
      <c r="AB3" s="18">
        <v>7.1400000000000006</v>
      </c>
      <c r="AC3" s="18">
        <v>7.1400000000000006</v>
      </c>
      <c r="AD3" s="18">
        <v>7.1400000000000006</v>
      </c>
      <c r="AE3" s="18">
        <v>7.1400000000000006</v>
      </c>
      <c r="AF3" s="18">
        <v>7.1400000000000006</v>
      </c>
      <c r="AG3" s="18">
        <v>7.1400000000000006</v>
      </c>
    </row>
    <row r="4" spans="1:33">
      <c r="A4" s="157" t="s">
        <v>75</v>
      </c>
      <c r="B4" s="157">
        <v>6.0600000000000005</v>
      </c>
      <c r="C4" s="157">
        <v>6.5</v>
      </c>
      <c r="D4" s="157">
        <v>5.87</v>
      </c>
      <c r="E4" s="157">
        <v>5.9499999999999993</v>
      </c>
      <c r="F4" s="157">
        <v>5.87</v>
      </c>
      <c r="G4" s="157">
        <v>6.03</v>
      </c>
      <c r="H4" s="157">
        <v>5.71</v>
      </c>
      <c r="I4" s="157">
        <v>5.5</v>
      </c>
      <c r="J4" s="157">
        <v>5.65</v>
      </c>
      <c r="K4" s="157">
        <v>5.35</v>
      </c>
      <c r="L4" s="157">
        <v>5.19</v>
      </c>
      <c r="M4" s="157">
        <v>5.0599999999999996</v>
      </c>
      <c r="N4" s="157">
        <v>4.84</v>
      </c>
      <c r="O4" s="157">
        <v>5.1400000000000006</v>
      </c>
      <c r="P4" s="157">
        <v>4.99</v>
      </c>
      <c r="Q4" s="157">
        <v>5.01</v>
      </c>
      <c r="R4" s="157">
        <v>4.6899999999999995</v>
      </c>
      <c r="S4" s="157">
        <v>4.88</v>
      </c>
      <c r="T4" s="157">
        <v>4.7699999999999996</v>
      </c>
      <c r="U4" s="157">
        <v>5.04</v>
      </c>
      <c r="V4" s="157">
        <v>5.04</v>
      </c>
      <c r="W4" s="18">
        <v>5.0500000000000007</v>
      </c>
      <c r="X4" s="18">
        <v>5.0299999999999994</v>
      </c>
      <c r="Y4" s="18">
        <v>5.04</v>
      </c>
      <c r="Z4" s="18">
        <v>5.04</v>
      </c>
      <c r="AA4" s="18">
        <v>5.0500000000000007</v>
      </c>
      <c r="AB4" s="18">
        <v>5.0500000000000007</v>
      </c>
      <c r="AC4" s="18">
        <v>5.0500000000000007</v>
      </c>
      <c r="AD4" s="18">
        <v>5.0599999999999996</v>
      </c>
      <c r="AE4" s="18">
        <v>5.0599999999999996</v>
      </c>
      <c r="AF4" s="18">
        <v>5.0599999999999996</v>
      </c>
      <c r="AG4" s="18">
        <v>5.07</v>
      </c>
    </row>
    <row r="5" spans="1:33">
      <c r="A5" s="157" t="s">
        <v>76</v>
      </c>
      <c r="B5" s="157">
        <v>20.990000000000002</v>
      </c>
      <c r="C5" s="157">
        <v>21.19</v>
      </c>
      <c r="D5" s="157">
        <v>19.900000000000002</v>
      </c>
      <c r="E5" s="157">
        <v>20.309999999999999</v>
      </c>
      <c r="F5" s="157">
        <v>19.55</v>
      </c>
      <c r="G5" s="157">
        <v>18.829999999999998</v>
      </c>
      <c r="H5" s="157">
        <v>17.59</v>
      </c>
      <c r="I5" s="157">
        <v>18.060000000000002</v>
      </c>
      <c r="J5" s="157">
        <v>18.12</v>
      </c>
      <c r="K5" s="157">
        <v>18.13</v>
      </c>
      <c r="L5" s="157">
        <v>17.95</v>
      </c>
      <c r="M5" s="157">
        <v>17.75</v>
      </c>
      <c r="N5" s="157">
        <v>16.439999999999998</v>
      </c>
      <c r="O5" s="157">
        <v>14.64</v>
      </c>
      <c r="P5" s="157">
        <v>13.77</v>
      </c>
      <c r="Q5" s="157">
        <v>14.05</v>
      </c>
      <c r="R5" s="157">
        <v>14.580000000000002</v>
      </c>
      <c r="S5" s="157">
        <v>14.29</v>
      </c>
      <c r="T5" s="157">
        <v>14.09</v>
      </c>
      <c r="U5" s="157">
        <v>14.48</v>
      </c>
      <c r="V5" s="157">
        <v>14.610000000000001</v>
      </c>
      <c r="W5" s="18">
        <v>14.82</v>
      </c>
      <c r="X5" s="18">
        <v>14.66</v>
      </c>
      <c r="Y5" s="18">
        <v>14.649999999999999</v>
      </c>
      <c r="Z5" s="18">
        <v>14.66</v>
      </c>
      <c r="AA5" s="18">
        <v>14.66</v>
      </c>
      <c r="AB5" s="18">
        <v>14.66</v>
      </c>
      <c r="AC5" s="18">
        <v>14.66</v>
      </c>
      <c r="AD5" s="18">
        <v>14.66</v>
      </c>
      <c r="AE5" s="18">
        <v>14.66</v>
      </c>
      <c r="AF5" s="18">
        <v>14.66</v>
      </c>
      <c r="AG5" s="18">
        <v>14.66</v>
      </c>
    </row>
    <row r="6" spans="1:33">
      <c r="A6" s="157" t="s">
        <v>77</v>
      </c>
      <c r="B6" s="157">
        <v>14.34</v>
      </c>
      <c r="C6" s="157">
        <v>15.07</v>
      </c>
      <c r="D6" s="157">
        <v>14.680000000000001</v>
      </c>
      <c r="E6" s="157">
        <v>13.850000000000001</v>
      </c>
      <c r="F6" s="157">
        <v>13.55</v>
      </c>
      <c r="G6" s="157">
        <v>13</v>
      </c>
      <c r="H6" s="157">
        <v>12.920000000000002</v>
      </c>
      <c r="I6" s="157">
        <v>12.22</v>
      </c>
      <c r="J6" s="157">
        <v>12.389999999999999</v>
      </c>
      <c r="K6" s="157">
        <v>12.280000000000001</v>
      </c>
      <c r="L6" s="157">
        <v>11.19</v>
      </c>
      <c r="M6" s="157">
        <v>10.38</v>
      </c>
      <c r="N6" s="157">
        <v>9.93</v>
      </c>
      <c r="O6" s="157">
        <v>8.74</v>
      </c>
      <c r="P6" s="157">
        <v>8.3099999999999987</v>
      </c>
      <c r="Q6" s="157">
        <v>8.6</v>
      </c>
      <c r="R6" s="157">
        <v>9.2899999999999991</v>
      </c>
      <c r="S6" s="157">
        <v>9.41</v>
      </c>
      <c r="T6" s="157">
        <v>9.2799999999999994</v>
      </c>
      <c r="U6" s="157">
        <v>10.27</v>
      </c>
      <c r="V6" s="157">
        <v>10.84</v>
      </c>
      <c r="W6" s="18">
        <v>11.27</v>
      </c>
      <c r="X6" s="18">
        <v>11.4</v>
      </c>
      <c r="Y6" s="18">
        <v>11.469999999999999</v>
      </c>
      <c r="Z6" s="18">
        <v>11.559999999999999</v>
      </c>
      <c r="AA6" s="18">
        <v>11.64</v>
      </c>
      <c r="AB6" s="18">
        <v>11.72</v>
      </c>
      <c r="AC6" s="18">
        <v>11.799999999999999</v>
      </c>
      <c r="AD6" s="18">
        <v>11.89</v>
      </c>
      <c r="AE6" s="18">
        <v>11.97</v>
      </c>
      <c r="AF6" s="18">
        <v>12.049999999999999</v>
      </c>
      <c r="AG6" s="18">
        <v>12.13</v>
      </c>
    </row>
    <row r="7" spans="1:33">
      <c r="A7" s="157" t="s">
        <v>31</v>
      </c>
      <c r="B7" s="157">
        <v>5.53</v>
      </c>
      <c r="C7" s="157">
        <v>5.0599999999999996</v>
      </c>
      <c r="D7" s="157">
        <v>4.7600000000000007</v>
      </c>
      <c r="E7" s="157">
        <v>4.6399999999999997</v>
      </c>
      <c r="F7" s="157">
        <v>4.67</v>
      </c>
      <c r="G7" s="157">
        <v>4.2700000000000005</v>
      </c>
      <c r="H7" s="157">
        <v>4.1099999999999994</v>
      </c>
      <c r="I7" s="157">
        <v>4.1500000000000004</v>
      </c>
      <c r="J7" s="157">
        <v>4.8599999999999994</v>
      </c>
      <c r="K7" s="157">
        <v>5.76</v>
      </c>
      <c r="L7" s="157">
        <v>6.43</v>
      </c>
      <c r="M7" s="157">
        <v>7.2499999999999991</v>
      </c>
      <c r="N7" s="157">
        <v>7.64</v>
      </c>
      <c r="O7" s="157">
        <v>7.6700000000000008</v>
      </c>
      <c r="P7" s="157">
        <v>7.7399999999999993</v>
      </c>
      <c r="Q7" s="157">
        <v>8.1</v>
      </c>
      <c r="R7" s="157">
        <v>7.85</v>
      </c>
      <c r="S7" s="157">
        <v>7.66</v>
      </c>
      <c r="T7" s="157">
        <v>8.0500000000000007</v>
      </c>
      <c r="U7" s="157">
        <v>8.48</v>
      </c>
      <c r="V7" s="157">
        <v>8.19</v>
      </c>
      <c r="W7" s="18">
        <v>8.2000000000000011</v>
      </c>
      <c r="X7" s="18">
        <v>8.25</v>
      </c>
      <c r="Y7" s="18">
        <v>8.25</v>
      </c>
      <c r="Z7" s="18">
        <v>8.25</v>
      </c>
      <c r="AA7" s="18">
        <v>8.25</v>
      </c>
      <c r="AB7" s="18">
        <v>8.25</v>
      </c>
      <c r="AC7" s="18">
        <v>8.2600000000000016</v>
      </c>
      <c r="AD7" s="18">
        <v>8.2600000000000016</v>
      </c>
      <c r="AE7" s="18">
        <v>8.2600000000000016</v>
      </c>
      <c r="AF7" s="18">
        <v>8.2600000000000016</v>
      </c>
      <c r="AG7" s="18">
        <v>8.2600000000000016</v>
      </c>
    </row>
    <row r="10" spans="1:33">
      <c r="A10" s="172" t="s">
        <v>92</v>
      </c>
      <c r="B10" s="116"/>
      <c r="C10" s="116"/>
      <c r="D10" s="116"/>
      <c r="E10" s="116"/>
      <c r="F10" s="116"/>
      <c r="G10" s="116"/>
      <c r="H10" s="116"/>
      <c r="I10" s="116"/>
      <c r="J10" s="116"/>
      <c r="K10" s="116"/>
    </row>
    <row r="11" spans="1:33">
      <c r="A11" s="116" t="s">
        <v>27</v>
      </c>
      <c r="B11" s="116"/>
      <c r="C11" s="116"/>
      <c r="D11" s="116"/>
      <c r="E11" s="116"/>
      <c r="F11" s="116"/>
      <c r="G11" s="116"/>
      <c r="H11" s="116"/>
      <c r="I11" s="116"/>
      <c r="J11" s="116"/>
      <c r="K11" s="116"/>
    </row>
    <row r="12" spans="1:33">
      <c r="A12" s="116"/>
      <c r="B12" s="116"/>
      <c r="C12" s="116"/>
      <c r="D12" s="116"/>
      <c r="E12" s="116"/>
      <c r="F12" s="116"/>
      <c r="G12" s="116"/>
      <c r="H12" s="116"/>
      <c r="I12" s="116"/>
      <c r="J12" s="116"/>
      <c r="K12" s="116"/>
    </row>
    <row r="13" spans="1:33">
      <c r="A13" s="116"/>
      <c r="B13" s="116"/>
      <c r="C13" s="116"/>
      <c r="D13" s="116"/>
      <c r="E13" s="116"/>
      <c r="F13" s="116"/>
      <c r="G13" s="116"/>
      <c r="H13" s="116"/>
      <c r="I13" s="116"/>
      <c r="J13" s="116"/>
      <c r="K13" s="116"/>
    </row>
    <row r="14" spans="1:33">
      <c r="A14" s="116"/>
      <c r="B14" s="116"/>
      <c r="C14" s="116"/>
      <c r="D14" s="116"/>
      <c r="E14" s="116"/>
      <c r="F14" s="116"/>
      <c r="G14" s="116"/>
      <c r="H14" s="116"/>
      <c r="I14" s="116"/>
      <c r="J14" s="116"/>
      <c r="K14" s="116"/>
    </row>
    <row r="15" spans="1:33">
      <c r="A15" s="116"/>
      <c r="B15" s="116"/>
      <c r="C15" s="116"/>
      <c r="D15" s="116"/>
      <c r="E15" s="116"/>
      <c r="F15" s="116"/>
      <c r="G15" s="116"/>
      <c r="H15" s="116"/>
      <c r="I15" s="116"/>
      <c r="J15" s="116"/>
      <c r="K15" s="116"/>
    </row>
    <row r="16" spans="1:33">
      <c r="A16" s="116"/>
      <c r="B16" s="116"/>
      <c r="C16" s="116"/>
      <c r="D16" s="116"/>
      <c r="E16" s="116"/>
      <c r="F16" s="116"/>
      <c r="G16" s="116"/>
      <c r="H16" s="116"/>
      <c r="I16" s="116"/>
      <c r="J16" s="116"/>
      <c r="K16" s="116"/>
    </row>
    <row r="17" spans="1:11">
      <c r="A17" s="116"/>
      <c r="B17" s="116"/>
      <c r="C17" s="116"/>
      <c r="D17" s="116"/>
      <c r="E17" s="116"/>
      <c r="F17" s="116"/>
      <c r="G17" s="116"/>
      <c r="H17" s="116"/>
      <c r="I17" s="116"/>
      <c r="J17" s="116"/>
      <c r="K17" s="116"/>
    </row>
    <row r="18" spans="1:11">
      <c r="A18" s="116"/>
      <c r="B18" s="116"/>
      <c r="C18" s="116"/>
      <c r="D18" s="116"/>
      <c r="E18" s="116"/>
      <c r="F18" s="116"/>
      <c r="G18" s="116"/>
      <c r="H18" s="116"/>
      <c r="I18" s="116"/>
      <c r="J18" s="116"/>
      <c r="K18" s="116"/>
    </row>
    <row r="19" spans="1:11">
      <c r="A19" s="116"/>
      <c r="B19" s="116"/>
      <c r="C19" s="116"/>
      <c r="D19" s="116"/>
      <c r="E19" s="116"/>
      <c r="F19" s="116"/>
      <c r="G19" s="116"/>
      <c r="H19" s="116"/>
      <c r="I19" s="116"/>
      <c r="J19" s="116"/>
      <c r="K19" s="116"/>
    </row>
    <row r="20" spans="1:11">
      <c r="A20" s="116"/>
      <c r="B20" s="116"/>
      <c r="C20" s="116"/>
      <c r="D20" s="116"/>
      <c r="E20" s="116"/>
      <c r="F20" s="116"/>
      <c r="G20" s="116"/>
      <c r="H20" s="116"/>
      <c r="I20" s="116"/>
      <c r="J20" s="116"/>
      <c r="K20" s="116"/>
    </row>
    <row r="21" spans="1:11">
      <c r="A21" s="116"/>
      <c r="B21" s="116"/>
      <c r="C21" s="116"/>
      <c r="D21" s="116"/>
      <c r="E21" s="116"/>
      <c r="F21" s="116"/>
      <c r="G21" s="116"/>
      <c r="H21" s="116"/>
      <c r="I21" s="116"/>
      <c r="J21" s="116"/>
      <c r="K21" s="116"/>
    </row>
    <row r="22" spans="1:11">
      <c r="A22" s="116"/>
      <c r="B22" s="116"/>
      <c r="C22" s="116"/>
      <c r="D22" s="116"/>
      <c r="E22" s="116"/>
      <c r="F22" s="116"/>
      <c r="G22" s="116"/>
      <c r="H22" s="116"/>
      <c r="I22" s="116"/>
      <c r="J22" s="116"/>
      <c r="K22" s="116"/>
    </row>
    <row r="23" spans="1:11">
      <c r="A23" s="116"/>
      <c r="B23" s="116"/>
      <c r="C23" s="116"/>
      <c r="D23" s="116"/>
      <c r="E23" s="116"/>
      <c r="F23" s="116"/>
      <c r="G23" s="116"/>
      <c r="H23" s="116"/>
      <c r="I23" s="116"/>
      <c r="J23" s="116"/>
      <c r="K23" s="116"/>
    </row>
    <row r="24" spans="1:11">
      <c r="A24" s="116"/>
      <c r="B24" s="116"/>
      <c r="C24" s="116"/>
      <c r="D24" s="116"/>
      <c r="E24" s="116"/>
      <c r="F24" s="116"/>
      <c r="G24" s="116"/>
      <c r="H24" s="116"/>
      <c r="I24" s="116"/>
      <c r="J24" s="116"/>
      <c r="K24" s="116"/>
    </row>
    <row r="25" spans="1:11">
      <c r="A25" s="116"/>
      <c r="B25" s="116"/>
      <c r="C25" s="116"/>
      <c r="D25" s="116"/>
      <c r="E25" s="116"/>
      <c r="F25" s="116"/>
      <c r="G25" s="116"/>
      <c r="H25" s="116"/>
      <c r="I25" s="116"/>
      <c r="J25" s="116"/>
      <c r="K25" s="116"/>
    </row>
    <row r="26" spans="1:11">
      <c r="A26" s="116"/>
      <c r="B26" s="116"/>
      <c r="C26" s="116"/>
      <c r="D26" s="116"/>
      <c r="E26" s="116"/>
      <c r="F26" s="116"/>
      <c r="G26" s="116"/>
      <c r="H26" s="116"/>
      <c r="I26" s="116"/>
      <c r="J26" s="116"/>
      <c r="K26" s="116"/>
    </row>
    <row r="27" spans="1:11">
      <c r="A27" s="116"/>
      <c r="B27" s="116"/>
      <c r="C27" s="116"/>
      <c r="D27" s="116"/>
      <c r="E27" s="116"/>
      <c r="F27" s="116"/>
      <c r="G27" s="116"/>
      <c r="H27" s="116"/>
      <c r="I27" s="116"/>
      <c r="J27" s="116"/>
      <c r="K27" s="116"/>
    </row>
    <row r="28" spans="1:11">
      <c r="A28" s="116"/>
      <c r="B28" s="116"/>
      <c r="C28" s="116"/>
      <c r="D28" s="116"/>
      <c r="E28" s="116"/>
      <c r="F28" s="116"/>
      <c r="G28" s="116"/>
      <c r="H28" s="116"/>
      <c r="I28" s="116"/>
      <c r="J28" s="116"/>
      <c r="K28" s="116"/>
    </row>
    <row r="29" spans="1:11">
      <c r="A29" s="116"/>
      <c r="B29" s="116"/>
      <c r="C29" s="116"/>
      <c r="D29" s="116"/>
      <c r="E29" s="116"/>
      <c r="F29" s="116"/>
      <c r="G29" s="116"/>
      <c r="H29" s="116"/>
      <c r="I29" s="116"/>
      <c r="J29" s="116"/>
      <c r="K29" s="116"/>
    </row>
    <row r="30" spans="1:11">
      <c r="A30" s="116"/>
      <c r="B30" s="116"/>
      <c r="C30" s="116"/>
      <c r="D30" s="116"/>
      <c r="E30" s="116"/>
      <c r="F30" s="116"/>
      <c r="G30" s="116"/>
      <c r="H30" s="116"/>
      <c r="I30" s="116"/>
      <c r="J30" s="116"/>
      <c r="K30" s="116"/>
    </row>
    <row r="31" spans="1:11">
      <c r="A31" s="116"/>
      <c r="B31" s="116"/>
      <c r="C31" s="116"/>
      <c r="D31" s="116"/>
      <c r="E31" s="116"/>
      <c r="F31" s="116"/>
      <c r="G31" s="116"/>
      <c r="H31" s="116"/>
      <c r="I31" s="116"/>
      <c r="J31" s="116"/>
      <c r="K31" s="116"/>
    </row>
    <row r="32" spans="1:11">
      <c r="A32" s="116"/>
      <c r="B32" s="116"/>
      <c r="C32" s="116"/>
      <c r="D32" s="116"/>
      <c r="E32" s="116"/>
      <c r="F32" s="116"/>
      <c r="G32" s="116"/>
      <c r="H32" s="116"/>
      <c r="I32" s="116"/>
      <c r="J32" s="116"/>
      <c r="K32" s="116"/>
    </row>
    <row r="33" spans="1:11">
      <c r="A33" s="116"/>
      <c r="B33" s="116"/>
      <c r="C33" s="116"/>
      <c r="D33" s="116"/>
      <c r="E33" s="116"/>
      <c r="F33" s="116"/>
      <c r="G33" s="116"/>
      <c r="H33" s="116"/>
      <c r="I33" s="116"/>
      <c r="J33" s="116"/>
      <c r="K33" s="116"/>
    </row>
    <row r="34" spans="1:11">
      <c r="A34" s="116"/>
      <c r="B34" s="116"/>
      <c r="C34" s="116"/>
      <c r="D34" s="116"/>
      <c r="E34" s="116"/>
      <c r="F34" s="116"/>
      <c r="G34" s="116"/>
      <c r="H34" s="116"/>
      <c r="I34" s="116"/>
      <c r="J34" s="116"/>
      <c r="K34" s="116"/>
    </row>
    <row r="35" spans="1:11">
      <c r="A35" s="116"/>
      <c r="B35" s="116"/>
      <c r="C35" s="116"/>
      <c r="D35" s="116"/>
      <c r="E35" s="116"/>
      <c r="F35" s="116"/>
      <c r="G35" s="116"/>
      <c r="H35" s="116"/>
      <c r="I35" s="116"/>
      <c r="J35" s="116"/>
      <c r="K35" s="116"/>
    </row>
    <row r="36" spans="1:11">
      <c r="A36" s="116"/>
      <c r="B36" s="116"/>
      <c r="C36" s="116"/>
      <c r="D36" s="116"/>
      <c r="E36" s="116"/>
      <c r="F36" s="116"/>
      <c r="G36" s="116"/>
      <c r="H36" s="116"/>
      <c r="I36" s="116"/>
      <c r="J36" s="116"/>
      <c r="K36" s="116"/>
    </row>
    <row r="37" spans="1:11">
      <c r="A37" s="116"/>
      <c r="B37" s="116"/>
      <c r="C37" s="116"/>
      <c r="D37" s="116"/>
      <c r="E37" s="116"/>
      <c r="F37" s="116"/>
      <c r="G37" s="116"/>
      <c r="H37" s="116"/>
      <c r="I37" s="116"/>
      <c r="J37" s="116"/>
      <c r="K37" s="116"/>
    </row>
    <row r="38" spans="1:11">
      <c r="A38" s="116"/>
      <c r="B38" s="116"/>
      <c r="C38" s="116"/>
      <c r="D38" s="116"/>
      <c r="E38" s="116"/>
      <c r="F38" s="116"/>
      <c r="G38" s="116"/>
      <c r="H38" s="116"/>
      <c r="I38" s="116"/>
      <c r="J38" s="116"/>
      <c r="K38" s="116"/>
    </row>
    <row r="39" spans="1:11">
      <c r="A39" s="116"/>
      <c r="B39" s="116"/>
      <c r="C39" s="116"/>
      <c r="D39" s="116"/>
      <c r="E39" s="116"/>
      <c r="F39" s="116"/>
      <c r="G39" s="116"/>
      <c r="H39" s="116"/>
      <c r="I39" s="116"/>
      <c r="J39" s="116"/>
      <c r="K39" s="116"/>
    </row>
    <row r="40" spans="1:11">
      <c r="A40" s="116"/>
      <c r="B40" s="116"/>
      <c r="C40" s="116"/>
      <c r="D40" s="116"/>
      <c r="E40" s="116"/>
      <c r="F40" s="116"/>
      <c r="G40" s="116"/>
      <c r="H40" s="116"/>
      <c r="I40" s="116"/>
      <c r="J40" s="116"/>
      <c r="K40" s="116"/>
    </row>
    <row r="41" spans="1:11">
      <c r="A41" s="116"/>
      <c r="B41" s="116"/>
      <c r="C41" s="116"/>
      <c r="D41" s="116"/>
      <c r="E41" s="116"/>
      <c r="F41" s="116"/>
      <c r="G41" s="116"/>
      <c r="H41" s="116"/>
      <c r="I41" s="116"/>
      <c r="J41" s="116"/>
      <c r="K41" s="116"/>
    </row>
    <row r="42" spans="1:11">
      <c r="A42" s="156" t="s">
        <v>115</v>
      </c>
      <c r="B42" s="116"/>
      <c r="C42" s="116"/>
      <c r="D42" s="116"/>
      <c r="E42" s="116"/>
      <c r="F42" s="116"/>
      <c r="G42" s="116"/>
      <c r="H42" s="116"/>
      <c r="I42" s="116"/>
      <c r="J42" s="116"/>
      <c r="K42" s="116"/>
    </row>
  </sheetData>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2</vt:i4>
      </vt:variant>
    </vt:vector>
  </HeadingPairs>
  <TitlesOfParts>
    <vt:vector size="8" baseType="lpstr">
      <vt:lpstr>Tableau 1</vt:lpstr>
      <vt:lpstr>Tableau 2</vt:lpstr>
      <vt:lpstr>Tableau 3</vt:lpstr>
      <vt:lpstr>Tableau 4</vt:lpstr>
      <vt:lpstr>Graphique 1</vt:lpstr>
      <vt:lpstr>Graphique 2</vt:lpstr>
      <vt:lpstr>'Graphique 2'!Zone_d_impression</vt:lpstr>
      <vt:lpstr>'Tableau 1'!Zone_d_impression</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Christophe JAGGERS</cp:lastModifiedBy>
  <cp:lastPrinted>2015-12-03T14:16:40Z</cp:lastPrinted>
  <dcterms:created xsi:type="dcterms:W3CDTF">2015-10-14T11:30:50Z</dcterms:created>
  <dcterms:modified xsi:type="dcterms:W3CDTF">2016-03-01T09:30:55Z</dcterms:modified>
</cp:coreProperties>
</file>